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2 통계연보\22년 통계연보 작성\"/>
    </mc:Choice>
  </mc:AlternateContent>
  <bookViews>
    <workbookView xWindow="195" yWindow="15" windowWidth="28680" windowHeight="13035" tabRatio="933" firstSheet="1" activeTab="1"/>
  </bookViews>
  <sheets>
    <sheet name="12" sheetId="1" r:id="rId1"/>
    <sheet name="12-1의료기관" sheetId="2" r:id="rId2"/>
    <sheet name="12-2의료기관종사의료인력" sheetId="3" r:id="rId3"/>
    <sheet name="12-3보건소인력" sheetId="4" r:id="rId4"/>
    <sheet name="12-4보건지소및진료소인력" sheetId="5" r:id="rId5"/>
    <sheet name="12-5의약품등제조업소및판매업소" sheetId="8" r:id="rId6"/>
    <sheet name="12-6식품위생관계업소" sheetId="9" r:id="rId7"/>
    <sheet name="12-7공중위생관계업소" sheetId="10" r:id="rId8"/>
    <sheet name="12-8예방접종" sheetId="11" r:id="rId9"/>
    <sheet name="12-9법정감염병발생및사망" sheetId="12" r:id="rId10"/>
    <sheet name="12-10결핵환자현황" sheetId="14" r:id="rId11"/>
    <sheet name="12-11보건소구강보건사업실적" sheetId="15" r:id="rId12"/>
    <sheet name="12-12모자보건사업실적" sheetId="17" r:id="rId13"/>
    <sheet name="12-13건강보험적용인구" sheetId="18" r:id="rId14"/>
    <sheet name="12-14건강보험급여" sheetId="19" r:id="rId15"/>
    <sheet name="12-15건강보험대상자 진료실적" sheetId="20" r:id="rId16"/>
    <sheet name="12-16국민연금가입자 " sheetId="21" r:id="rId17"/>
    <sheet name="12-17국민연금급여지급현황" sheetId="22" r:id="rId18"/>
    <sheet name="12-18노인여가복지시설" sheetId="25" r:id="rId19"/>
    <sheet name="12-19노인주거복지시설 " sheetId="26" r:id="rId20"/>
    <sheet name="12-20노인의료복지시설" sheetId="27" r:id="rId21"/>
    <sheet name="12-21재가노인복지시설" sheetId="28" r:id="rId22"/>
    <sheet name="12-22국민기초생활보장수급자" sheetId="29" r:id="rId23"/>
    <sheet name="12-23여성복지시설" sheetId="30" r:id="rId24"/>
    <sheet name="12-24여성폭력상담" sheetId="31" r:id="rId25"/>
    <sheet name="12-25아동복지시설" sheetId="33" r:id="rId26"/>
    <sheet name="12-26장애인복지생활시설" sheetId="34" r:id="rId27"/>
    <sheet name="12-27장애인등록현황" sheetId="35" r:id="rId28"/>
    <sheet name="12-28헌혈사업실적" sheetId="39" r:id="rId29"/>
    <sheet name="12-29어린이집" sheetId="41" r:id="rId30"/>
    <sheet name="12-30자원봉사자 현황" sheetId="42" r:id="rId31"/>
  </sheets>
  <definedNames>
    <definedName name="_Builtin1" localSheetId="14">'12-14건강보험급여'!$A$1:$J$20</definedName>
    <definedName name="_Builtin1" localSheetId="23">'12-23여성복지시설'!$A$1:$AR$41</definedName>
    <definedName name="_Builtin1" localSheetId="24">'12-24여성폭력상담'!$A$1:$P$40</definedName>
    <definedName name="_Builtin1" localSheetId="25">'12-25아동복지시설'!$A$1:$P$31</definedName>
    <definedName name="_Builtin1" localSheetId="29">'12-29어린이집'!$A$1:$T$39</definedName>
    <definedName name="_Builtin1" localSheetId="30">'12-30자원봉사자 현황'!$A$1:$T$39</definedName>
    <definedName name="Document_array" localSheetId="16">{"Book1"}</definedName>
    <definedName name="Document_array" localSheetId="17">{"Book1"}</definedName>
    <definedName name="Document_array">{"Book1"}</definedName>
    <definedName name="_xlnm.Print_Area" localSheetId="0">'12'!$A$1:$R$41</definedName>
    <definedName name="_xlnm.Print_Area" localSheetId="10">'12-10결핵환자현황'!$A$1:$AM$42</definedName>
    <definedName name="_xlnm.Print_Area" localSheetId="11">'12-11보건소구강보건사업실적'!$A$1:$L$39</definedName>
    <definedName name="_xlnm.Print_Area" localSheetId="12">'12-12모자보건사업실적'!$A$1:$D$38</definedName>
    <definedName name="_xlnm.Print_Area" localSheetId="13">'12-13건강보험적용인구'!$A$1:$M$30</definedName>
    <definedName name="_xlnm.Print_Area" localSheetId="14">'12-14건강보험급여'!$A$1:$J$20</definedName>
    <definedName name="_xlnm.Print_Area" localSheetId="15">'12-15건강보험대상자 진료실적'!$A$1:$H$22</definedName>
    <definedName name="_xlnm.Print_Area" localSheetId="16">'12-16국민연금가입자 '!$A$1:$J$38</definedName>
    <definedName name="_xlnm.Print_Area" localSheetId="17">'12-17국민연금급여지급현황'!$A$1:$P$39</definedName>
    <definedName name="_xlnm.Print_Area" localSheetId="18">'12-18노인여가복지시설'!$A$1:$I$40</definedName>
    <definedName name="_xlnm.Print_Area" localSheetId="19">'12-19노인주거복지시설 '!$A$1:$AJ$41</definedName>
    <definedName name="_xlnm.Print_Area" localSheetId="1">'12-1의료기관'!$A$1:$AD$41</definedName>
    <definedName name="_xlnm.Print_Area" localSheetId="20">'12-20노인의료복지시설'!$A$1:$Z$41</definedName>
    <definedName name="_xlnm.Print_Area" localSheetId="21">'12-21재가노인복지시설'!$A$1:$Z$40</definedName>
    <definedName name="_xlnm.Print_Area" localSheetId="22">'12-22국민기초생활보장수급자'!$A$1:$Q$40</definedName>
    <definedName name="_xlnm.Print_Area" localSheetId="23">'12-23여성복지시설'!$A$1:$AR$41</definedName>
    <definedName name="_xlnm.Print_Area" localSheetId="24">'12-24여성폭력상담'!$A$1:$P$40</definedName>
    <definedName name="_xlnm.Print_Area" localSheetId="26">'12-26장애인복지생활시설'!$A$1:$N$29</definedName>
    <definedName name="_xlnm.Print_Area" localSheetId="27">'12-27장애인등록현황'!$A$1:$Y$41</definedName>
    <definedName name="_xlnm.Print_Area" localSheetId="28">'12-28헌혈사업실적'!$A$1:$U$26</definedName>
    <definedName name="_xlnm.Print_Area" localSheetId="29">'12-29어린이집'!$A$1:$T$39</definedName>
    <definedName name="_xlnm.Print_Area" localSheetId="2">'12-2의료기관종사의료인력'!$A$1:$M$39</definedName>
    <definedName name="_xlnm.Print_Area" localSheetId="30">'12-30자원봉사자 현황'!$A$1:$T$39</definedName>
    <definedName name="_xlnm.Print_Area" localSheetId="3">'12-3보건소인력'!$A$1:$Z$40</definedName>
    <definedName name="_xlnm.Print_Area" localSheetId="4">'12-4보건지소및진료소인력'!$A$1:$U$40</definedName>
    <definedName name="_xlnm.Print_Area" localSheetId="5">'12-5의약품등제조업소및판매업소'!$A$1:$R$39</definedName>
    <definedName name="_xlnm.Print_Area" localSheetId="6">'12-6식품위생관계업소'!$A$1:$Z$41</definedName>
    <definedName name="_xlnm.Print_Area" localSheetId="7">'12-7공중위생관계업소'!$A$1:$T$40</definedName>
    <definedName name="_xlnm.Print_Area" localSheetId="8">'12-8예방접종'!$A$1:$Q$40</definedName>
    <definedName name="_xlnm.Print_Area" localSheetId="9">'12-9법정감염병발생및사망'!$A$1:$EY$40</definedName>
  </definedNames>
  <calcPr calcId="162913"/>
</workbook>
</file>

<file path=xl/calcChain.xml><?xml version="1.0" encoding="utf-8"?>
<calcChain xmlns="http://schemas.openxmlformats.org/spreadsheetml/2006/main">
  <c r="C14" i="17" l="1"/>
  <c r="B14" i="17"/>
  <c r="A14" i="17"/>
  <c r="D14" i="17" s="1"/>
  <c r="E18" i="5" l="1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17" i="5"/>
  <c r="AC14" i="2" l="1"/>
  <c r="Z14" i="2"/>
  <c r="AA14" i="2"/>
  <c r="AB14" i="2"/>
  <c r="E14" i="22" l="1"/>
  <c r="F14" i="22"/>
  <c r="G14" i="22"/>
  <c r="H14" i="22"/>
  <c r="I14" i="22"/>
  <c r="J14" i="22"/>
  <c r="K14" i="22"/>
  <c r="L14" i="22"/>
  <c r="M14" i="22"/>
  <c r="N14" i="22"/>
  <c r="O14" i="22"/>
  <c r="D14" i="22"/>
  <c r="E38" i="12" l="1"/>
  <c r="B38" i="12"/>
  <c r="E37" i="12"/>
  <c r="B37" i="12"/>
  <c r="E36" i="12"/>
  <c r="B36" i="12"/>
  <c r="E35" i="12"/>
  <c r="B35" i="12"/>
  <c r="E34" i="12"/>
  <c r="B34" i="12"/>
  <c r="E33" i="12"/>
  <c r="B33" i="12"/>
  <c r="E32" i="12"/>
  <c r="B32" i="12"/>
  <c r="E31" i="12"/>
  <c r="B31" i="12"/>
  <c r="E30" i="12"/>
  <c r="B30" i="12"/>
  <c r="E29" i="12"/>
  <c r="B29" i="12"/>
  <c r="E28" i="12"/>
  <c r="B28" i="12"/>
  <c r="E27" i="12"/>
  <c r="B27" i="12"/>
  <c r="E26" i="12"/>
  <c r="B26" i="12"/>
  <c r="E25" i="12"/>
  <c r="B25" i="12"/>
  <c r="E24" i="12"/>
  <c r="B24" i="12"/>
  <c r="E23" i="12"/>
  <c r="B23" i="12"/>
  <c r="E22" i="12"/>
  <c r="B22" i="12"/>
  <c r="E21" i="12"/>
  <c r="B21" i="12"/>
  <c r="E20" i="12"/>
  <c r="B20" i="12"/>
  <c r="E19" i="12"/>
  <c r="B19" i="12"/>
  <c r="E18" i="12"/>
  <c r="B18" i="12"/>
  <c r="E17" i="12"/>
  <c r="B17" i="12"/>
  <c r="A16" i="12"/>
  <c r="AR16" i="12" l="1"/>
  <c r="BQ16" i="12"/>
  <c r="DX16" i="12"/>
  <c r="B16" i="12"/>
  <c r="E16" i="12"/>
  <c r="CP16" i="12"/>
  <c r="EY16" i="12"/>
  <c r="V16" i="12"/>
  <c r="CQ16" i="12"/>
  <c r="AQ16" i="12"/>
  <c r="E37" i="42"/>
  <c r="D37" i="42"/>
  <c r="C37" i="42"/>
  <c r="E36" i="42"/>
  <c r="D36" i="42"/>
  <c r="C36" i="42"/>
  <c r="E35" i="42"/>
  <c r="D35" i="42"/>
  <c r="C35" i="42"/>
  <c r="E34" i="42"/>
  <c r="D34" i="42"/>
  <c r="C34" i="42"/>
  <c r="E33" i="42"/>
  <c r="D33" i="42"/>
  <c r="C33" i="42"/>
  <c r="E32" i="42"/>
  <c r="D32" i="42"/>
  <c r="C32" i="42"/>
  <c r="E31" i="42"/>
  <c r="D31" i="42"/>
  <c r="C31" i="42"/>
  <c r="E30" i="42"/>
  <c r="D30" i="42"/>
  <c r="C30" i="42"/>
  <c r="E29" i="42"/>
  <c r="D29" i="42"/>
  <c r="C29" i="42"/>
  <c r="E28" i="42"/>
  <c r="D28" i="42"/>
  <c r="C28" i="42"/>
  <c r="E27" i="42"/>
  <c r="D27" i="42"/>
  <c r="C27" i="42"/>
  <c r="E26" i="42"/>
  <c r="D26" i="42"/>
  <c r="C26" i="42"/>
  <c r="E25" i="42"/>
  <c r="D25" i="42"/>
  <c r="C25" i="42"/>
  <c r="E24" i="42"/>
  <c r="D24" i="42"/>
  <c r="C24" i="42"/>
  <c r="E23" i="42"/>
  <c r="D23" i="42"/>
  <c r="C23" i="42"/>
  <c r="E22" i="42"/>
  <c r="D22" i="42"/>
  <c r="C22" i="42"/>
  <c r="E21" i="42"/>
  <c r="D21" i="42"/>
  <c r="C21" i="42"/>
  <c r="E20" i="42"/>
  <c r="D20" i="42"/>
  <c r="C20" i="42"/>
  <c r="E19" i="42"/>
  <c r="D19" i="42"/>
  <c r="C19" i="42"/>
  <c r="E18" i="42"/>
  <c r="D18" i="42"/>
  <c r="C18" i="42"/>
  <c r="E17" i="42"/>
  <c r="D17" i="42"/>
  <c r="C17" i="42"/>
  <c r="E16" i="42"/>
  <c r="D16" i="42"/>
  <c r="C16" i="42"/>
  <c r="E15" i="42"/>
  <c r="D15" i="42"/>
  <c r="C15" i="42"/>
  <c r="B15" i="42" s="1"/>
  <c r="B16" i="42" l="1"/>
  <c r="B18" i="42"/>
  <c r="B20" i="42"/>
  <c r="B22" i="42"/>
  <c r="B24" i="42"/>
  <c r="B26" i="42"/>
  <c r="B28" i="42"/>
  <c r="B30" i="42"/>
  <c r="B32" i="42"/>
  <c r="B34" i="42"/>
  <c r="B36" i="42"/>
  <c r="B17" i="42"/>
  <c r="B19" i="42"/>
  <c r="B21" i="42"/>
  <c r="B23" i="42"/>
  <c r="B25" i="42"/>
  <c r="B27" i="42"/>
  <c r="B29" i="42"/>
  <c r="B31" i="42"/>
  <c r="B33" i="42"/>
  <c r="B35" i="42"/>
  <c r="B37" i="42"/>
  <c r="N16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D16" i="35"/>
  <c r="E16" i="35"/>
  <c r="F16" i="35"/>
  <c r="G16" i="35"/>
  <c r="H16" i="35"/>
  <c r="I16" i="35"/>
  <c r="C16" i="35"/>
  <c r="B16" i="35" s="1"/>
  <c r="B14" i="39" l="1"/>
  <c r="M14" i="39"/>
  <c r="C24" i="39"/>
  <c r="N24" i="39"/>
  <c r="J17" i="41" l="1"/>
  <c r="J18" i="41"/>
  <c r="J19" i="41"/>
  <c r="J20" i="41"/>
  <c r="J21" i="41"/>
  <c r="J22" i="41"/>
  <c r="J23" i="41"/>
  <c r="J24" i="41"/>
  <c r="J25" i="41"/>
  <c r="J26" i="41"/>
  <c r="J27" i="41"/>
  <c r="J28" i="41"/>
  <c r="J29" i="41"/>
  <c r="J30" i="41"/>
  <c r="J31" i="41"/>
  <c r="J32" i="41"/>
  <c r="J33" i="41"/>
  <c r="J34" i="41"/>
  <c r="J35" i="41"/>
  <c r="J36" i="41"/>
  <c r="J37" i="41"/>
  <c r="J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16" i="41"/>
  <c r="A24" i="39"/>
  <c r="U24" i="39" s="1"/>
  <c r="A14" i="39"/>
  <c r="U14" i="39" s="1"/>
  <c r="A16" i="35" l="1"/>
  <c r="L16" i="35" s="1"/>
  <c r="M16" i="35" s="1"/>
  <c r="Y16" i="35" s="1"/>
  <c r="A30" i="33"/>
  <c r="P30" i="33" s="1"/>
  <c r="Y17" i="30"/>
  <c r="Z17" i="30"/>
  <c r="AA17" i="30"/>
  <c r="AB17" i="30"/>
  <c r="AC17" i="30"/>
  <c r="AD17" i="30"/>
  <c r="AE17" i="30"/>
  <c r="AF17" i="30"/>
  <c r="AG17" i="30"/>
  <c r="AH17" i="30"/>
  <c r="AI17" i="30"/>
  <c r="AJ17" i="30"/>
  <c r="AK17" i="30"/>
  <c r="AL17" i="30"/>
  <c r="AM17" i="30"/>
  <c r="AN17" i="30"/>
  <c r="AO17" i="30"/>
  <c r="AP17" i="30"/>
  <c r="AQ17" i="30"/>
  <c r="X17" i="30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B16" i="29"/>
  <c r="A16" i="29"/>
  <c r="Q16" i="29" s="1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17" i="25"/>
  <c r="B16" i="22"/>
  <c r="C16" i="22"/>
  <c r="B17" i="22"/>
  <c r="C17" i="22"/>
  <c r="B18" i="22"/>
  <c r="C18" i="22"/>
  <c r="B19" i="22"/>
  <c r="C19" i="22"/>
  <c r="B20" i="22"/>
  <c r="C20" i="22"/>
  <c r="B21" i="22"/>
  <c r="C21" i="22"/>
  <c r="B22" i="22"/>
  <c r="C22" i="22"/>
  <c r="B23" i="22"/>
  <c r="C23" i="22"/>
  <c r="B24" i="22"/>
  <c r="C24" i="22"/>
  <c r="B25" i="22"/>
  <c r="C25" i="22"/>
  <c r="B26" i="22"/>
  <c r="C26" i="22"/>
  <c r="B27" i="22"/>
  <c r="C27" i="22"/>
  <c r="B28" i="22"/>
  <c r="C28" i="22"/>
  <c r="B29" i="22"/>
  <c r="C29" i="22"/>
  <c r="B30" i="22"/>
  <c r="C30" i="22"/>
  <c r="B31" i="22"/>
  <c r="C31" i="22"/>
  <c r="B32" i="22"/>
  <c r="C32" i="22"/>
  <c r="B33" i="22"/>
  <c r="C33" i="22"/>
  <c r="B34" i="22"/>
  <c r="C34" i="22"/>
  <c r="B35" i="22"/>
  <c r="C35" i="22"/>
  <c r="B36" i="22"/>
  <c r="C36" i="22"/>
  <c r="C15" i="22"/>
  <c r="B15" i="22"/>
  <c r="A14" i="22"/>
  <c r="P14" i="22" s="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15" i="21"/>
  <c r="C14" i="21"/>
  <c r="D14" i="21"/>
  <c r="E14" i="21"/>
  <c r="F14" i="21"/>
  <c r="G14" i="21"/>
  <c r="H14" i="21"/>
  <c r="I14" i="21"/>
  <c r="A14" i="21"/>
  <c r="J14" i="21" s="1"/>
  <c r="A15" i="20"/>
  <c r="H15" i="20" s="1"/>
  <c r="A15" i="19"/>
  <c r="J15" i="19" s="1"/>
  <c r="A28" i="18"/>
  <c r="M28" i="18" s="1"/>
  <c r="A16" i="18"/>
  <c r="M16" i="18" s="1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16" i="10"/>
  <c r="G17" i="10"/>
  <c r="C17" i="10" s="1"/>
  <c r="G18" i="10"/>
  <c r="C18" i="10" s="1"/>
  <c r="G19" i="10"/>
  <c r="C19" i="10" s="1"/>
  <c r="G20" i="10"/>
  <c r="C20" i="10" s="1"/>
  <c r="G21" i="10"/>
  <c r="C21" i="10" s="1"/>
  <c r="G22" i="10"/>
  <c r="C22" i="10" s="1"/>
  <c r="G23" i="10"/>
  <c r="C23" i="10" s="1"/>
  <c r="G24" i="10"/>
  <c r="C24" i="10" s="1"/>
  <c r="G25" i="10"/>
  <c r="C25" i="10" s="1"/>
  <c r="G26" i="10"/>
  <c r="C26" i="10" s="1"/>
  <c r="G27" i="10"/>
  <c r="C27" i="10" s="1"/>
  <c r="G28" i="10"/>
  <c r="C28" i="10" s="1"/>
  <c r="B28" i="10" s="1"/>
  <c r="G29" i="10"/>
  <c r="C29" i="10" s="1"/>
  <c r="G30" i="10"/>
  <c r="C30" i="10" s="1"/>
  <c r="G31" i="10"/>
  <c r="C31" i="10" s="1"/>
  <c r="G32" i="10"/>
  <c r="C32" i="10" s="1"/>
  <c r="G33" i="10"/>
  <c r="C33" i="10" s="1"/>
  <c r="G34" i="10"/>
  <c r="C34" i="10" s="1"/>
  <c r="G35" i="10"/>
  <c r="C35" i="10" s="1"/>
  <c r="G36" i="10"/>
  <c r="C36" i="10" s="1"/>
  <c r="G37" i="10"/>
  <c r="C37" i="10" s="1"/>
  <c r="G16" i="10"/>
  <c r="C16" i="10" s="1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V18" i="9"/>
  <c r="Q18" i="9"/>
  <c r="C18" i="9"/>
  <c r="D17" i="9"/>
  <c r="E17" i="9"/>
  <c r="F17" i="9"/>
  <c r="G17" i="9"/>
  <c r="H17" i="9"/>
  <c r="I17" i="9"/>
  <c r="J17" i="9"/>
  <c r="K17" i="9"/>
  <c r="L17" i="9"/>
  <c r="N17" i="9"/>
  <c r="O17" i="9"/>
  <c r="P17" i="9"/>
  <c r="R17" i="9"/>
  <c r="S17" i="9"/>
  <c r="T17" i="9"/>
  <c r="U17" i="9"/>
  <c r="W17" i="9"/>
  <c r="X17" i="9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16" i="8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17" i="5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17" i="4"/>
  <c r="B29" i="4"/>
  <c r="A16" i="4"/>
  <c r="Z16" i="4" s="1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C15" i="2"/>
  <c r="B15" i="2"/>
  <c r="E14" i="42"/>
  <c r="D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B24" i="10" l="1"/>
  <c r="B35" i="10"/>
  <c r="B36" i="10"/>
  <c r="B27" i="10"/>
  <c r="B23" i="10"/>
  <c r="B21" i="4"/>
  <c r="B33" i="4"/>
  <c r="B36" i="4"/>
  <c r="B32" i="4"/>
  <c r="B28" i="4"/>
  <c r="B24" i="4"/>
  <c r="B20" i="4"/>
  <c r="B35" i="4"/>
  <c r="B27" i="4"/>
  <c r="B23" i="4"/>
  <c r="B34" i="4"/>
  <c r="B22" i="4"/>
  <c r="B34" i="10"/>
  <c r="B30" i="10"/>
  <c r="B22" i="10"/>
  <c r="B18" i="10"/>
  <c r="B33" i="10"/>
  <c r="B29" i="10"/>
  <c r="B21" i="10"/>
  <c r="B17" i="10"/>
  <c r="B30" i="9"/>
  <c r="B31" i="9"/>
  <c r="B19" i="9"/>
  <c r="B36" i="9"/>
  <c r="B24" i="9"/>
  <c r="B32" i="9"/>
  <c r="B37" i="9"/>
  <c r="B29" i="9"/>
  <c r="B25" i="9"/>
  <c r="Q17" i="9"/>
  <c r="B26" i="9"/>
  <c r="B35" i="9"/>
  <c r="B23" i="9"/>
  <c r="B38" i="4"/>
  <c r="B30" i="4"/>
  <c r="B26" i="4"/>
  <c r="B18" i="4"/>
  <c r="B20" i="9"/>
  <c r="C14" i="22"/>
  <c r="B14" i="21"/>
  <c r="B14" i="22"/>
  <c r="B32" i="10"/>
  <c r="B26" i="10"/>
  <c r="B20" i="10"/>
  <c r="B37" i="10"/>
  <c r="B31" i="10"/>
  <c r="B25" i="10"/>
  <c r="B19" i="10"/>
  <c r="B16" i="10"/>
  <c r="B39" i="9"/>
  <c r="V17" i="9"/>
  <c r="B38" i="9"/>
  <c r="B33" i="9"/>
  <c r="B27" i="9"/>
  <c r="B21" i="9"/>
  <c r="M17" i="9"/>
  <c r="B34" i="9"/>
  <c r="B28" i="9"/>
  <c r="B22" i="9"/>
  <c r="B18" i="9"/>
  <c r="B37" i="4"/>
  <c r="B31" i="4"/>
  <c r="B25" i="4"/>
  <c r="B19" i="4"/>
  <c r="B17" i="4"/>
  <c r="C14" i="42"/>
  <c r="B14" i="42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17" i="5"/>
  <c r="H15" i="11" l="1"/>
  <c r="E15" i="11"/>
  <c r="Y17" i="26" l="1"/>
  <c r="V17" i="26"/>
  <c r="U17" i="26"/>
  <c r="T17" i="26"/>
  <c r="Q17" i="26"/>
  <c r="M17" i="26"/>
  <c r="N17" i="26"/>
  <c r="L17" i="26"/>
  <c r="AA18" i="4" l="1"/>
  <c r="N28" i="34" l="1"/>
  <c r="A28" i="34"/>
  <c r="N16" i="34"/>
  <c r="A16" i="34"/>
  <c r="U16" i="4" l="1"/>
  <c r="F16" i="4" l="1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W16" i="4"/>
  <c r="X16" i="4"/>
  <c r="Y16" i="4"/>
  <c r="E16" i="4"/>
  <c r="D16" i="4"/>
  <c r="B16" i="4" l="1"/>
  <c r="V16" i="4"/>
  <c r="C16" i="4"/>
  <c r="X16" i="35"/>
  <c r="W16" i="35"/>
  <c r="V16" i="35"/>
  <c r="O16" i="35"/>
  <c r="P16" i="35"/>
  <c r="Q16" i="35"/>
  <c r="R16" i="35"/>
  <c r="S16" i="35"/>
  <c r="T16" i="35"/>
  <c r="U16" i="35"/>
  <c r="J16" i="35"/>
  <c r="K16" i="35"/>
  <c r="W18" i="14" l="1"/>
  <c r="O16" i="5" l="1"/>
  <c r="N16" i="5"/>
  <c r="A14" i="42" l="1"/>
  <c r="T14" i="42" s="1"/>
  <c r="S15" i="41"/>
  <c r="R15" i="41"/>
  <c r="Q15" i="41"/>
  <c r="P15" i="41"/>
  <c r="O15" i="41"/>
  <c r="N15" i="41"/>
  <c r="M15" i="41"/>
  <c r="L15" i="41"/>
  <c r="K15" i="41"/>
  <c r="I15" i="41"/>
  <c r="H15" i="41"/>
  <c r="G15" i="41"/>
  <c r="F15" i="41"/>
  <c r="E15" i="41"/>
  <c r="D15" i="41"/>
  <c r="C15" i="41"/>
  <c r="A15" i="41"/>
  <c r="T15" i="41" s="1"/>
  <c r="A17" i="33"/>
  <c r="P17" i="33" s="1"/>
  <c r="J16" i="31"/>
  <c r="B16" i="31"/>
  <c r="O16" i="31"/>
  <c r="N16" i="31"/>
  <c r="M16" i="31"/>
  <c r="L16" i="31"/>
  <c r="K16" i="31"/>
  <c r="I16" i="31"/>
  <c r="H16" i="31"/>
  <c r="G16" i="31"/>
  <c r="F16" i="31"/>
  <c r="E16" i="31"/>
  <c r="D16" i="31"/>
  <c r="C16" i="31"/>
  <c r="A16" i="31"/>
  <c r="P16" i="31" s="1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A17" i="30"/>
  <c r="AR17" i="30" s="1"/>
  <c r="Y16" i="28"/>
  <c r="X16" i="28"/>
  <c r="V16" i="28"/>
  <c r="U16" i="28"/>
  <c r="T16" i="28"/>
  <c r="R16" i="28"/>
  <c r="Q16" i="28"/>
  <c r="P16" i="28"/>
  <c r="O16" i="28"/>
  <c r="N16" i="28"/>
  <c r="M16" i="28"/>
  <c r="L16" i="28"/>
  <c r="K16" i="28"/>
  <c r="J16" i="28"/>
  <c r="I16" i="28"/>
  <c r="H16" i="28"/>
  <c r="F16" i="28"/>
  <c r="A16" i="28"/>
  <c r="Z16" i="28" s="1"/>
  <c r="C17" i="27"/>
  <c r="W17" i="27"/>
  <c r="T17" i="27"/>
  <c r="S17" i="27"/>
  <c r="R17" i="27"/>
  <c r="O17" i="27"/>
  <c r="L17" i="27"/>
  <c r="K17" i="27"/>
  <c r="J17" i="27"/>
  <c r="A17" i="27"/>
  <c r="Z17" i="27" s="1"/>
  <c r="A17" i="26"/>
  <c r="AJ17" i="26" s="1"/>
  <c r="H16" i="25"/>
  <c r="G16" i="25"/>
  <c r="F16" i="25"/>
  <c r="E16" i="25"/>
  <c r="C16" i="25"/>
  <c r="A16" i="25"/>
  <c r="I16" i="25" s="1"/>
  <c r="I15" i="15"/>
  <c r="G15" i="15"/>
  <c r="E15" i="15"/>
  <c r="C15" i="15"/>
  <c r="B15" i="15"/>
  <c r="A15" i="15"/>
  <c r="L15" i="15" s="1"/>
  <c r="AB18" i="14"/>
  <c r="AL18" i="14"/>
  <c r="AK18" i="14"/>
  <c r="AJ18" i="14"/>
  <c r="AF18" i="14"/>
  <c r="AE18" i="14"/>
  <c r="AA18" i="14"/>
  <c r="Z18" i="14"/>
  <c r="T18" i="14"/>
  <c r="S18" i="14"/>
  <c r="P18" i="14"/>
  <c r="M18" i="14"/>
  <c r="L18" i="14"/>
  <c r="K18" i="14"/>
  <c r="J18" i="14"/>
  <c r="I18" i="14"/>
  <c r="H18" i="14"/>
  <c r="G18" i="14"/>
  <c r="E18" i="14"/>
  <c r="D18" i="14"/>
  <c r="C18" i="14"/>
  <c r="A18" i="14"/>
  <c r="V18" i="14" s="1"/>
  <c r="P15" i="11"/>
  <c r="O15" i="11"/>
  <c r="N15" i="11"/>
  <c r="M15" i="11"/>
  <c r="L15" i="11"/>
  <c r="K15" i="11"/>
  <c r="J15" i="11"/>
  <c r="I15" i="11"/>
  <c r="G15" i="11"/>
  <c r="F15" i="11"/>
  <c r="D15" i="11"/>
  <c r="C15" i="11"/>
  <c r="B15" i="11"/>
  <c r="A15" i="11"/>
  <c r="Q15" i="11" s="1"/>
  <c r="S15" i="10"/>
  <c r="R15" i="10"/>
  <c r="Q15" i="10"/>
  <c r="O15" i="10"/>
  <c r="N15" i="10"/>
  <c r="M15" i="10"/>
  <c r="L15" i="10"/>
  <c r="K15" i="10"/>
  <c r="J15" i="10"/>
  <c r="I15" i="10"/>
  <c r="H15" i="10"/>
  <c r="F15" i="10"/>
  <c r="E15" i="10"/>
  <c r="D15" i="10"/>
  <c r="A15" i="10"/>
  <c r="T15" i="10" s="1"/>
  <c r="Y17" i="9"/>
  <c r="A17" i="9"/>
  <c r="Z17" i="9" s="1"/>
  <c r="Q15" i="8"/>
  <c r="P15" i="8"/>
  <c r="O15" i="8"/>
  <c r="N15" i="8"/>
  <c r="M15" i="8"/>
  <c r="L15" i="8"/>
  <c r="K15" i="8"/>
  <c r="J15" i="8"/>
  <c r="I15" i="8"/>
  <c r="H15" i="8"/>
  <c r="F15" i="8"/>
  <c r="E15" i="8"/>
  <c r="D15" i="8"/>
  <c r="C15" i="8"/>
  <c r="A15" i="8"/>
  <c r="R15" i="8" s="1"/>
  <c r="T16" i="5"/>
  <c r="S16" i="5"/>
  <c r="R16" i="5"/>
  <c r="Q16" i="5"/>
  <c r="M16" i="5"/>
  <c r="L16" i="5"/>
  <c r="K16" i="5"/>
  <c r="J16" i="5"/>
  <c r="I16" i="5"/>
  <c r="H16" i="5"/>
  <c r="G16" i="5"/>
  <c r="F16" i="5"/>
  <c r="D16" i="5"/>
  <c r="C16" i="5"/>
  <c r="A16" i="5"/>
  <c r="U16" i="5" s="1"/>
  <c r="L13" i="3"/>
  <c r="K13" i="3"/>
  <c r="J13" i="3"/>
  <c r="I13" i="3"/>
  <c r="H13" i="3"/>
  <c r="G13" i="3"/>
  <c r="F13" i="3"/>
  <c r="E13" i="3"/>
  <c r="D13" i="3"/>
  <c r="C13" i="3"/>
  <c r="A13" i="3"/>
  <c r="M13" i="3" s="1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I14" i="2"/>
  <c r="H14" i="2"/>
  <c r="G14" i="2"/>
  <c r="F14" i="2"/>
  <c r="E14" i="2"/>
  <c r="D14" i="2"/>
  <c r="A14" i="2"/>
  <c r="K14" i="2" s="1"/>
  <c r="AD14" i="2" l="1"/>
  <c r="W17" i="30"/>
  <c r="AM18" i="14"/>
  <c r="C14" i="2"/>
  <c r="J14" i="2"/>
  <c r="U18" i="14"/>
  <c r="K17" i="26"/>
  <c r="V17" i="30"/>
  <c r="J17" i="26"/>
  <c r="D17" i="26"/>
  <c r="C16" i="28"/>
  <c r="D16" i="25"/>
  <c r="D16" i="28"/>
  <c r="E16" i="28"/>
  <c r="B16" i="28"/>
  <c r="J15" i="41"/>
  <c r="B15" i="41"/>
  <c r="D17" i="27"/>
  <c r="G17" i="27"/>
  <c r="B17" i="27"/>
  <c r="G17" i="26"/>
  <c r="C17" i="26"/>
  <c r="B17" i="26"/>
  <c r="B16" i="25"/>
  <c r="F18" i="14"/>
  <c r="B18" i="14"/>
  <c r="AG18" i="14"/>
  <c r="P15" i="10"/>
  <c r="C15" i="10"/>
  <c r="G15" i="10"/>
  <c r="C17" i="9"/>
  <c r="G15" i="8"/>
  <c r="B15" i="8"/>
  <c r="P16" i="5"/>
  <c r="E16" i="5"/>
  <c r="B16" i="5"/>
  <c r="B13" i="3"/>
  <c r="B14" i="2"/>
  <c r="B15" i="10" l="1"/>
  <c r="B17" i="9"/>
</calcChain>
</file>

<file path=xl/sharedStrings.xml><?xml version="1.0" encoding="utf-8"?>
<sst xmlns="http://schemas.openxmlformats.org/spreadsheetml/2006/main" count="4708" uniqueCount="1337">
  <si>
    <t xml:space="preserve">                                                        2) Excluding army hospitals</t>
  </si>
  <si>
    <t xml:space="preserve">                                                        3) Including hospitals for mental ills or T.B. patients, leprosariums</t>
  </si>
  <si>
    <t>기 타</t>
  </si>
  <si>
    <t>제조업</t>
  </si>
  <si>
    <t>한의사</t>
  </si>
  <si>
    <t>남</t>
  </si>
  <si>
    <t>발생</t>
  </si>
  <si>
    <t>and</t>
  </si>
  <si>
    <t>기타</t>
  </si>
  <si>
    <t>간호사</t>
  </si>
  <si>
    <t>한의원</t>
  </si>
  <si>
    <t>여</t>
  </si>
  <si>
    <t>조산사</t>
  </si>
  <si>
    <t>사망</t>
  </si>
  <si>
    <t>운반업</t>
  </si>
  <si>
    <t>폴리오</t>
  </si>
  <si>
    <t>위생사</t>
  </si>
  <si>
    <t>입원</t>
  </si>
  <si>
    <t>포장류</t>
  </si>
  <si>
    <t>B</t>
  </si>
  <si>
    <t>가입자</t>
  </si>
  <si>
    <t>세대주</t>
  </si>
  <si>
    <t>취 학</t>
  </si>
  <si>
    <t>결과</t>
  </si>
  <si>
    <t>불명확</t>
  </si>
  <si>
    <t>-</t>
  </si>
  <si>
    <t>합계</t>
  </si>
  <si>
    <t>종사자</t>
  </si>
  <si>
    <t>근로자</t>
  </si>
  <si>
    <t xml:space="preserve">직장 </t>
  </si>
  <si>
    <t>Number of Medical Institutions(Cont'd)</t>
  </si>
  <si>
    <t>Basic Livelihood Security Recipients</t>
  </si>
  <si>
    <t>Senior Home Service Facilities(Cont'd)</t>
  </si>
  <si>
    <t xml:space="preserve">   Self  independence assistance institutions</t>
  </si>
  <si>
    <t>Number of Medical Personnels Employed in Medical Institutions</t>
  </si>
  <si>
    <t>혈액형별  By type of blood</t>
  </si>
  <si>
    <t xml:space="preserve"> Lump-sum Death Payment</t>
  </si>
  <si>
    <t>private school teachers</t>
  </si>
  <si>
    <t>Provision for old age</t>
  </si>
  <si>
    <t>By type of the disabled</t>
  </si>
  <si>
    <t xml:space="preserve"> instruments leasing</t>
  </si>
  <si>
    <t>Nursing cohabitation</t>
  </si>
  <si>
    <t xml:space="preserve">                                          3) Including hospitals for mental ills or T.B. patients, leprosariums</t>
  </si>
  <si>
    <t>Welfare Institutions for the Disabled</t>
  </si>
  <si>
    <t>Women's Welfare Institutions(Cont'd)</t>
  </si>
  <si>
    <t>Number of National Pension Insurants</t>
  </si>
  <si>
    <t>catering</t>
  </si>
  <si>
    <t>Nutrition</t>
  </si>
  <si>
    <t>Auditorily</t>
  </si>
  <si>
    <t>Pharmacies</t>
  </si>
  <si>
    <t>condition</t>
  </si>
  <si>
    <t>Preschool</t>
  </si>
  <si>
    <t>반 환 일 시 금</t>
  </si>
  <si>
    <t>children</t>
  </si>
  <si>
    <t>businesses</t>
  </si>
  <si>
    <t>Surveill-</t>
  </si>
  <si>
    <t>education</t>
  </si>
  <si>
    <t>Bakeries</t>
  </si>
  <si>
    <t>the patient</t>
  </si>
  <si>
    <t>prophylaxis</t>
  </si>
  <si>
    <t>Physically</t>
  </si>
  <si>
    <t>Treatement</t>
  </si>
  <si>
    <t xml:space="preserve"> rinsing</t>
  </si>
  <si>
    <t>Wando-gun</t>
  </si>
  <si>
    <t>Facilities</t>
  </si>
  <si>
    <t>Muan-gun</t>
  </si>
  <si>
    <t>Dentists</t>
  </si>
  <si>
    <t>Years old</t>
  </si>
  <si>
    <t>Pertussis,</t>
  </si>
  <si>
    <t>Amusement</t>
  </si>
  <si>
    <t>Nurse aids</t>
  </si>
  <si>
    <t>Children</t>
  </si>
  <si>
    <t>Counseling</t>
  </si>
  <si>
    <t>facility</t>
  </si>
  <si>
    <t>hygienics</t>
  </si>
  <si>
    <t>Restricted</t>
  </si>
  <si>
    <t>Insurants</t>
  </si>
  <si>
    <t>and health</t>
  </si>
  <si>
    <t>Medical aid</t>
  </si>
  <si>
    <t>영유아 등록관리</t>
  </si>
  <si>
    <t>Hwasun-gun</t>
  </si>
  <si>
    <t>disorder</t>
  </si>
  <si>
    <t xml:space="preserve">Public  </t>
  </si>
  <si>
    <t>연      별</t>
  </si>
  <si>
    <t>strative</t>
  </si>
  <si>
    <t>Sub-total</t>
  </si>
  <si>
    <t>Crippling</t>
  </si>
  <si>
    <t>Positive</t>
  </si>
  <si>
    <t>Pharmacists</t>
  </si>
  <si>
    <t>year-end</t>
  </si>
  <si>
    <t>Sub health</t>
  </si>
  <si>
    <t>karaokes</t>
  </si>
  <si>
    <t xml:space="preserve">Company </t>
  </si>
  <si>
    <t xml:space="preserve"> suppliers</t>
  </si>
  <si>
    <t>pathology</t>
  </si>
  <si>
    <t xml:space="preserve"> Admitted</t>
  </si>
  <si>
    <t>Employed</t>
  </si>
  <si>
    <t>Oriental</t>
  </si>
  <si>
    <t>additives</t>
  </si>
  <si>
    <t>treatment</t>
  </si>
  <si>
    <t>of year-end</t>
  </si>
  <si>
    <t>Full-time</t>
  </si>
  <si>
    <t>In-patients</t>
  </si>
  <si>
    <t xml:space="preserve"> Community </t>
  </si>
  <si>
    <t>불소용액 양치사업</t>
  </si>
  <si>
    <t>Mokpo-si</t>
  </si>
  <si>
    <t>Hemorrhagic</t>
  </si>
  <si>
    <t>Householder</t>
  </si>
  <si>
    <t>Part-time</t>
  </si>
  <si>
    <t>care post</t>
  </si>
  <si>
    <t>Mentally</t>
  </si>
  <si>
    <t>Workshop</t>
  </si>
  <si>
    <t>개인단위보장특례</t>
  </si>
  <si>
    <t>직 장(근로자)</t>
  </si>
  <si>
    <t>Cosmetics</t>
  </si>
  <si>
    <t>Grand total</t>
  </si>
  <si>
    <t>Yeongam-gun</t>
  </si>
  <si>
    <t>retarded</t>
  </si>
  <si>
    <t>사 망 일 시 금</t>
  </si>
  <si>
    <t>relatives</t>
  </si>
  <si>
    <t>노인공동생활가정</t>
  </si>
  <si>
    <t>Gurye-gun</t>
  </si>
  <si>
    <t>Boseong-gun</t>
  </si>
  <si>
    <t>Goheung-gun</t>
  </si>
  <si>
    <t>Yeosu-si</t>
  </si>
  <si>
    <t>Gangjin-gun</t>
  </si>
  <si>
    <t>Jindo-gun</t>
  </si>
  <si>
    <t>Referrals</t>
  </si>
  <si>
    <t>Transfer</t>
  </si>
  <si>
    <t>Varicella</t>
  </si>
  <si>
    <t>An aid to</t>
  </si>
  <si>
    <t xml:space="preserve"> businesses</t>
  </si>
  <si>
    <t>Negative</t>
  </si>
  <si>
    <t>백일해(PDT)</t>
  </si>
  <si>
    <t>Epilepsy</t>
  </si>
  <si>
    <t>good health</t>
  </si>
  <si>
    <t>Cases of</t>
  </si>
  <si>
    <t>Discharged</t>
  </si>
  <si>
    <t xml:space="preserve">Medical </t>
  </si>
  <si>
    <t>18 years</t>
  </si>
  <si>
    <t>노인요양공동생활가정</t>
  </si>
  <si>
    <t>Legal Aid</t>
  </si>
  <si>
    <t>Haenam-gun</t>
  </si>
  <si>
    <t>disabled</t>
  </si>
  <si>
    <t>Contracted</t>
  </si>
  <si>
    <t>Incident</t>
  </si>
  <si>
    <t>Dependents</t>
  </si>
  <si>
    <t>Workplaces</t>
  </si>
  <si>
    <t>processing</t>
  </si>
  <si>
    <t>Improvised</t>
  </si>
  <si>
    <t>Number of</t>
  </si>
  <si>
    <t>Blood-don</t>
  </si>
  <si>
    <t>campaign</t>
  </si>
  <si>
    <t>Respiratory</t>
  </si>
  <si>
    <t>Victim's</t>
  </si>
  <si>
    <t>Visually</t>
  </si>
  <si>
    <t>Physicians</t>
  </si>
  <si>
    <t>application</t>
  </si>
  <si>
    <t>portation</t>
  </si>
  <si>
    <t>유행성이하선염,</t>
  </si>
  <si>
    <t>Pharmacy</t>
  </si>
  <si>
    <t>Shinan-gun</t>
  </si>
  <si>
    <t>inspection</t>
  </si>
  <si>
    <t>Volunteers</t>
  </si>
  <si>
    <t>Nurse  aids</t>
  </si>
  <si>
    <t>Treatment</t>
  </si>
  <si>
    <t>inmates as</t>
  </si>
  <si>
    <t>식품 제조 및 가공업</t>
  </si>
  <si>
    <t>instruments</t>
  </si>
  <si>
    <t>Oral health</t>
  </si>
  <si>
    <t>Restaurants</t>
  </si>
  <si>
    <t>Emergency</t>
  </si>
  <si>
    <t>Sub-Total</t>
  </si>
  <si>
    <t>주.야간보호시설</t>
  </si>
  <si>
    <t>Lingually</t>
  </si>
  <si>
    <t>Influenza</t>
  </si>
  <si>
    <t>Druggists</t>
  </si>
  <si>
    <t>Suncheon-si</t>
  </si>
  <si>
    <t>Voluntarily</t>
  </si>
  <si>
    <t>retardation</t>
  </si>
  <si>
    <t>Damyang-gun</t>
  </si>
  <si>
    <t>in school</t>
  </si>
  <si>
    <t>Covered by</t>
  </si>
  <si>
    <t xml:space="preserve">Military </t>
  </si>
  <si>
    <t xml:space="preserve">Measles, </t>
  </si>
  <si>
    <t>Households</t>
  </si>
  <si>
    <t>restaurants</t>
  </si>
  <si>
    <t>Hospitals</t>
  </si>
  <si>
    <t>Visit for</t>
  </si>
  <si>
    <t>products</t>
  </si>
  <si>
    <t>specialists</t>
  </si>
  <si>
    <t>technicians</t>
  </si>
  <si>
    <t>corpsmen</t>
  </si>
  <si>
    <t>임산부 등록관리</t>
  </si>
  <si>
    <t>for  group</t>
  </si>
  <si>
    <t>Midwives</t>
  </si>
  <si>
    <t>Physical</t>
  </si>
  <si>
    <t>노인의치 보철사업</t>
  </si>
  <si>
    <t>facilities</t>
  </si>
  <si>
    <t>Admitted</t>
  </si>
  <si>
    <t>Corporation</t>
  </si>
  <si>
    <t>Japanese</t>
  </si>
  <si>
    <t>Maternal and Child Health Care Activities</t>
  </si>
  <si>
    <t>Paying  Benefit National Pension Insurant</t>
  </si>
  <si>
    <t xml:space="preserve"> Oral Health Activities at Health Centers</t>
  </si>
  <si>
    <t>ⅩⅡ. 보건 및 사회보장
Health and Social Security</t>
  </si>
  <si>
    <r>
      <t>60</t>
    </r>
    <r>
      <rPr>
        <sz val="10"/>
        <color indexed="8"/>
        <rFont val="HY신명조"/>
        <family val="1"/>
        <charset val="129"/>
      </rPr>
      <t>세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HY신명조"/>
        <family val="1"/>
        <charset val="129"/>
      </rPr>
      <t>이상</t>
    </r>
  </si>
  <si>
    <r>
      <t>40~49</t>
    </r>
    <r>
      <rPr>
        <sz val="10"/>
        <color indexed="8"/>
        <rFont val="HY신명조"/>
        <family val="1"/>
        <charset val="129"/>
      </rPr>
      <t>세</t>
    </r>
  </si>
  <si>
    <r>
      <t>20~29</t>
    </r>
    <r>
      <rPr>
        <sz val="10"/>
        <color indexed="8"/>
        <rFont val="HY신명조"/>
        <family val="1"/>
        <charset val="129"/>
      </rPr>
      <t>세</t>
    </r>
  </si>
  <si>
    <r>
      <t>50~59</t>
    </r>
    <r>
      <rPr>
        <sz val="10"/>
        <color indexed="8"/>
        <rFont val="HY신명조"/>
        <family val="1"/>
        <charset val="129"/>
      </rPr>
      <t>세</t>
    </r>
  </si>
  <si>
    <r>
      <t>16~19</t>
    </r>
    <r>
      <rPr>
        <sz val="10"/>
        <color indexed="8"/>
        <rFont val="HY신명조"/>
        <family val="1"/>
        <charset val="129"/>
      </rPr>
      <t>세</t>
    </r>
  </si>
  <si>
    <r>
      <t>30~39</t>
    </r>
    <r>
      <rPr>
        <sz val="10"/>
        <color indexed="8"/>
        <rFont val="HY신명조"/>
        <family val="1"/>
        <charset val="129"/>
      </rPr>
      <t>세</t>
    </r>
  </si>
  <si>
    <t>Number of Licensed Food Premises by Business Type</t>
  </si>
  <si>
    <t>Government employees and private school teachers</t>
  </si>
  <si>
    <t>Vaccinations Against Major Communicable Diseases</t>
  </si>
  <si>
    <t>건강기능식품  제조·수입·판매업</t>
  </si>
  <si>
    <t>General  recipients</t>
  </si>
  <si>
    <t>Disability Pension</t>
  </si>
  <si>
    <t>No. of Counseling</t>
  </si>
  <si>
    <t>당해연도 보건소 결핵검진 실적</t>
  </si>
  <si>
    <t>Survivor Pension</t>
  </si>
  <si>
    <t>Total  recipients</t>
  </si>
  <si>
    <t>Domestic Violence</t>
  </si>
  <si>
    <t>Fluoride topical</t>
  </si>
  <si>
    <t>Health Sub-center</t>
  </si>
  <si>
    <t>insured  persons</t>
  </si>
  <si>
    <t>nics technicians</t>
  </si>
  <si>
    <t>고흥군</t>
  </si>
  <si>
    <t>청  각</t>
  </si>
  <si>
    <t>Private</t>
  </si>
  <si>
    <t>Other</t>
  </si>
  <si>
    <t>심리·정서적</t>
  </si>
  <si>
    <t>연말현재</t>
  </si>
  <si>
    <t>성매매피해</t>
  </si>
  <si>
    <t xml:space="preserve">Barber </t>
  </si>
  <si>
    <t>Death</t>
  </si>
  <si>
    <t>of the</t>
  </si>
  <si>
    <t>dealers</t>
  </si>
  <si>
    <t>일 본 뇌 염</t>
  </si>
  <si>
    <t>이전치료</t>
  </si>
  <si>
    <t>Senior</t>
  </si>
  <si>
    <t>Days</t>
  </si>
  <si>
    <t>Total</t>
  </si>
  <si>
    <t>연  별</t>
  </si>
  <si>
    <t>합    계</t>
  </si>
  <si>
    <t>child</t>
  </si>
  <si>
    <t>Public</t>
  </si>
  <si>
    <t>무연고자</t>
  </si>
  <si>
    <t>Si, Gun</t>
  </si>
  <si>
    <t>재가지원서비스</t>
  </si>
  <si>
    <t>Sputum</t>
  </si>
  <si>
    <r>
      <t>연    별</t>
    </r>
    <r>
      <rPr>
        <sz val="10"/>
        <color indexed="8"/>
        <rFont val="Arial Narrow"/>
        <family val="2"/>
      </rPr>
      <t/>
    </r>
  </si>
  <si>
    <t>X-선검사</t>
  </si>
  <si>
    <t>위생관리용역업</t>
  </si>
  <si>
    <t>한약업사</t>
  </si>
  <si>
    <t>위탁급식</t>
  </si>
  <si>
    <t>Insured</t>
  </si>
  <si>
    <t xml:space="preserve">Street </t>
  </si>
  <si>
    <t>Polio</t>
  </si>
  <si>
    <t>factur-</t>
  </si>
  <si>
    <t>Smear</t>
  </si>
  <si>
    <t>목욕장업</t>
  </si>
  <si>
    <t>이용인원</t>
  </si>
  <si>
    <t>기타위생용품</t>
  </si>
  <si>
    <t>즉석판매·</t>
  </si>
  <si>
    <t>공무원·교직원</t>
  </si>
  <si>
    <t>medical</t>
  </si>
  <si>
    <t>Person</t>
  </si>
  <si>
    <t xml:space="preserve">Public </t>
  </si>
  <si>
    <t>노인요양시설</t>
  </si>
  <si>
    <t>전문요원</t>
  </si>
  <si>
    <t>지급건수</t>
  </si>
  <si>
    <t>aids</t>
  </si>
  <si>
    <t>장애연금</t>
  </si>
  <si>
    <t>유  흥</t>
  </si>
  <si>
    <t>임 대 업</t>
  </si>
  <si>
    <t>Nurses</t>
  </si>
  <si>
    <t>방문목욕서비스</t>
  </si>
  <si>
    <t>기능식품</t>
  </si>
  <si>
    <t>임의계속가입자</t>
  </si>
  <si>
    <t>위생처리업</t>
  </si>
  <si>
    <t>세척제제조업</t>
  </si>
  <si>
    <t>Skin</t>
  </si>
  <si>
    <t>persons</t>
  </si>
  <si>
    <t>Dental</t>
  </si>
  <si>
    <t>유 족 연 금</t>
  </si>
  <si>
    <t>방사선사</t>
  </si>
  <si>
    <t>지  체</t>
  </si>
  <si>
    <t>as of</t>
  </si>
  <si>
    <t>Number</t>
  </si>
  <si>
    <t xml:space="preserve">Food  </t>
  </si>
  <si>
    <t>illness</t>
  </si>
  <si>
    <t>장애일시보상금</t>
  </si>
  <si>
    <t>시  각</t>
  </si>
  <si>
    <r>
      <t>연   별</t>
    </r>
    <r>
      <rPr>
        <sz val="10"/>
        <color indexed="8"/>
        <rFont val="Arial Narrow"/>
        <family val="2"/>
      </rPr>
      <t/>
    </r>
  </si>
  <si>
    <t>재치료자</t>
  </si>
  <si>
    <t>피부양자</t>
  </si>
  <si>
    <t>Clinic</t>
  </si>
  <si>
    <t>주  점</t>
  </si>
  <si>
    <t>수   두</t>
  </si>
  <si>
    <t>종사자 수</t>
  </si>
  <si>
    <t>아  동</t>
  </si>
  <si>
    <t>영    업</t>
  </si>
  <si>
    <t>Drugs</t>
  </si>
  <si>
    <t>( C )</t>
  </si>
  <si>
    <t>방문요양서비스</t>
  </si>
  <si>
    <t>단  란</t>
  </si>
  <si>
    <t>Relapse</t>
  </si>
  <si>
    <t>시 군 별</t>
  </si>
  <si>
    <t>School</t>
  </si>
  <si>
    <t>임의가입자</t>
  </si>
  <si>
    <t>health</t>
  </si>
  <si>
    <t>failure</t>
  </si>
  <si>
    <t>장 애 유 형</t>
  </si>
  <si>
    <t>Nursing</t>
  </si>
  <si>
    <t>구강보건교육</t>
  </si>
  <si>
    <t>Home</t>
  </si>
  <si>
    <t>신  장</t>
  </si>
  <si>
    <t>General</t>
  </si>
  <si>
    <t>객담검사</t>
  </si>
  <si>
    <t>공단부담</t>
  </si>
  <si>
    <t>양로시설</t>
  </si>
  <si>
    <t>총가입자수</t>
  </si>
  <si>
    <t>수 리 업</t>
  </si>
  <si>
    <t>인플루엔자</t>
  </si>
  <si>
    <t xml:space="preserve"> unit</t>
  </si>
  <si>
    <t>정신보건</t>
  </si>
  <si>
    <t xml:space="preserve">파상풍, </t>
  </si>
  <si>
    <t>service</t>
  </si>
  <si>
    <t>Regular</t>
  </si>
  <si>
    <t>Workers</t>
  </si>
  <si>
    <t>지역가입자</t>
  </si>
  <si>
    <t>Import-</t>
  </si>
  <si>
    <t>Data</t>
  </si>
  <si>
    <t>도말음성</t>
  </si>
  <si>
    <t>연    계</t>
  </si>
  <si>
    <t>foods</t>
  </si>
  <si>
    <t>Sales</t>
  </si>
  <si>
    <t>cists</t>
  </si>
  <si>
    <t>청각언어</t>
  </si>
  <si>
    <t>연    별</t>
  </si>
  <si>
    <t>doctors</t>
  </si>
  <si>
    <t>보건진료원</t>
  </si>
  <si>
    <t>clinics</t>
  </si>
  <si>
    <t>insured</t>
  </si>
  <si>
    <t>ance</t>
  </si>
  <si>
    <t>본인부담</t>
  </si>
  <si>
    <t>Mental</t>
  </si>
  <si>
    <t>Heart</t>
  </si>
  <si>
    <t>단위 : 명</t>
  </si>
  <si>
    <t>시설입소</t>
  </si>
  <si>
    <t xml:space="preserve">Exam </t>
  </si>
  <si>
    <t>노인교실</t>
  </si>
  <si>
    <t>성  별</t>
  </si>
  <si>
    <t>단위: 명</t>
  </si>
  <si>
    <t xml:space="preserve">노인복지관  </t>
  </si>
  <si>
    <t>soldier</t>
  </si>
  <si>
    <t>사회
복지사</t>
  </si>
  <si>
    <t>연   별</t>
  </si>
  <si>
    <t>60~69</t>
  </si>
  <si>
    <t>Pharma-</t>
  </si>
  <si>
    <t>수급자수</t>
  </si>
  <si>
    <t>X-ray</t>
  </si>
  <si>
    <t xml:space="preserve">Oral </t>
  </si>
  <si>
    <t>지   역</t>
  </si>
  <si>
    <t>Face</t>
  </si>
  <si>
    <t>의료기기</t>
  </si>
  <si>
    <t>Type</t>
  </si>
  <si>
    <t>Nurse</t>
  </si>
  <si>
    <t>한   약</t>
  </si>
  <si>
    <t>Case</t>
  </si>
  <si>
    <t>Male</t>
  </si>
  <si>
    <t>after</t>
  </si>
  <si>
    <t>Medical</t>
  </si>
  <si>
    <t>Soap</t>
  </si>
  <si>
    <t>정보처리</t>
  </si>
  <si>
    <t>Health</t>
  </si>
  <si>
    <t>언  어</t>
  </si>
  <si>
    <t>식품제조·</t>
  </si>
  <si>
    <t>trans-</t>
  </si>
  <si>
    <t>Non-</t>
  </si>
  <si>
    <t>비상근의사</t>
  </si>
  <si>
    <t>사회복지</t>
  </si>
  <si>
    <t>Present</t>
  </si>
  <si>
    <t>도말양성</t>
  </si>
  <si>
    <t xml:space="preserve">No. </t>
  </si>
  <si>
    <t>Cafes</t>
  </si>
  <si>
    <t>기    타</t>
  </si>
  <si>
    <t>정신지체</t>
  </si>
  <si>
    <t xml:space="preserve">Year </t>
  </si>
  <si>
    <t>Liver</t>
  </si>
  <si>
    <t>지적장애</t>
  </si>
  <si>
    <t>요양병원</t>
  </si>
  <si>
    <t>헌혈의 집</t>
  </si>
  <si>
    <t>사업장수</t>
  </si>
  <si>
    <t>servant</t>
  </si>
  <si>
    <t>장루, 요루</t>
  </si>
  <si>
    <t>Brain</t>
  </si>
  <si>
    <t>급여종류별</t>
  </si>
  <si>
    <t>Year</t>
  </si>
  <si>
    <t>노령연금</t>
  </si>
  <si>
    <t>기   타</t>
  </si>
  <si>
    <t>Manu</t>
  </si>
  <si>
    <t>안  면</t>
  </si>
  <si>
    <t>과거치료</t>
  </si>
  <si>
    <t>풍진(MMR)</t>
  </si>
  <si>
    <t>workers</t>
  </si>
  <si>
    <t>records</t>
  </si>
  <si>
    <t>합     계</t>
  </si>
  <si>
    <t>상담건수</t>
  </si>
  <si>
    <t>Kidney</t>
  </si>
  <si>
    <t>Centers</t>
  </si>
  <si>
    <t>의무기록사</t>
  </si>
  <si>
    <t>Laundry</t>
  </si>
  <si>
    <t>가정폭력</t>
  </si>
  <si>
    <t>Food</t>
  </si>
  <si>
    <t xml:space="preserve">Hotel </t>
  </si>
  <si>
    <t>No. of</t>
  </si>
  <si>
    <t>치과의사</t>
  </si>
  <si>
    <t xml:space="preserve">의료기기 </t>
  </si>
  <si>
    <t>정  신</t>
  </si>
  <si>
    <t>others</t>
  </si>
  <si>
    <t>성 폭 력</t>
  </si>
  <si>
    <t>Inmates</t>
  </si>
  <si>
    <t>생활인원</t>
  </si>
  <si>
    <t>centers</t>
  </si>
  <si>
    <t>간호조무사</t>
  </si>
  <si>
    <t>Others</t>
  </si>
  <si>
    <t>Clinics</t>
  </si>
  <si>
    <t>Amount</t>
  </si>
  <si>
    <t>한방병원</t>
  </si>
  <si>
    <t>Persons</t>
  </si>
  <si>
    <t>의료지원</t>
  </si>
  <si>
    <t>fever</t>
  </si>
  <si>
    <t>sales</t>
  </si>
  <si>
    <t>organ</t>
  </si>
  <si>
    <t>휴게음식점</t>
  </si>
  <si>
    <t>상근의사</t>
  </si>
  <si>
    <t>금  액</t>
  </si>
  <si>
    <t>Female</t>
  </si>
  <si>
    <t>유행성출혈열</t>
  </si>
  <si>
    <t>위생시험사</t>
  </si>
  <si>
    <t>입소인원</t>
  </si>
  <si>
    <t>노인복지주택</t>
  </si>
  <si>
    <t>디프테리아,</t>
  </si>
  <si>
    <t>단체 등</t>
  </si>
  <si>
    <t>일반
종사자</t>
  </si>
  <si>
    <t>Student</t>
  </si>
  <si>
    <t>school</t>
  </si>
  <si>
    <t>Beds</t>
  </si>
  <si>
    <t>의약외품</t>
  </si>
  <si>
    <t>심  장</t>
  </si>
  <si>
    <t>기  타</t>
  </si>
  <si>
    <t>Admini-</t>
  </si>
  <si>
    <t>보건진료소</t>
  </si>
  <si>
    <t>Autism</t>
  </si>
  <si>
    <t>Worker</t>
  </si>
  <si>
    <t>종사자수</t>
  </si>
  <si>
    <t>치과위생사</t>
  </si>
  <si>
    <t>임상병리사</t>
  </si>
  <si>
    <t>School-</t>
  </si>
  <si>
    <t>Naju-si</t>
  </si>
  <si>
    <t>합  계</t>
  </si>
  <si>
    <t>Manufactures and Stores of Pharmaceutical Goods etc.</t>
  </si>
  <si>
    <t xml:space="preserve">Medical Treatment Activities of the Medically Insured </t>
  </si>
  <si>
    <t>Senior Home Service Facilities</t>
  </si>
  <si>
    <t>Benefits in Medical Insurance</t>
  </si>
  <si>
    <t>Women's Welfare Institutions</t>
  </si>
  <si>
    <t>Registered infants / children</t>
  </si>
  <si>
    <t>Child bringing up institutions</t>
  </si>
  <si>
    <t>Number of Medical Institutions</t>
  </si>
  <si>
    <t>Children Welfare Institutions</t>
  </si>
  <si>
    <t>Victims of Forced Prostitution</t>
  </si>
  <si>
    <t xml:space="preserve"> Registered Disabled Persons </t>
  </si>
  <si>
    <t>Counseling Activities for Women</t>
  </si>
  <si>
    <t>요관찰</t>
  </si>
  <si>
    <t>진 료</t>
  </si>
  <si>
    <t>가두</t>
  </si>
  <si>
    <t>AB</t>
  </si>
  <si>
    <t>A</t>
  </si>
  <si>
    <t>진료소</t>
  </si>
  <si>
    <t>보건소</t>
  </si>
  <si>
    <t>가공업</t>
  </si>
  <si>
    <t>사업장</t>
  </si>
  <si>
    <t>건 수</t>
  </si>
  <si>
    <t>수입업</t>
  </si>
  <si>
    <t>실패후</t>
  </si>
  <si>
    <t>일 수</t>
  </si>
  <si>
    <t>회사원</t>
  </si>
  <si>
    <t>경로당</t>
  </si>
  <si>
    <t>보건직</t>
  </si>
  <si>
    <t>약국</t>
  </si>
  <si>
    <t>병상수</t>
  </si>
  <si>
    <t>O</t>
  </si>
  <si>
    <t>To</t>
  </si>
  <si>
    <t>ing</t>
  </si>
  <si>
    <t>뇌병변</t>
  </si>
  <si>
    <t>연고자</t>
  </si>
  <si>
    <t>구조사</t>
  </si>
  <si>
    <t>간</t>
  </si>
  <si>
    <t>피부</t>
  </si>
  <si>
    <t>아 동</t>
  </si>
  <si>
    <t>도매상</t>
  </si>
  <si>
    <t>영양사</t>
  </si>
  <si>
    <t>약업사</t>
  </si>
  <si>
    <t>재발자</t>
  </si>
  <si>
    <t>중단후</t>
  </si>
  <si>
    <t>병원수</t>
  </si>
  <si>
    <t>판매업</t>
  </si>
  <si>
    <t>의약품</t>
  </si>
  <si>
    <t>학생</t>
  </si>
  <si>
    <t>병리사</t>
  </si>
  <si>
    <t>군부대</t>
  </si>
  <si>
    <t>행정직</t>
  </si>
  <si>
    <t>퇴소자</t>
  </si>
  <si>
    <t>위탁자</t>
  </si>
  <si>
    <t>의료원</t>
  </si>
  <si>
    <t>종류별</t>
  </si>
  <si>
    <t>조무사</t>
  </si>
  <si>
    <t>첨가물</t>
  </si>
  <si>
    <t>금 액</t>
  </si>
  <si>
    <t>bar</t>
  </si>
  <si>
    <t>건강</t>
  </si>
  <si>
    <t>제과점</t>
  </si>
  <si>
    <t>건수</t>
  </si>
  <si>
    <t>음식점</t>
  </si>
  <si>
    <t>호흡기</t>
  </si>
  <si>
    <t>보존업</t>
  </si>
  <si>
    <t>혈액원</t>
  </si>
  <si>
    <t>정원</t>
  </si>
  <si>
    <t>일반</t>
  </si>
  <si>
    <t>현 원</t>
  </si>
  <si>
    <t>정 원</t>
  </si>
  <si>
    <t>자폐성</t>
  </si>
  <si>
    <t>종합</t>
  </si>
  <si>
    <t>학교</t>
  </si>
  <si>
    <t>한약국</t>
  </si>
  <si>
    <t>시설수</t>
  </si>
  <si>
    <t>Hib</t>
  </si>
  <si>
    <t>현원</t>
  </si>
  <si>
    <t>치료사</t>
  </si>
  <si>
    <t>여부</t>
  </si>
  <si>
    <t>기록사</t>
  </si>
  <si>
    <t>인원</t>
  </si>
  <si>
    <t>외래</t>
  </si>
  <si>
    <t>상담소</t>
  </si>
  <si>
    <t>수</t>
  </si>
  <si>
    <t>군인</t>
  </si>
  <si>
    <t>영광군</t>
  </si>
  <si>
    <t>강진군</t>
  </si>
  <si>
    <t>보성군</t>
  </si>
  <si>
    <t>진도군</t>
  </si>
  <si>
    <t>담양군</t>
  </si>
  <si>
    <t>여수시</t>
  </si>
  <si>
    <t>무안군</t>
  </si>
  <si>
    <t>영암군</t>
  </si>
  <si>
    <t>해남군</t>
  </si>
  <si>
    <t>구례군</t>
  </si>
  <si>
    <t>완도군</t>
  </si>
  <si>
    <t>함평군</t>
  </si>
  <si>
    <t>화순군</t>
  </si>
  <si>
    <t>곡성군</t>
  </si>
  <si>
    <t>광양시</t>
  </si>
  <si>
    <t>목포시</t>
  </si>
  <si>
    <t xml:space="preserve"> </t>
  </si>
  <si>
    <t>나주시</t>
  </si>
  <si>
    <t>시군별</t>
  </si>
  <si>
    <t>순천시</t>
  </si>
  <si>
    <t>장흥군</t>
  </si>
  <si>
    <t>신안군</t>
  </si>
  <si>
    <t>자</t>
  </si>
  <si>
    <t xml:space="preserve">남 </t>
  </si>
  <si>
    <t>입소자</t>
  </si>
  <si>
    <t>공무원</t>
  </si>
  <si>
    <t>퇴소</t>
  </si>
  <si>
    <t>지원</t>
  </si>
  <si>
    <t>시설</t>
  </si>
  <si>
    <t>법인</t>
  </si>
  <si>
    <t>민간</t>
  </si>
  <si>
    <t>국공립</t>
  </si>
  <si>
    <t>연 별</t>
  </si>
  <si>
    <t>합 계</t>
  </si>
  <si>
    <t>장성군</t>
  </si>
  <si>
    <t>계</t>
  </si>
  <si>
    <t>입소</t>
  </si>
  <si>
    <t>…</t>
  </si>
  <si>
    <t>미취학</t>
  </si>
  <si>
    <t xml:space="preserve">계  </t>
  </si>
  <si>
    <t xml:space="preserve">                                          2) Excluding army hospitals</t>
  </si>
  <si>
    <t>Number of Staffs in Health Subcenters and Primary Health Care Centers</t>
  </si>
  <si>
    <t>medicine  dealers</t>
  </si>
  <si>
    <t xml:space="preserve"> training center</t>
  </si>
  <si>
    <t>Voluntarily  and</t>
  </si>
  <si>
    <t>Sanitary cleaning</t>
  </si>
  <si>
    <t>Diphtheria,Tetanus</t>
  </si>
  <si>
    <t>No. of Recipients</t>
  </si>
  <si>
    <t>1. 의  료  기  관 (속)</t>
  </si>
  <si>
    <t>General hospitals</t>
  </si>
  <si>
    <t>medical treatment</t>
  </si>
  <si>
    <t>Special recipients</t>
  </si>
  <si>
    <t>Medical insurance</t>
  </si>
  <si>
    <t>Orientalmedicine</t>
  </si>
  <si>
    <t>4. 보건지소 및 진료소 인력</t>
  </si>
  <si>
    <t>Oriental medicine</t>
  </si>
  <si>
    <t>instruments sales</t>
  </si>
  <si>
    <t>Special hospitals</t>
  </si>
  <si>
    <t>Lump-sum Payment</t>
  </si>
  <si>
    <t>Clinic pathology</t>
  </si>
  <si>
    <t>Senior Medical Service Facilities</t>
  </si>
  <si>
    <t>Number of Staffs in Health Centers</t>
  </si>
  <si>
    <t xml:space="preserve">                                  </t>
  </si>
  <si>
    <t xml:space="preserve">Beneficiaries of Health Insurance </t>
  </si>
  <si>
    <t>Child care treatment institutions</t>
  </si>
  <si>
    <t>Disability Lump-sum Compensation</t>
  </si>
  <si>
    <t>Registered Disabled Persons(Cont'd)</t>
  </si>
  <si>
    <t>Community Senior Service Facilities</t>
  </si>
  <si>
    <t>Senior Leisure Service Facilities</t>
  </si>
  <si>
    <t xml:space="preserve"> Oriental medicine clinics</t>
  </si>
  <si>
    <t>Primary health care centers</t>
  </si>
  <si>
    <t>Sanitary service business</t>
  </si>
  <si>
    <t>Government employees and</t>
  </si>
  <si>
    <t>Blood Donation Activities</t>
  </si>
  <si>
    <t>Registered pregnant women</t>
  </si>
  <si>
    <t>Long term care hospitals</t>
  </si>
  <si>
    <t>Day and night care center</t>
  </si>
  <si>
    <t>Guaranteed personal unit</t>
  </si>
  <si>
    <t xml:space="preserve">                   Total</t>
  </si>
  <si>
    <t>continuously</t>
  </si>
  <si>
    <t>Primary health</t>
  </si>
  <si>
    <t>Midwife clinics</t>
  </si>
  <si>
    <t>Out-patients</t>
  </si>
  <si>
    <t>Fluoride mouth</t>
  </si>
  <si>
    <t>Hampyeong-gun</t>
  </si>
  <si>
    <t>Welfare House</t>
  </si>
  <si>
    <t>Bath- houses</t>
  </si>
  <si>
    <t>Old-age Pension</t>
  </si>
  <si>
    <t>Self-employed</t>
  </si>
  <si>
    <t>당해연도 결핵예방 접종실적</t>
  </si>
  <si>
    <t>Yeonggwang-gun</t>
  </si>
  <si>
    <t>Total(A+B+C)</t>
  </si>
  <si>
    <t>18  years old</t>
  </si>
  <si>
    <t>Dispensaries</t>
  </si>
  <si>
    <t>encephalitis</t>
  </si>
  <si>
    <t>practitioners</t>
  </si>
  <si>
    <t>for employees</t>
  </si>
  <si>
    <t>Administrative</t>
  </si>
  <si>
    <t xml:space="preserve">Reserve forces </t>
  </si>
  <si>
    <t>manufacturing</t>
  </si>
  <si>
    <t>Medical  record</t>
  </si>
  <si>
    <t>Children not</t>
  </si>
  <si>
    <t>Gwangyang-si</t>
  </si>
  <si>
    <t xml:space="preserve">
Blood center</t>
  </si>
  <si>
    <t>Radiological</t>
  </si>
  <si>
    <t>senior center</t>
  </si>
  <si>
    <t>2. 의료기관종사 의료 인력</t>
  </si>
  <si>
    <t>1. 의  료  기  관</t>
  </si>
  <si>
    <t>ation center</t>
  </si>
  <si>
    <t>Gokseong-gun</t>
  </si>
  <si>
    <t xml:space="preserve"> of facilities</t>
  </si>
  <si>
    <t>Hepatitis  B</t>
  </si>
  <si>
    <t>Mumps, Rubella</t>
  </si>
  <si>
    <t>Sexual Violence</t>
  </si>
  <si>
    <t>General workers</t>
  </si>
  <si>
    <t>Unit : person</t>
  </si>
  <si>
    <t>Admitted person</t>
  </si>
  <si>
    <t>medical doctors</t>
  </si>
  <si>
    <t>old and over</t>
  </si>
  <si>
    <t>A visit Nursing</t>
  </si>
  <si>
    <t>Dispensary of</t>
  </si>
  <si>
    <t>dical doctors</t>
  </si>
  <si>
    <t>Social  welfare</t>
  </si>
  <si>
    <t>Social workers</t>
  </si>
  <si>
    <t>Typhoid  fever</t>
  </si>
  <si>
    <t>Jangheung-gun</t>
  </si>
  <si>
    <t>3. 보 건 소 인 력</t>
  </si>
  <si>
    <t>care center's</t>
  </si>
  <si>
    <t>Public health</t>
  </si>
  <si>
    <t>Dental hygie-</t>
  </si>
  <si>
    <t>Jangseong-gun</t>
  </si>
  <si>
    <t>By other laws</t>
  </si>
  <si>
    <t>Cohabitation</t>
  </si>
  <si>
    <t>and  lingually</t>
  </si>
  <si>
    <t>Oriental me-</t>
  </si>
  <si>
    <t>신환자</t>
  </si>
  <si>
    <r>
      <t>41</t>
    </r>
    <r>
      <rPr>
        <sz val="10"/>
        <color indexed="8"/>
        <rFont val="Arial Narrow"/>
        <family val="2"/>
      </rPr>
      <t>4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  <phoneticPr fontId="39" type="noConversion"/>
  </si>
  <si>
    <r>
      <rPr>
        <sz val="10"/>
        <color indexed="8"/>
        <rFont val="바탕체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413</t>
    </r>
    <phoneticPr fontId="39" type="noConversion"/>
  </si>
  <si>
    <r>
      <rPr>
        <sz val="10"/>
        <color indexed="8"/>
        <rFont val="바탕체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</t>
    </r>
    <r>
      <rPr>
        <sz val="10"/>
        <color indexed="8"/>
        <rFont val="Arial Narrow"/>
        <family val="2"/>
      </rPr>
      <t>1</t>
    </r>
    <r>
      <rPr>
        <sz val="10"/>
        <color indexed="8"/>
        <rFont val="Arial Narrow"/>
        <family val="2"/>
      </rPr>
      <t>5</t>
    </r>
    <phoneticPr fontId="39" type="noConversion"/>
  </si>
  <si>
    <r>
      <t>4</t>
    </r>
    <r>
      <rPr>
        <sz val="10"/>
        <color indexed="8"/>
        <rFont val="Arial Narrow"/>
        <family val="2"/>
      </rPr>
      <t>16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  <phoneticPr fontId="39" type="noConversion"/>
  </si>
  <si>
    <r>
      <rPr>
        <sz val="10"/>
        <color indexed="8"/>
        <rFont val="바탕체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</t>
    </r>
    <r>
      <rPr>
        <sz val="10"/>
        <color indexed="8"/>
        <rFont val="Arial Narrow"/>
        <family val="2"/>
      </rPr>
      <t>1</t>
    </r>
    <r>
      <rPr>
        <sz val="10"/>
        <color indexed="8"/>
        <rFont val="Arial Narrow"/>
        <family val="2"/>
      </rPr>
      <t>7</t>
    </r>
    <phoneticPr fontId="39" type="noConversion"/>
  </si>
  <si>
    <r>
      <t>4</t>
    </r>
    <r>
      <rPr>
        <sz val="10"/>
        <color indexed="8"/>
        <rFont val="Arial Narrow"/>
        <family val="2"/>
      </rPr>
      <t>18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  <phoneticPr fontId="39" type="noConversion"/>
  </si>
  <si>
    <r>
      <rPr>
        <sz val="10"/>
        <color indexed="8"/>
        <rFont val="바탕체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419</t>
    </r>
    <phoneticPr fontId="39" type="noConversion"/>
  </si>
  <si>
    <r>
      <t>42</t>
    </r>
    <r>
      <rPr>
        <sz val="10"/>
        <color indexed="8"/>
        <rFont val="Arial Narrow"/>
        <family val="2"/>
      </rPr>
      <t>0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  <phoneticPr fontId="39" type="noConversion"/>
  </si>
  <si>
    <r>
      <rPr>
        <sz val="10"/>
        <color indexed="8"/>
        <rFont val="바탕체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421</t>
    </r>
    <phoneticPr fontId="39" type="noConversion"/>
  </si>
  <si>
    <r>
      <t>4</t>
    </r>
    <r>
      <rPr>
        <sz val="10"/>
        <color indexed="8"/>
        <rFont val="Arial Narrow"/>
        <family val="2"/>
      </rPr>
      <t>26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  <phoneticPr fontId="39" type="noConversion"/>
  </si>
  <si>
    <r>
      <rPr>
        <sz val="10"/>
        <color indexed="8"/>
        <rFont val="바탕체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427</t>
    </r>
    <phoneticPr fontId="39" type="noConversion"/>
  </si>
  <si>
    <r>
      <t>4</t>
    </r>
    <r>
      <rPr>
        <sz val="10"/>
        <color indexed="8"/>
        <rFont val="Arial Narrow"/>
        <family val="2"/>
      </rPr>
      <t>28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  <phoneticPr fontId="39" type="noConversion"/>
  </si>
  <si>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429</t>
    </r>
    <phoneticPr fontId="39" type="noConversion"/>
  </si>
  <si>
    <r>
      <t>43</t>
    </r>
    <r>
      <rPr>
        <sz val="10"/>
        <color indexed="8"/>
        <rFont val="Arial Narrow"/>
        <family val="2"/>
      </rPr>
      <t>0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체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체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사회보장</t>
    </r>
    <phoneticPr fontId="39" type="noConversion"/>
  </si>
  <si>
    <r>
      <t>ⅩⅡ</t>
    </r>
    <r>
      <rPr>
        <sz val="10"/>
        <color indexed="8"/>
        <rFont val="Arial Narrow"/>
        <family val="2"/>
      </rPr>
      <t>. Health and Social Security   431</t>
    </r>
    <phoneticPr fontId="39" type="noConversion"/>
  </si>
  <si>
    <r>
      <t>43</t>
    </r>
    <r>
      <rPr>
        <sz val="10"/>
        <color indexed="8"/>
        <rFont val="Arial Narrow"/>
        <family val="2"/>
      </rPr>
      <t xml:space="preserve">2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  <phoneticPr fontId="39" type="noConversion"/>
  </si>
  <si>
    <r>
      <rPr>
        <sz val="10"/>
        <color indexed="8"/>
        <rFont val="바탕체"/>
        <family val="1"/>
        <charset val="129"/>
      </rPr>
      <t>ⅩⅡ.</t>
    </r>
    <r>
      <rPr>
        <sz val="10"/>
        <color indexed="8"/>
        <rFont val="Arial Narrow"/>
        <family val="2"/>
      </rPr>
      <t xml:space="preserve"> Health and Social Security   433</t>
    </r>
    <phoneticPr fontId="39" type="noConversion"/>
  </si>
  <si>
    <r>
      <t>43</t>
    </r>
    <r>
      <rPr>
        <sz val="10"/>
        <color indexed="8"/>
        <rFont val="Arial Narrow"/>
        <family val="2"/>
      </rPr>
      <t>4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  <phoneticPr fontId="39" type="noConversion"/>
  </si>
  <si>
    <r>
      <t>4</t>
    </r>
    <r>
      <rPr>
        <sz val="10"/>
        <color indexed="8"/>
        <rFont val="Arial Narrow"/>
        <family val="2"/>
      </rPr>
      <t>36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  <phoneticPr fontId="39" type="noConversion"/>
  </si>
  <si>
    <r>
      <t>4</t>
    </r>
    <r>
      <rPr>
        <sz val="10"/>
        <color indexed="8"/>
        <rFont val="Arial Narrow"/>
        <family val="2"/>
      </rPr>
      <t>38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  <phoneticPr fontId="39" type="noConversion"/>
  </si>
  <si>
    <r>
      <rPr>
        <sz val="10"/>
        <color indexed="8"/>
        <rFont val="바탕체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</t>
    </r>
    <r>
      <rPr>
        <sz val="10"/>
        <color indexed="8"/>
        <rFont val="Arial Narrow"/>
        <family val="2"/>
      </rPr>
      <t>3</t>
    </r>
    <r>
      <rPr>
        <sz val="10"/>
        <color indexed="8"/>
        <rFont val="Arial Narrow"/>
        <family val="2"/>
      </rPr>
      <t>5</t>
    </r>
    <phoneticPr fontId="39" type="noConversion"/>
  </si>
  <si>
    <r>
      <rPr>
        <sz val="10"/>
        <color indexed="8"/>
        <rFont val="바탕체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437</t>
    </r>
    <phoneticPr fontId="39" type="noConversion"/>
  </si>
  <si>
    <r>
      <rPr>
        <sz val="10"/>
        <color indexed="8"/>
        <rFont val="바탕체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</t>
    </r>
    <r>
      <rPr>
        <sz val="10"/>
        <color indexed="8"/>
        <rFont val="Arial Narrow"/>
        <family val="2"/>
      </rPr>
      <t>3</t>
    </r>
    <r>
      <rPr>
        <sz val="10"/>
        <color indexed="8"/>
        <rFont val="Arial Narrow"/>
        <family val="2"/>
      </rPr>
      <t>9</t>
    </r>
    <phoneticPr fontId="39" type="noConversion"/>
  </si>
  <si>
    <r>
      <t>4</t>
    </r>
    <r>
      <rPr>
        <sz val="10"/>
        <color indexed="8"/>
        <rFont val="Arial Narrow"/>
        <family val="2"/>
      </rPr>
      <t>46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  <phoneticPr fontId="39" type="noConversion"/>
  </si>
  <si>
    <r>
      <t>46</t>
    </r>
    <r>
      <rPr>
        <sz val="10"/>
        <color indexed="8"/>
        <rFont val="Arial Narrow"/>
        <family val="2"/>
      </rPr>
      <t>4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  <phoneticPr fontId="39" type="noConversion"/>
  </si>
  <si>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</t>
    </r>
    <r>
      <rPr>
        <sz val="10"/>
        <color indexed="8"/>
        <rFont val="Arial Narrow"/>
        <family val="2"/>
      </rPr>
      <t>6</t>
    </r>
    <r>
      <rPr>
        <sz val="10"/>
        <color indexed="8"/>
        <rFont val="Arial Narrow"/>
        <family val="2"/>
      </rPr>
      <t>5</t>
    </r>
    <phoneticPr fontId="39" type="noConversion"/>
  </si>
  <si>
    <r>
      <t>4</t>
    </r>
    <r>
      <rPr>
        <sz val="10"/>
        <color indexed="8"/>
        <rFont val="Arial Narrow"/>
        <family val="2"/>
      </rPr>
      <t>66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  <phoneticPr fontId="39" type="noConversion"/>
  </si>
  <si>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467</t>
    </r>
    <phoneticPr fontId="39" type="noConversion"/>
  </si>
  <si>
    <r>
      <t>4</t>
    </r>
    <r>
      <rPr>
        <sz val="10"/>
        <color indexed="8"/>
        <rFont val="Arial Narrow"/>
        <family val="2"/>
      </rPr>
      <t>68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  <phoneticPr fontId="39" type="noConversion"/>
  </si>
  <si>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469</t>
    </r>
    <phoneticPr fontId="39" type="noConversion"/>
  </si>
  <si>
    <r>
      <t>47</t>
    </r>
    <r>
      <rPr>
        <sz val="10"/>
        <color indexed="8"/>
        <rFont val="Arial Narrow"/>
        <family val="2"/>
      </rPr>
      <t>0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  <phoneticPr fontId="39" type="noConversion"/>
  </si>
  <si>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471</t>
    </r>
    <phoneticPr fontId="39" type="noConversion"/>
  </si>
  <si>
    <r>
      <t>47</t>
    </r>
    <r>
      <rPr>
        <sz val="10"/>
        <color indexed="8"/>
        <rFont val="Arial Narrow"/>
        <family val="2"/>
      </rPr>
      <t xml:space="preserve">4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  <phoneticPr fontId="39" type="noConversion"/>
  </si>
  <si>
    <r>
      <t>4</t>
    </r>
    <r>
      <rPr>
        <sz val="10"/>
        <color indexed="8"/>
        <rFont val="Arial Narrow"/>
        <family val="2"/>
      </rPr>
      <t>76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  <phoneticPr fontId="39" type="noConversion"/>
  </si>
  <si>
    <r>
      <t>4</t>
    </r>
    <r>
      <rPr>
        <sz val="10"/>
        <color indexed="8"/>
        <rFont val="Arial Narrow"/>
        <family val="2"/>
      </rPr>
      <t>7</t>
    </r>
    <r>
      <rPr>
        <sz val="10"/>
        <color indexed="8"/>
        <rFont val="Arial Narrow"/>
        <family val="2"/>
      </rPr>
      <t>8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  <phoneticPr fontId="39" type="noConversion"/>
  </si>
  <si>
    <r>
      <t>48</t>
    </r>
    <r>
      <rPr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  <phoneticPr fontId="39" type="noConversion"/>
  </si>
  <si>
    <r>
      <rPr>
        <sz val="10"/>
        <color indexed="8"/>
        <rFont val="바탕체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479</t>
    </r>
    <phoneticPr fontId="39" type="noConversion"/>
  </si>
  <si>
    <r>
      <rPr>
        <sz val="10"/>
        <color indexed="8"/>
        <rFont val="바탕체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477</t>
    </r>
    <phoneticPr fontId="39" type="noConversion"/>
  </si>
  <si>
    <r>
      <rPr>
        <sz val="10"/>
        <color indexed="8"/>
        <rFont val="바탕체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</t>
    </r>
    <r>
      <rPr>
        <sz val="10"/>
        <color indexed="8"/>
        <rFont val="Arial Narrow"/>
        <family val="2"/>
      </rPr>
      <t>7</t>
    </r>
    <r>
      <rPr>
        <sz val="10"/>
        <color indexed="8"/>
        <rFont val="Arial Narrow"/>
        <family val="2"/>
      </rPr>
      <t>5</t>
    </r>
    <phoneticPr fontId="39" type="noConversion"/>
  </si>
  <si>
    <r>
      <t>50</t>
    </r>
    <r>
      <rPr>
        <sz val="10"/>
        <color indexed="8"/>
        <rFont val="Arial Narrow"/>
        <family val="2"/>
      </rPr>
      <t xml:space="preserve">0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  <phoneticPr fontId="39" type="noConversion"/>
  </si>
  <si>
    <r>
      <t>50</t>
    </r>
    <r>
      <rPr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  <phoneticPr fontId="39" type="noConversion"/>
  </si>
  <si>
    <r>
      <rPr>
        <sz val="10"/>
        <color indexed="8"/>
        <rFont val="바탕체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503</t>
    </r>
    <phoneticPr fontId="39" type="noConversion"/>
  </si>
  <si>
    <t>Incident</t>
    <phoneticPr fontId="39" type="noConversion"/>
  </si>
  <si>
    <t>Senior service center</t>
    <phoneticPr fontId="39" type="noConversion"/>
  </si>
  <si>
    <t>입소인원</t>
    <phoneticPr fontId="39" type="noConversion"/>
  </si>
  <si>
    <t>Admitted person</t>
    <phoneticPr fontId="39" type="noConversion"/>
  </si>
  <si>
    <r>
      <rPr>
        <sz val="10"/>
        <color indexed="8"/>
        <rFont val="바탕체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501</t>
    </r>
    <phoneticPr fontId="39" type="noConversion"/>
  </si>
  <si>
    <t>화장</t>
    <phoneticPr fontId="39" type="noConversion"/>
  </si>
  <si>
    <t>분장</t>
    <phoneticPr fontId="39" type="noConversion"/>
  </si>
  <si>
    <t>소계</t>
    <phoneticPr fontId="39" type="noConversion"/>
  </si>
  <si>
    <t>소계</t>
    <phoneticPr fontId="39" type="noConversion"/>
  </si>
  <si>
    <t>B형</t>
  </si>
  <si>
    <t>헤모필루스</t>
  </si>
  <si>
    <t>도(본청)</t>
    <phoneticPr fontId="39" type="noConversion"/>
  </si>
  <si>
    <t>Province</t>
    <phoneticPr fontId="39" type="noConversion"/>
  </si>
  <si>
    <t>Incidents of Infectious Diseases and Deaths(Cont'd)</t>
    <phoneticPr fontId="39" type="noConversion"/>
  </si>
  <si>
    <t>보  건</t>
  </si>
  <si>
    <t>지  소</t>
  </si>
  <si>
    <r>
      <t>특수병원</t>
    </r>
    <r>
      <rPr>
        <vertAlign val="superscript"/>
        <sz val="10"/>
        <color indexed="8"/>
        <rFont val="-윤고딕320"/>
        <family val="1"/>
        <charset val="129"/>
      </rPr>
      <t>3)</t>
    </r>
  </si>
  <si>
    <t>치과병(의)원</t>
  </si>
  <si>
    <t>조  산  소</t>
  </si>
  <si>
    <t>부  속  의  원</t>
  </si>
  <si>
    <t>종 합 병 원</t>
  </si>
  <si>
    <t>의      원</t>
  </si>
  <si>
    <r>
      <t>합  계</t>
    </r>
    <r>
      <rPr>
        <vertAlign val="superscript"/>
        <sz val="10"/>
        <color indexed="8"/>
        <rFont val="-윤고딕320"/>
        <family val="1"/>
        <charset val="129"/>
      </rPr>
      <t>1)</t>
    </r>
  </si>
  <si>
    <r>
      <t>병   원</t>
    </r>
    <r>
      <rPr>
        <vertAlign val="superscript"/>
        <sz val="10"/>
        <color indexed="8"/>
        <rFont val="-윤고딕320"/>
        <family val="1"/>
        <charset val="129"/>
      </rPr>
      <t>2)</t>
    </r>
  </si>
  <si>
    <t>연       별</t>
  </si>
  <si>
    <t>연       별</t>
    <phoneticPr fontId="39" type="noConversion"/>
  </si>
  <si>
    <t>치 과 의 사</t>
  </si>
  <si>
    <t>한  의  사</t>
  </si>
  <si>
    <t>조  산  사</t>
  </si>
  <si>
    <t>간  호  사</t>
  </si>
  <si>
    <t>의 료 기 사</t>
  </si>
  <si>
    <r>
      <t xml:space="preserve">약  사 </t>
    </r>
    <r>
      <rPr>
        <vertAlign val="superscript"/>
        <sz val="10"/>
        <color indexed="8"/>
        <rFont val="-윤고딕320"/>
        <family val="1"/>
        <charset val="129"/>
      </rPr>
      <t>1)</t>
    </r>
  </si>
  <si>
    <r>
      <rPr>
        <sz val="10"/>
        <color indexed="8"/>
        <rFont val="-윤고딕320"/>
        <family val="1"/>
        <charset val="129"/>
      </rPr>
      <t>합  계</t>
    </r>
    <r>
      <rPr>
        <sz val="10"/>
        <color indexed="8"/>
        <rFont val="Arial Narrow"/>
        <family val="2"/>
      </rPr>
      <t xml:space="preserve">  Total</t>
    </r>
    <phoneticPr fontId="39" type="noConversion"/>
  </si>
  <si>
    <t>약 사</t>
  </si>
  <si>
    <t>의    무</t>
  </si>
  <si>
    <t>위생사 및</t>
  </si>
  <si>
    <t>면허·자격종별</t>
  </si>
  <si>
    <t>의 사</t>
  </si>
  <si>
    <t>치 과</t>
  </si>
  <si>
    <t>보         건         지         소</t>
  </si>
  <si>
    <t>의     사</t>
  </si>
  <si>
    <t>한 의 사</t>
  </si>
  <si>
    <t>간 호 사</t>
  </si>
  <si>
    <t>매 약 상</t>
  </si>
  <si>
    <t>의 약 품</t>
  </si>
  <si>
    <t>화 장 품</t>
  </si>
  <si>
    <t>약  국</t>
  </si>
  <si>
    <r>
      <rPr>
        <sz val="10"/>
        <color indexed="8"/>
        <rFont val="-윤고딕320"/>
        <family val="1"/>
        <charset val="129"/>
      </rPr>
      <t>제    조    업    소</t>
    </r>
    <r>
      <rPr>
        <sz val="10"/>
        <color indexed="8"/>
        <rFont val="Arial Narrow"/>
        <family val="2"/>
      </rPr>
      <t xml:space="preserve">        Number of manufacturers</t>
    </r>
    <phoneticPr fontId="39" type="noConversion"/>
  </si>
  <si>
    <t>연     별</t>
    <phoneticPr fontId="39" type="noConversion"/>
  </si>
  <si>
    <r>
      <rPr>
        <sz val="10"/>
        <color indexed="8"/>
        <rFont val="-윤고딕320"/>
        <family val="1"/>
        <charset val="129"/>
      </rPr>
      <t xml:space="preserve">판    매    업    소   </t>
    </r>
    <r>
      <rPr>
        <sz val="10"/>
        <color indexed="8"/>
        <rFont val="Arial Narrow"/>
        <family val="2"/>
      </rPr>
      <t xml:space="preserve">          Number of  sellers</t>
    </r>
    <phoneticPr fontId="39" type="noConversion"/>
  </si>
  <si>
    <t>식품 판매·운반·기타업</t>
  </si>
  <si>
    <t>급 식 소</t>
  </si>
  <si>
    <t>식   품</t>
    <phoneticPr fontId="39" type="noConversion"/>
  </si>
  <si>
    <t>소   분</t>
    <phoneticPr fontId="39" type="noConversion"/>
  </si>
  <si>
    <t>식  품</t>
    <phoneticPr fontId="39" type="noConversion"/>
  </si>
  <si>
    <t>제   조</t>
    <phoneticPr fontId="39" type="noConversion"/>
  </si>
  <si>
    <t>집   단</t>
    <phoneticPr fontId="39" type="noConversion"/>
  </si>
  <si>
    <r>
      <rPr>
        <sz val="10"/>
        <color indexed="8"/>
        <rFont val="-윤고딕320"/>
        <family val="1"/>
        <charset val="129"/>
      </rPr>
      <t>식   품   접   객   업</t>
    </r>
    <r>
      <rPr>
        <sz val="10"/>
        <color indexed="8"/>
        <rFont val="Arial Narrow"/>
        <family val="2"/>
      </rPr>
      <t xml:space="preserve">              Food  premises</t>
    </r>
    <phoneticPr fontId="39" type="noConversion"/>
  </si>
  <si>
    <t>다  방</t>
  </si>
  <si>
    <t>일  반</t>
    <phoneticPr fontId="39" type="noConversion"/>
  </si>
  <si>
    <r>
      <t>연    별</t>
    </r>
    <r>
      <rPr>
        <sz val="10"/>
        <color indexed="8"/>
        <rFont val="Arial Narrow"/>
        <family val="2"/>
      </rPr>
      <t/>
    </r>
    <phoneticPr fontId="39" type="noConversion"/>
  </si>
  <si>
    <t>세 탁 업</t>
  </si>
  <si>
    <r>
      <t>숙 박 업</t>
    </r>
    <r>
      <rPr>
        <vertAlign val="superscript"/>
        <sz val="10"/>
        <color theme="1"/>
        <rFont val="-윤고딕320"/>
        <family val="1"/>
        <charset val="129"/>
      </rPr>
      <t>1)</t>
    </r>
  </si>
  <si>
    <t>이 용 업</t>
  </si>
  <si>
    <r>
      <t>연       별</t>
    </r>
    <r>
      <rPr>
        <sz val="10"/>
        <color indexed="8"/>
        <rFont val="Arial Narrow"/>
        <family val="2"/>
      </rPr>
      <t/>
    </r>
  </si>
  <si>
    <t>총    계</t>
  </si>
  <si>
    <t>손·발톱</t>
    <phoneticPr fontId="39" type="noConversion"/>
  </si>
  <si>
    <t xml:space="preserve">홍역, </t>
  </si>
  <si>
    <t>장 티 푸 스</t>
  </si>
  <si>
    <t>B 형 간 염</t>
  </si>
  <si>
    <r>
      <rPr>
        <sz val="10"/>
        <color indexed="8"/>
        <rFont val="-윤고딕320"/>
        <family val="1"/>
        <charset val="129"/>
      </rPr>
      <t>사망</t>
    </r>
    <r>
      <rPr>
        <sz val="10"/>
        <color indexed="8"/>
        <rFont val="바탕체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Death</t>
    </r>
    <phoneticPr fontId="39" type="noConversion"/>
  </si>
  <si>
    <r>
      <rPr>
        <sz val="10"/>
        <color indexed="8"/>
        <rFont val="-윤고딕320"/>
        <family val="1"/>
        <charset val="129"/>
      </rPr>
      <t xml:space="preserve">발생 </t>
    </r>
    <r>
      <rPr>
        <sz val="10"/>
        <color indexed="8"/>
        <rFont val="Arial Narrow"/>
        <family val="2"/>
      </rPr>
      <t xml:space="preserve"> Incident</t>
    </r>
    <phoneticPr fontId="39" type="noConversion"/>
  </si>
  <si>
    <r>
      <rPr>
        <sz val="10"/>
        <color indexed="8"/>
        <rFont val="-윤고딕320"/>
        <family val="1"/>
        <charset val="129"/>
      </rPr>
      <t>발생</t>
    </r>
    <r>
      <rPr>
        <sz val="10"/>
        <color indexed="8"/>
        <rFont val="바탕체"/>
        <family val="1"/>
        <charset val="129"/>
      </rPr>
      <t xml:space="preserve">  </t>
    </r>
    <r>
      <rPr>
        <sz val="10"/>
        <color indexed="8"/>
        <rFont val="Arial Narrow"/>
        <family val="2"/>
      </rPr>
      <t>Incident</t>
    </r>
    <phoneticPr fontId="39" type="noConversion"/>
  </si>
  <si>
    <r>
      <rPr>
        <sz val="10"/>
        <color indexed="8"/>
        <rFont val="-윤고딕320"/>
        <family val="1"/>
        <charset val="129"/>
      </rPr>
      <t>사망</t>
    </r>
    <r>
      <rPr>
        <sz val="10"/>
        <color indexed="8"/>
        <rFont val="바탕체"/>
        <family val="1"/>
        <charset val="129"/>
      </rPr>
      <t xml:space="preserve">  </t>
    </r>
    <r>
      <rPr>
        <sz val="10"/>
        <color indexed="8"/>
        <rFont val="Arial Narrow"/>
        <family val="2"/>
      </rPr>
      <t>Death</t>
    </r>
    <phoneticPr fontId="39" type="noConversion"/>
  </si>
  <si>
    <r>
      <rPr>
        <sz val="10"/>
        <color indexed="8"/>
        <rFont val="-윤고딕320"/>
        <family val="1"/>
        <charset val="129"/>
      </rPr>
      <t>발생</t>
    </r>
    <r>
      <rPr>
        <sz val="10"/>
        <color indexed="8"/>
        <rFont val="바탕체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Incident</t>
    </r>
    <phoneticPr fontId="39" type="noConversion"/>
  </si>
  <si>
    <r>
      <t xml:space="preserve">Infectious diseases, Class </t>
    </r>
    <r>
      <rPr>
        <sz val="10"/>
        <color indexed="8"/>
        <rFont val="-윤고딕320"/>
        <family val="1"/>
        <charset val="129"/>
      </rPr>
      <t>Ⅲ</t>
    </r>
    <phoneticPr fontId="39" type="noConversion"/>
  </si>
  <si>
    <r>
      <t>시</t>
    </r>
    <r>
      <rPr>
        <sz val="10"/>
        <color indexed="8"/>
        <rFont val="-윤고딕320"/>
        <family val="1"/>
        <charset val="129"/>
      </rPr>
      <t xml:space="preserve"> 군 별</t>
    </r>
  </si>
  <si>
    <r>
      <t xml:space="preserve">442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</si>
  <si>
    <t>Grand Total</t>
  </si>
  <si>
    <r>
      <t xml:space="preserve">444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</si>
  <si>
    <r>
      <rPr>
        <sz val="10"/>
        <color indexed="8"/>
        <rFont val="바탕체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44</t>
    </r>
    <r>
      <rPr>
        <sz val="10"/>
        <color indexed="8"/>
        <rFont val="Arial Narrow"/>
        <family val="2"/>
      </rPr>
      <t>5</t>
    </r>
  </si>
  <si>
    <t>Grand</t>
  </si>
  <si>
    <r>
      <rPr>
        <sz val="10"/>
        <color indexed="8"/>
        <rFont val="-윤고딕320"/>
        <family val="1"/>
        <charset val="129"/>
      </rPr>
      <t>보건소</t>
    </r>
    <r>
      <rPr>
        <sz val="10"/>
        <color indexed="8"/>
        <rFont val="Arial Narrow"/>
        <family val="2"/>
      </rPr>
      <t xml:space="preserve">    Health center</t>
    </r>
    <phoneticPr fontId="39" type="noConversion"/>
  </si>
  <si>
    <t>당해연도 등록(신고)된 결핵환자수</t>
    <phoneticPr fontId="39" type="noConversion"/>
  </si>
  <si>
    <r>
      <rPr>
        <sz val="10"/>
        <color theme="1"/>
        <rFont val="-윤고딕320"/>
        <family val="1"/>
        <charset val="129"/>
      </rPr>
      <t>재치료자</t>
    </r>
    <r>
      <rPr>
        <sz val="10"/>
        <color indexed="8"/>
        <rFont val="Arial Narrow"/>
        <family val="2"/>
      </rPr>
      <t xml:space="preserve">   Retreatment</t>
    </r>
    <phoneticPr fontId="39" type="noConversion"/>
  </si>
  <si>
    <r>
      <t>기</t>
    </r>
    <r>
      <rPr>
        <sz val="10"/>
        <color indexed="8"/>
        <rFont val="-윤고딕320"/>
        <family val="1"/>
        <charset val="129"/>
      </rPr>
      <t xml:space="preserve">  타</t>
    </r>
  </si>
  <si>
    <r>
      <rPr>
        <sz val="10"/>
        <color theme="1"/>
        <rFont val="-윤고딕320"/>
        <family val="1"/>
        <charset val="129"/>
      </rPr>
      <t>병·의원</t>
    </r>
    <r>
      <rPr>
        <sz val="10"/>
        <color indexed="8"/>
        <rFont val="Arial Narrow"/>
        <family val="2"/>
      </rPr>
      <t xml:space="preserve">    Hospitals &amp; Clinics</t>
    </r>
    <phoneticPr fontId="39" type="noConversion"/>
  </si>
  <si>
    <r>
      <rPr>
        <sz val="10"/>
        <color theme="1"/>
        <rFont val="-윤고딕320"/>
        <family val="1"/>
        <charset val="129"/>
      </rPr>
      <t>검사건수</t>
    </r>
    <r>
      <rPr>
        <sz val="10"/>
        <color indexed="8"/>
        <rFont val="Arial Narrow"/>
        <family val="2"/>
      </rPr>
      <t xml:space="preserve">    Cases of the exam</t>
    </r>
    <phoneticPr fontId="39" type="noConversion"/>
  </si>
  <si>
    <r>
      <rPr>
        <sz val="10"/>
        <color theme="1"/>
        <rFont val="-윤고딕320"/>
        <family val="1"/>
        <charset val="129"/>
      </rPr>
      <t>발견환자수</t>
    </r>
    <r>
      <rPr>
        <sz val="10"/>
        <color theme="1"/>
        <rFont val="바탕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 No. of patients discovered</t>
    </r>
    <phoneticPr fontId="39" type="noConversion"/>
  </si>
  <si>
    <r>
      <rPr>
        <sz val="10"/>
        <color indexed="8"/>
        <rFont val="바탕체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44</t>
    </r>
    <r>
      <rPr>
        <sz val="10"/>
        <color indexed="8"/>
        <rFont val="Arial Narrow"/>
        <family val="2"/>
      </rPr>
      <t>3</t>
    </r>
    <phoneticPr fontId="39" type="noConversion"/>
  </si>
  <si>
    <t>공무원, 사립학교 교직원</t>
  </si>
  <si>
    <r>
      <t>내 원</t>
    </r>
    <r>
      <rPr>
        <vertAlign val="superscript"/>
        <sz val="10"/>
        <color indexed="8"/>
        <rFont val="-윤고딕320"/>
        <family val="1"/>
        <charset val="129"/>
      </rPr>
      <t>1)</t>
    </r>
  </si>
  <si>
    <t>사 업 장 가 입 자</t>
  </si>
  <si>
    <t>사 업 장</t>
  </si>
  <si>
    <t>가 입 자</t>
  </si>
  <si>
    <t xml:space="preserve">합 계 </t>
  </si>
  <si>
    <t>합       계</t>
  </si>
  <si>
    <t>수</t>
    <phoneticPr fontId="39" type="noConversion"/>
  </si>
  <si>
    <t>가    구</t>
  </si>
  <si>
    <t>인    원</t>
  </si>
  <si>
    <r>
      <t>가    구</t>
    </r>
    <r>
      <rPr>
        <sz val="10"/>
        <color indexed="8"/>
        <rFont val="Arial Narrow"/>
        <family val="2"/>
      </rPr>
      <t/>
    </r>
  </si>
  <si>
    <t xml:space="preserve">인    원  </t>
  </si>
  <si>
    <t>소  계</t>
  </si>
  <si>
    <t>타법령에 의한 특례</t>
  </si>
  <si>
    <t>총 수급자</t>
  </si>
  <si>
    <t>일 반 수 급 자</t>
  </si>
  <si>
    <t>특 례 수 급 자</t>
  </si>
  <si>
    <t>시 설 수 급 자</t>
  </si>
  <si>
    <r>
      <rPr>
        <sz val="10"/>
        <color indexed="8"/>
        <rFont val="-윤고딕320"/>
        <family val="1"/>
        <charset val="129"/>
      </rPr>
      <t>계</t>
    </r>
    <r>
      <rPr>
        <sz val="10"/>
        <color indexed="8"/>
        <rFont val="Arial Narrow"/>
        <family val="2"/>
      </rPr>
      <t xml:space="preserve"> Sub-total</t>
    </r>
    <phoneticPr fontId="39" type="noConversion"/>
  </si>
  <si>
    <t>합        계</t>
  </si>
  <si>
    <r>
      <rPr>
        <sz val="10"/>
        <color indexed="8"/>
        <rFont val="-윤고딕320"/>
        <family val="1"/>
        <charset val="129"/>
      </rPr>
      <t>소외여성복지시설</t>
    </r>
    <r>
      <rPr>
        <sz val="10"/>
        <color indexed="8"/>
        <rFont val="바탕체"/>
        <family val="1"/>
        <charset val="129"/>
      </rPr>
      <t xml:space="preserve">   </t>
    </r>
    <r>
      <rPr>
        <sz val="10"/>
        <color indexed="8"/>
        <rFont val="Arial Narrow"/>
        <family val="2"/>
      </rPr>
      <t xml:space="preserve"> Underpriviledged female</t>
    </r>
    <phoneticPr fontId="39" type="noConversion"/>
  </si>
  <si>
    <r>
      <rPr>
        <sz val="10"/>
        <color indexed="8"/>
        <rFont val="-윤고딕320"/>
        <family val="1"/>
        <charset val="129"/>
      </rPr>
      <t>성매매피해자 지원시설</t>
    </r>
    <r>
      <rPr>
        <sz val="10"/>
        <color indexed="8"/>
        <rFont val="Arial Narrow"/>
        <family val="2"/>
      </rPr>
      <t xml:space="preserve">  Facilities for Victims of Forced Prostitution</t>
    </r>
    <phoneticPr fontId="39" type="noConversion"/>
  </si>
  <si>
    <t>가정폭력피해자 보호시설</t>
  </si>
  <si>
    <r>
      <rPr>
        <sz val="10"/>
        <color indexed="8"/>
        <rFont val="-윤고딕320"/>
        <family val="1"/>
        <charset val="129"/>
      </rPr>
      <t>소외여성복지시설</t>
    </r>
    <r>
      <rPr>
        <sz val="10"/>
        <color indexed="8"/>
        <rFont val="바탕체"/>
        <family val="1"/>
        <charset val="129"/>
      </rPr>
      <t xml:space="preserve">   </t>
    </r>
    <r>
      <rPr>
        <sz val="10"/>
        <color indexed="8"/>
        <rFont val="Arial Narrow"/>
        <family val="2"/>
      </rPr>
      <t>Underpriviledged female</t>
    </r>
    <phoneticPr fontId="39" type="noConversion"/>
  </si>
  <si>
    <r>
      <rPr>
        <sz val="10"/>
        <color indexed="8"/>
        <rFont val="-윤고딕320"/>
        <family val="1"/>
        <charset val="129"/>
      </rPr>
      <t>한부모가족시설</t>
    </r>
    <r>
      <rPr>
        <sz val="10"/>
        <color indexed="8"/>
        <rFont val="Arial Narrow"/>
        <family val="2"/>
      </rPr>
      <t xml:space="preserve">    Single Parent Family</t>
    </r>
    <phoneticPr fontId="39" type="noConversion"/>
  </si>
  <si>
    <r>
      <rPr>
        <sz val="10"/>
        <color indexed="8"/>
        <rFont val="-윤고딕320"/>
        <family val="1"/>
        <charset val="129"/>
      </rPr>
      <t>피해자  지원내역</t>
    </r>
    <r>
      <rPr>
        <sz val="10"/>
        <color indexed="8"/>
        <rFont val="바탕체"/>
        <family val="1"/>
        <charset val="129"/>
      </rPr>
      <t xml:space="preserve">   </t>
    </r>
    <r>
      <rPr>
        <sz val="10"/>
        <color indexed="8"/>
        <rFont val="Arial Narrow"/>
        <family val="2"/>
      </rPr>
      <t>Counseling Follow-ups</t>
    </r>
    <phoneticPr fontId="39" type="noConversion"/>
  </si>
  <si>
    <t>수사 ·  법적지원</t>
    <phoneticPr fontId="39" type="noConversion"/>
  </si>
  <si>
    <r>
      <rPr>
        <sz val="10"/>
        <color indexed="8"/>
        <rFont val="-윤고딕320"/>
        <family val="1"/>
        <charset val="129"/>
      </rPr>
      <t>여성폭력 상담</t>
    </r>
    <r>
      <rPr>
        <sz val="10"/>
        <color indexed="8"/>
        <rFont val="바탕체"/>
        <family val="1"/>
        <charset val="129"/>
      </rPr>
      <t xml:space="preserve">   </t>
    </r>
    <r>
      <rPr>
        <sz val="10"/>
        <color indexed="8"/>
        <rFont val="Arial Narrow"/>
        <family val="2"/>
      </rPr>
      <t>Counseling Activities for Women</t>
    </r>
    <phoneticPr fontId="39" type="noConversion"/>
  </si>
  <si>
    <t>시  군  별</t>
    <phoneticPr fontId="39" type="noConversion"/>
  </si>
  <si>
    <t>시 설 수</t>
  </si>
  <si>
    <t>입 소 자</t>
  </si>
  <si>
    <t>퇴 소 자</t>
  </si>
  <si>
    <t>합          계</t>
  </si>
  <si>
    <t>양   육   시   설</t>
  </si>
  <si>
    <t>자  립  지  원  시  설</t>
  </si>
  <si>
    <t>보 호 치 료 시 설</t>
  </si>
  <si>
    <t>취    업</t>
  </si>
  <si>
    <t>전    원</t>
  </si>
  <si>
    <t>사   망</t>
  </si>
  <si>
    <t>18세 미만</t>
  </si>
  <si>
    <t>18세 이상</t>
  </si>
  <si>
    <t>지    체</t>
  </si>
  <si>
    <t>시    각</t>
  </si>
  <si>
    <t>직 장</t>
  </si>
  <si>
    <t>가 정</t>
  </si>
  <si>
    <r>
      <rPr>
        <sz val="10"/>
        <color indexed="8"/>
        <rFont val="-윤고딕320"/>
        <family val="1"/>
        <charset val="129"/>
      </rPr>
      <t>어린이집수</t>
    </r>
    <r>
      <rPr>
        <sz val="10"/>
        <color indexed="8"/>
        <rFont val="Arial Narrow"/>
        <family val="2"/>
      </rPr>
      <t xml:space="preserve">  Day care centers</t>
    </r>
    <phoneticPr fontId="39" type="noConversion"/>
  </si>
  <si>
    <r>
      <rPr>
        <sz val="10"/>
        <color indexed="8"/>
        <rFont val="-윤고딕320"/>
        <family val="1"/>
        <charset val="129"/>
      </rPr>
      <t>보육아동수</t>
    </r>
    <r>
      <rPr>
        <sz val="10"/>
        <color indexed="8"/>
        <rFont val="Arial Narrow"/>
        <family val="2"/>
      </rPr>
      <t xml:space="preserve">  Accommodated children</t>
    </r>
    <phoneticPr fontId="39" type="noConversion"/>
  </si>
  <si>
    <t>시  군  별</t>
    <phoneticPr fontId="39" type="noConversion"/>
  </si>
  <si>
    <t>20∼29</t>
  </si>
  <si>
    <t>30∼39</t>
  </si>
  <si>
    <t>40∼49</t>
  </si>
  <si>
    <t>50∼59</t>
  </si>
  <si>
    <t>70세 이상</t>
  </si>
  <si>
    <r>
      <rPr>
        <sz val="10"/>
        <color indexed="8"/>
        <rFont val="-윤고딕320"/>
        <family val="1"/>
        <charset val="129"/>
      </rPr>
      <t>성  별</t>
    </r>
    <r>
      <rPr>
        <sz val="10"/>
        <color indexed="8"/>
        <rFont val="바탕체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by Gender</t>
    </r>
    <phoneticPr fontId="39" type="noConversion"/>
  </si>
  <si>
    <t>Overall</t>
    <phoneticPr fontId="39" type="noConversion"/>
  </si>
  <si>
    <t>Nails</t>
  </si>
  <si>
    <t>시 군 별</t>
    <phoneticPr fontId="39" type="noConversion"/>
  </si>
  <si>
    <r>
      <rPr>
        <sz val="10"/>
        <color theme="1"/>
        <rFont val="-윤고딕320"/>
        <family val="1"/>
        <charset val="129"/>
      </rPr>
      <t xml:space="preserve">공 중 위 생 영 업 소   </t>
    </r>
    <r>
      <rPr>
        <sz val="10"/>
        <color theme="1"/>
        <rFont val="Arial Narrow"/>
        <family val="2"/>
      </rPr>
      <t xml:space="preserve">  Public sanitary business</t>
    </r>
    <phoneticPr fontId="39" type="noConversion"/>
  </si>
  <si>
    <r>
      <rPr>
        <sz val="10"/>
        <color theme="1"/>
        <rFont val="-윤고딕320"/>
        <family val="1"/>
        <charset val="129"/>
      </rPr>
      <t>미 용 업</t>
    </r>
    <r>
      <rPr>
        <sz val="10"/>
        <color theme="1"/>
        <rFont val="Arial Narrow"/>
        <family val="2"/>
      </rPr>
      <t xml:space="preserve">    Beauty shop</t>
    </r>
    <phoneticPr fontId="39" type="noConversion"/>
  </si>
  <si>
    <r>
      <rPr>
        <sz val="10"/>
        <color theme="1"/>
        <rFont val="-윤고딕320"/>
        <family val="1"/>
        <charset val="129"/>
      </rPr>
      <t>위생처리,세척제,위생용품제조업소수</t>
    </r>
    <r>
      <rPr>
        <sz val="10"/>
        <color theme="1"/>
        <rFont val="바탕체"/>
        <family val="1"/>
        <charset val="129"/>
      </rPr>
      <t xml:space="preserve"> 
</t>
    </r>
    <r>
      <rPr>
        <sz val="10"/>
        <color theme="1"/>
        <rFont val="Arial Narrow"/>
        <family val="2"/>
      </rPr>
      <t>Sanitary cleaning, soap, detergents,etc. business</t>
    </r>
    <phoneticPr fontId="39" type="noConversion"/>
  </si>
  <si>
    <t>Childcare Facilities</t>
    <phoneticPr fontId="39" type="noConversion"/>
  </si>
  <si>
    <t>협  동</t>
    <phoneticPr fontId="39" type="noConversion"/>
  </si>
  <si>
    <t>Corporation</t>
    <phoneticPr fontId="39" type="noConversion"/>
  </si>
  <si>
    <t>Parents and</t>
  </si>
  <si>
    <t xml:space="preserve"> teachers</t>
  </si>
  <si>
    <t>협  동</t>
    <phoneticPr fontId="39" type="noConversion"/>
  </si>
  <si>
    <t xml:space="preserve"> Mokpo-si </t>
  </si>
  <si>
    <t xml:space="preserve"> Yeosu-si </t>
  </si>
  <si>
    <t xml:space="preserve"> Suncheon-si </t>
  </si>
  <si>
    <t xml:space="preserve"> Naju-si </t>
  </si>
  <si>
    <t xml:space="preserve"> Gwangyang-si </t>
  </si>
  <si>
    <t xml:space="preserve"> Damyang-gun </t>
  </si>
  <si>
    <t xml:space="preserve"> Gokseong-gun </t>
  </si>
  <si>
    <t xml:space="preserve"> Gurye-gun </t>
  </si>
  <si>
    <t xml:space="preserve"> Goheung-gun </t>
  </si>
  <si>
    <t xml:space="preserve"> Boseong-gun </t>
  </si>
  <si>
    <t xml:space="preserve"> Hwasun-gun </t>
  </si>
  <si>
    <t xml:space="preserve"> Jangheung-gun </t>
  </si>
  <si>
    <t xml:space="preserve"> Gangjin-gun </t>
  </si>
  <si>
    <t xml:space="preserve"> Haenam-gun </t>
  </si>
  <si>
    <t xml:space="preserve"> Yeongam-gun </t>
  </si>
  <si>
    <t xml:space="preserve"> Muan-gun </t>
  </si>
  <si>
    <t xml:space="preserve"> Hampyeong-gun </t>
  </si>
  <si>
    <t xml:space="preserve"> Yeonggwang-gun </t>
  </si>
  <si>
    <t xml:space="preserve"> Jangseong-gun </t>
  </si>
  <si>
    <t xml:space="preserve"> Wando-gun </t>
  </si>
  <si>
    <t xml:space="preserve"> Jindo-gun </t>
  </si>
  <si>
    <t xml:space="preserve"> Shinan-gun </t>
  </si>
  <si>
    <t>단위: 개</t>
    <phoneticPr fontId="39" type="noConversion"/>
  </si>
  <si>
    <t>Unit: number</t>
    <phoneticPr fontId="39" type="noConversion"/>
  </si>
  <si>
    <t>단위: 개</t>
    <phoneticPr fontId="39" type="noConversion"/>
  </si>
  <si>
    <t>주: 1) 보건의료원이하 제외</t>
    <phoneticPr fontId="39" type="noConversion"/>
  </si>
  <si>
    <t xml:space="preserve">    2) 군인병원 제외</t>
    <phoneticPr fontId="39" type="noConversion"/>
  </si>
  <si>
    <t xml:space="preserve">    3) 정신병원, 결핵병원, 나병원 포함</t>
    <phoneticPr fontId="39" type="noConversion"/>
  </si>
  <si>
    <t xml:space="preserve">                                             Note: 1) Excluding health clinics to primary health care center</t>
    <phoneticPr fontId="39" type="noConversion"/>
  </si>
  <si>
    <t xml:space="preserve">                               Note: 1) Excluding health clinics to primary health care center</t>
    <phoneticPr fontId="39" type="noConversion"/>
  </si>
  <si>
    <t>단위: 명</t>
    <phoneticPr fontId="39" type="noConversion"/>
  </si>
  <si>
    <t>Unit: person</t>
    <phoneticPr fontId="39" type="noConversion"/>
  </si>
  <si>
    <t>자료: 건강증진과</t>
    <phoneticPr fontId="39" type="noConversion"/>
  </si>
  <si>
    <t>단위: 개소</t>
    <phoneticPr fontId="39" type="noConversion"/>
  </si>
  <si>
    <t>Unit: establishment</t>
    <phoneticPr fontId="39" type="noConversion"/>
  </si>
  <si>
    <t>자료: 식품의약과</t>
    <phoneticPr fontId="39" type="noConversion"/>
  </si>
  <si>
    <t>단위: 개소</t>
    <phoneticPr fontId="39" type="noConversion"/>
  </si>
  <si>
    <t>Note: 1) Including tourist hotels</t>
    <phoneticPr fontId="39" type="noConversion"/>
  </si>
  <si>
    <t>주: 1) 보건소에서 실시되는 것에 한함</t>
    <phoneticPr fontId="39" type="noConversion"/>
  </si>
  <si>
    <t>단위: 건, 명</t>
    <phoneticPr fontId="39" type="noConversion"/>
  </si>
  <si>
    <t>Unit: case, person</t>
    <phoneticPr fontId="39" type="noConversion"/>
  </si>
  <si>
    <t>Unit: person, case</t>
    <phoneticPr fontId="39" type="noConversion"/>
  </si>
  <si>
    <t>단위: 명, 건</t>
    <phoneticPr fontId="39" type="noConversion"/>
  </si>
  <si>
    <t>단위: 개소, 명</t>
    <phoneticPr fontId="39" type="noConversion"/>
  </si>
  <si>
    <t>Unit: number, person</t>
    <phoneticPr fontId="39" type="noConversion"/>
  </si>
  <si>
    <t>단위: 명</t>
    <phoneticPr fontId="39" type="noConversion"/>
  </si>
  <si>
    <t>Unit: person</t>
    <phoneticPr fontId="39" type="noConversion"/>
  </si>
  <si>
    <t>Source: Women and Family Policy Office</t>
    <phoneticPr fontId="39" type="noConversion"/>
  </si>
  <si>
    <t>단위: 개소, 건</t>
    <phoneticPr fontId="39" type="noConversion"/>
  </si>
  <si>
    <t>Unit: number, case</t>
    <phoneticPr fontId="39" type="noConversion"/>
  </si>
  <si>
    <t>자료: 여성가족정책관</t>
    <phoneticPr fontId="39" type="noConversion"/>
  </si>
  <si>
    <t>자료: 도민행복소통실</t>
    <phoneticPr fontId="39" type="noConversion"/>
  </si>
  <si>
    <t>…</t>
    <phoneticPr fontId="39" type="noConversion"/>
  </si>
  <si>
    <t>…</t>
    <phoneticPr fontId="39" type="noConversion"/>
  </si>
  <si>
    <t xml:space="preserve">  Mokpo-si  </t>
  </si>
  <si>
    <t xml:space="preserve">  Suncheon-si  </t>
  </si>
  <si>
    <t xml:space="preserve">  Naju-si  </t>
  </si>
  <si>
    <t xml:space="preserve">  Gwangyang-si  </t>
  </si>
  <si>
    <t xml:space="preserve">  Damyang-gun  </t>
  </si>
  <si>
    <t xml:space="preserve">  Gokseong-gun  </t>
  </si>
  <si>
    <t xml:space="preserve">  Gurye-gun  </t>
  </si>
  <si>
    <t xml:space="preserve">  Goheung-gun  </t>
  </si>
  <si>
    <t xml:space="preserve">  Boseong-gun  </t>
  </si>
  <si>
    <t xml:space="preserve">  Hwasun-gun  </t>
  </si>
  <si>
    <t xml:space="preserve">  Jangheung-gun  </t>
  </si>
  <si>
    <t xml:space="preserve">  Gangjin-gun  </t>
  </si>
  <si>
    <t xml:space="preserve">  Haenam-gun  </t>
  </si>
  <si>
    <t xml:space="preserve">  Yeongam-gun  </t>
  </si>
  <si>
    <t xml:space="preserve">  Muan-gun  </t>
  </si>
  <si>
    <t xml:space="preserve">  Hampyeong-gun  </t>
  </si>
  <si>
    <t xml:space="preserve">  Yeonggwang-gun  </t>
  </si>
  <si>
    <t xml:space="preserve">  Jangseong-gun  </t>
  </si>
  <si>
    <t xml:space="preserve">  Wando-gun  </t>
  </si>
  <si>
    <t xml:space="preserve">  Jindo-gun  </t>
  </si>
  <si>
    <t xml:space="preserve">  Shinan-gun  </t>
  </si>
  <si>
    <t>자료: 식품의약과</t>
    <phoneticPr fontId="39" type="noConversion"/>
  </si>
  <si>
    <t>Source: Women and Family Policy Office</t>
    <phoneticPr fontId="39" type="noConversion"/>
  </si>
  <si>
    <t>Dental clinics</t>
    <phoneticPr fontId="39" type="noConversion"/>
  </si>
  <si>
    <t>Oriental medicine clinics</t>
    <phoneticPr fontId="39" type="noConversion"/>
  </si>
  <si>
    <t>Nondrug</t>
    <phoneticPr fontId="39" type="noConversion"/>
  </si>
  <si>
    <t>Whole salers</t>
    <phoneticPr fontId="39" type="noConversion"/>
  </si>
  <si>
    <t>whole salers</t>
    <phoneticPr fontId="39" type="noConversion"/>
  </si>
  <si>
    <t>Medical instruments</t>
    <phoneticPr fontId="39" type="noConversion"/>
  </si>
  <si>
    <t xml:space="preserve"> repair and maintenance</t>
    <phoneticPr fontId="39" type="noConversion"/>
  </si>
  <si>
    <t>sales,</t>
    <phoneticPr fontId="39" type="noConversion"/>
  </si>
  <si>
    <t>Transportation,</t>
    <phoneticPr fontId="39" type="noConversion"/>
  </si>
  <si>
    <t>manufacturing,</t>
    <phoneticPr fontId="39" type="noConversion"/>
  </si>
  <si>
    <t>importing,</t>
    <phoneticPr fontId="39" type="noConversion"/>
  </si>
  <si>
    <t xml:space="preserve"> Number of Licensed Sanitary Premises, by Business Type</t>
    <phoneticPr fontId="39" type="noConversion"/>
  </si>
  <si>
    <t>Makeup</t>
    <phoneticPr fontId="39" type="noConversion"/>
  </si>
  <si>
    <t>Others</t>
    <phoneticPr fontId="39" type="noConversion"/>
  </si>
  <si>
    <t>detergent, etc.</t>
    <phoneticPr fontId="39" type="noConversion"/>
  </si>
  <si>
    <r>
      <rPr>
        <sz val="10"/>
        <color indexed="8"/>
        <rFont val="-윤고딕320"/>
        <family val="1"/>
        <charset val="129"/>
      </rPr>
      <t>사망</t>
    </r>
    <r>
      <rPr>
        <sz val="10"/>
        <color indexed="8"/>
        <rFont val="바탕체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Deaths</t>
    </r>
    <phoneticPr fontId="39" type="noConversion"/>
  </si>
  <si>
    <t>Deaths</t>
    <phoneticPr fontId="39" type="noConversion"/>
  </si>
  <si>
    <t>Registered Tuberculosis Patients</t>
    <phoneticPr fontId="39" type="noConversion"/>
  </si>
  <si>
    <t>NO. of pulmonary tuberculosis patients registered(declared) the current year</t>
    <phoneticPr fontId="39" type="noConversion"/>
  </si>
  <si>
    <t xml:space="preserve">Actual results BCG vaccinations prevention of tuberculosis the current year </t>
    <phoneticPr fontId="39" type="noConversion"/>
  </si>
  <si>
    <t>Examination for  tuberculosis at health centers the current year</t>
    <phoneticPr fontId="39" type="noConversion"/>
  </si>
  <si>
    <t>Examination for tuberculosis at health centers the current year</t>
    <phoneticPr fontId="39" type="noConversion"/>
  </si>
  <si>
    <t>default</t>
    <phoneticPr fontId="39" type="noConversion"/>
  </si>
  <si>
    <t xml:space="preserve"> value unclea</t>
    <phoneticPr fontId="39" type="noConversion"/>
  </si>
  <si>
    <t xml:space="preserve"> it is past cure</t>
    <phoneticPr fontId="39" type="noConversion"/>
  </si>
  <si>
    <t>New</t>
    <phoneticPr fontId="39" type="noConversion"/>
  </si>
  <si>
    <t>Source: Food and Drug Division</t>
    <phoneticPr fontId="39" type="noConversion"/>
  </si>
  <si>
    <t>Source: Food and Drug Division</t>
    <phoneticPr fontId="39" type="noConversion"/>
  </si>
  <si>
    <t>Source: Food and Drug Division</t>
    <phoneticPr fontId="39" type="noConversion"/>
  </si>
  <si>
    <t xml:space="preserve">주: 1) 의료법 제 3조에 의한 의료기관(보건소 제외) </t>
    <phoneticPr fontId="39" type="noConversion"/>
  </si>
  <si>
    <t xml:space="preserve">    2) 개인약국 약사 제외 </t>
    <phoneticPr fontId="39" type="noConversion"/>
  </si>
  <si>
    <t xml:space="preserve">             Note: 1) Medical Institutions as stipulated in Article 3 of Medical Act (excludes public health centers).</t>
    <phoneticPr fontId="39" type="noConversion"/>
  </si>
  <si>
    <t xml:space="preserve">                       2) Excluding pharmacists of private-run pharmacies</t>
    <phoneticPr fontId="39" type="noConversion"/>
  </si>
  <si>
    <t>Source: Health Promotion Division</t>
    <phoneticPr fontId="39" type="noConversion"/>
  </si>
  <si>
    <t>Source: Health Promotion Division</t>
    <phoneticPr fontId="39" type="noConversion"/>
  </si>
  <si>
    <t>자료: 여성가족정책관</t>
    <phoneticPr fontId="39" type="noConversion"/>
  </si>
  <si>
    <t xml:space="preserve"> Source: Office of Communication with Citizens</t>
    <phoneticPr fontId="39" type="noConversion"/>
  </si>
  <si>
    <t>Denture</t>
    <phoneticPr fontId="39" type="noConversion"/>
  </si>
  <si>
    <t xml:space="preserve"> for older</t>
    <phoneticPr fontId="39" type="noConversion"/>
  </si>
  <si>
    <t>Facilities</t>
    <phoneticPr fontId="39" type="noConversion"/>
  </si>
  <si>
    <t>Institutions</t>
    <phoneticPr fontId="39" type="noConversion"/>
  </si>
  <si>
    <t>Institution</t>
    <phoneticPr fontId="39" type="noConversion"/>
  </si>
  <si>
    <t>Short-term care service</t>
    <phoneticPr fontId="39" type="noConversion"/>
  </si>
  <si>
    <t>단기보호서비스</t>
    <phoneticPr fontId="39" type="noConversion"/>
  </si>
  <si>
    <t xml:space="preserve"> Visit  bath service</t>
    <phoneticPr fontId="39" type="noConversion"/>
  </si>
  <si>
    <t xml:space="preserve">Support services for elderly homecare </t>
    <phoneticPr fontId="39" type="noConversion"/>
  </si>
  <si>
    <t>모자보호시설  Mother and Child Facilities</t>
    <phoneticPr fontId="39" type="noConversion"/>
  </si>
  <si>
    <t>미혼모자시설 Single Mother and Child Facilities</t>
    <phoneticPr fontId="39" type="noConversion"/>
  </si>
  <si>
    <t xml:space="preserve">한부모가족시설 Single parent family </t>
    <phoneticPr fontId="39" type="noConversion"/>
  </si>
  <si>
    <t>미혼모자 공동생활가정 Single Mother and Child Joint Living Households</t>
    <phoneticPr fontId="39" type="noConversion"/>
  </si>
  <si>
    <t>계  Sub-total</t>
    <phoneticPr fontId="39" type="noConversion"/>
  </si>
  <si>
    <t>보호시설</t>
    <phoneticPr fontId="39" type="noConversion"/>
  </si>
  <si>
    <t>성폭력피해자</t>
    <phoneticPr fontId="39" type="noConversion"/>
  </si>
  <si>
    <t>기타(아동공동생활가정)</t>
    <phoneticPr fontId="39" type="noConversion"/>
  </si>
  <si>
    <t>Authorized</t>
    <phoneticPr fontId="39" type="noConversion"/>
  </si>
  <si>
    <t xml:space="preserve"> and others</t>
    <phoneticPr fontId="39" type="noConversion"/>
  </si>
  <si>
    <r>
      <rPr>
        <sz val="10"/>
        <color indexed="8"/>
        <rFont val="-윤고딕320"/>
        <family val="1"/>
        <charset val="129"/>
      </rPr>
      <t>연  령  별</t>
    </r>
    <r>
      <rPr>
        <sz val="10"/>
        <color indexed="8"/>
        <rFont val="바탕체"/>
        <family val="1"/>
        <charset val="129"/>
      </rPr>
      <t xml:space="preserve">  </t>
    </r>
    <r>
      <rPr>
        <sz val="10"/>
        <color indexed="8"/>
        <rFont val="Arial Narrow"/>
        <family val="2"/>
      </rPr>
      <t xml:space="preserve"> by Age-group</t>
    </r>
    <phoneticPr fontId="39" type="noConversion"/>
  </si>
  <si>
    <r>
      <rPr>
        <sz val="10"/>
        <color indexed="8"/>
        <rFont val="-윤고딕320"/>
        <family val="1"/>
        <charset val="129"/>
      </rPr>
      <t>연  령  별</t>
    </r>
    <r>
      <rPr>
        <sz val="10"/>
        <color indexed="8"/>
        <rFont val="바탕체"/>
        <family val="1"/>
        <charset val="129"/>
      </rPr>
      <t xml:space="preserve">   </t>
    </r>
    <r>
      <rPr>
        <sz val="10"/>
        <color indexed="8"/>
        <rFont val="Arial Narrow"/>
        <family val="2"/>
      </rPr>
      <t>by Age-group</t>
    </r>
    <phoneticPr fontId="39" type="noConversion"/>
  </si>
  <si>
    <t>19세 이하</t>
    <phoneticPr fontId="39" type="noConversion"/>
  </si>
  <si>
    <t xml:space="preserve">                    -</t>
  </si>
  <si>
    <t>보  건</t>
    <phoneticPr fontId="39" type="noConversion"/>
  </si>
  <si>
    <t>Physicians</t>
    <phoneticPr fontId="39" type="noConversion"/>
  </si>
  <si>
    <t>의  사</t>
    <phoneticPr fontId="39" type="noConversion"/>
  </si>
  <si>
    <t>면허·자격종별외    Others</t>
    <phoneticPr fontId="39" type="noConversion"/>
  </si>
  <si>
    <t>식  품</t>
    <phoneticPr fontId="39" type="noConversion"/>
  </si>
  <si>
    <t>용기·</t>
    <phoneticPr fontId="39" type="noConversion"/>
  </si>
  <si>
    <t>…</t>
    <phoneticPr fontId="39" type="noConversion"/>
  </si>
  <si>
    <r>
      <rPr>
        <sz val="10"/>
        <color indexed="8"/>
        <rFont val="-윤고딕320"/>
        <family val="1"/>
        <charset val="129"/>
      </rPr>
      <t xml:space="preserve">    면허·자격종별</t>
    </r>
    <r>
      <rPr>
        <sz val="10"/>
        <color indexed="8"/>
        <rFont val="Arial Narrow"/>
        <family val="2"/>
      </rPr>
      <t xml:space="preserve">       by License / Qualification</t>
    </r>
    <phoneticPr fontId="39" type="noConversion"/>
  </si>
  <si>
    <t>주: 1) 관광호텔 포함</t>
    <phoneticPr fontId="39" type="noConversion"/>
  </si>
  <si>
    <t>whether</t>
    <phoneticPr fontId="39" type="noConversion"/>
  </si>
  <si>
    <t xml:space="preserve">Unclear </t>
  </si>
  <si>
    <t>Results to the previous</t>
    <phoneticPr fontId="39" type="noConversion"/>
  </si>
  <si>
    <t xml:space="preserve"> … </t>
  </si>
  <si>
    <t>자료: 노인복지과</t>
  </si>
  <si>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483</t>
    </r>
  </si>
  <si>
    <t>단위: 개소, 명</t>
  </si>
  <si>
    <t xml:space="preserve"> Unit: number, person</t>
  </si>
  <si>
    <r>
      <rPr>
        <sz val="10"/>
        <color indexed="8"/>
        <rFont val="-윤고딕320"/>
        <family val="1"/>
        <charset val="129"/>
      </rPr>
      <t>입</t>
    </r>
    <r>
      <rPr>
        <sz val="10"/>
        <color indexed="8"/>
        <rFont val="Arial Narrow"/>
        <family val="2"/>
      </rPr>
      <t xml:space="preserve">  </t>
    </r>
    <r>
      <rPr>
        <sz val="10"/>
        <color indexed="8"/>
        <rFont val="-윤고딕320"/>
        <family val="1"/>
        <charset val="129"/>
      </rPr>
      <t>소</t>
    </r>
    <r>
      <rPr>
        <sz val="10"/>
        <color indexed="8"/>
        <rFont val="Arial Narrow"/>
        <family val="2"/>
      </rPr>
      <t xml:space="preserve">  </t>
    </r>
    <r>
      <rPr>
        <sz val="10"/>
        <color indexed="8"/>
        <rFont val="-윤고딕320"/>
        <family val="1"/>
        <charset val="129"/>
      </rPr>
      <t xml:space="preserve">자 </t>
    </r>
    <r>
      <rPr>
        <sz val="10"/>
        <color indexed="8"/>
        <rFont val="Arial Narrow"/>
        <family val="2"/>
      </rPr>
      <t xml:space="preserve">   Admitted</t>
    </r>
  </si>
  <si>
    <r>
      <rPr>
        <sz val="10"/>
        <color indexed="8"/>
        <rFont val="-윤고딕320"/>
        <family val="1"/>
        <charset val="129"/>
      </rPr>
      <t xml:space="preserve">퇴  소  자 </t>
    </r>
    <r>
      <rPr>
        <sz val="10"/>
        <color indexed="8"/>
        <rFont val="바탕"/>
        <family val="1"/>
        <charset val="129"/>
      </rPr>
      <t xml:space="preserve">       </t>
    </r>
    <r>
      <rPr>
        <sz val="10"/>
        <color indexed="8"/>
        <rFont val="Arial Narrow"/>
        <family val="2"/>
      </rPr>
      <t>Discharged</t>
    </r>
  </si>
  <si>
    <t>인 도</t>
  </si>
  <si>
    <r>
      <rPr>
        <sz val="10"/>
        <color indexed="8"/>
        <rFont val="-윤고딕320"/>
        <family val="1"/>
        <charset val="129"/>
      </rPr>
      <t xml:space="preserve">연말현재 수용인원 </t>
    </r>
    <r>
      <rPr>
        <sz val="10"/>
        <color indexed="8"/>
        <rFont val="바탕"/>
        <family val="1"/>
        <charset val="129"/>
      </rPr>
      <t xml:space="preserve">       </t>
    </r>
    <r>
      <rPr>
        <sz val="10"/>
        <color indexed="8"/>
        <rFont val="Arial Narrow"/>
        <family val="2"/>
      </rPr>
      <t>Inmates as of year-end</t>
    </r>
  </si>
  <si>
    <r>
      <rPr>
        <sz val="10"/>
        <color indexed="8"/>
        <rFont val="-윤고딕320"/>
        <family val="1"/>
        <charset val="129"/>
      </rPr>
      <t>성  별</t>
    </r>
    <r>
      <rPr>
        <sz val="10"/>
        <color indexed="8"/>
        <rFont val="바탕체"/>
        <family val="1"/>
        <charset val="129"/>
      </rPr>
      <t xml:space="preserve"> </t>
    </r>
    <r>
      <rPr>
        <sz val="10"/>
        <color indexed="8"/>
        <rFont val="Arial Narrow"/>
        <family val="2"/>
      </rPr>
      <t>Gender</t>
    </r>
  </si>
  <si>
    <r>
      <rPr>
        <sz val="10"/>
        <color indexed="8"/>
        <rFont val="-윤고딕320"/>
        <family val="1"/>
        <charset val="129"/>
      </rPr>
      <t xml:space="preserve">연 령 별 </t>
    </r>
    <r>
      <rPr>
        <sz val="10"/>
        <color indexed="8"/>
        <rFont val="바탕체"/>
        <family val="1"/>
        <charset val="129"/>
      </rPr>
      <t xml:space="preserve">  </t>
    </r>
    <r>
      <rPr>
        <sz val="10"/>
        <color indexed="8"/>
        <rFont val="Arial Narrow"/>
        <family val="2"/>
      </rPr>
      <t xml:space="preserve"> Age</t>
    </r>
  </si>
  <si>
    <r>
      <rPr>
        <sz val="10"/>
        <color indexed="8"/>
        <rFont val="-윤고딕320"/>
        <family val="1"/>
        <charset val="129"/>
      </rPr>
      <t xml:space="preserve">장  애  종  별 </t>
    </r>
    <r>
      <rPr>
        <sz val="10"/>
        <color indexed="8"/>
        <rFont val="바탕체"/>
        <family val="1"/>
        <charset val="129"/>
      </rPr>
      <t xml:space="preserve">   </t>
    </r>
    <r>
      <rPr>
        <sz val="10"/>
        <color indexed="8"/>
        <rFont val="Arial Narrow"/>
        <family val="2"/>
      </rPr>
      <t>By category of disability</t>
    </r>
  </si>
  <si>
    <t>Less than</t>
  </si>
  <si>
    <t>자료: 장애인복지과</t>
  </si>
  <si>
    <t>Source: Disability  Division</t>
  </si>
  <si>
    <r>
      <t>48</t>
    </r>
    <r>
      <rPr>
        <sz val="10"/>
        <color indexed="8"/>
        <rFont val="Arial Narrow"/>
        <family val="2"/>
      </rPr>
      <t>4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체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체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사회보장</t>
    </r>
  </si>
  <si>
    <r>
      <t>ⅩⅡ</t>
    </r>
    <r>
      <rPr>
        <sz val="10"/>
        <color indexed="8"/>
        <rFont val="Arial Narrow"/>
        <family val="2"/>
      </rPr>
      <t>. Health and Social Security   4</t>
    </r>
    <r>
      <rPr>
        <sz val="10"/>
        <color indexed="8"/>
        <rFont val="Arial Narrow"/>
        <family val="2"/>
      </rPr>
      <t>8</t>
    </r>
    <r>
      <rPr>
        <sz val="10"/>
        <color indexed="8"/>
        <rFont val="Arial Narrow"/>
        <family val="2"/>
      </rPr>
      <t>5</t>
    </r>
  </si>
  <si>
    <r>
      <t>4</t>
    </r>
    <r>
      <rPr>
        <sz val="10"/>
        <color indexed="8"/>
        <rFont val="Arial Narrow"/>
        <family val="2"/>
      </rPr>
      <t>86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체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체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사회보장</t>
    </r>
  </si>
  <si>
    <r>
      <t>ⅩⅡ</t>
    </r>
    <r>
      <rPr>
        <sz val="10"/>
        <color indexed="8"/>
        <rFont val="Arial Narrow"/>
        <family val="2"/>
      </rPr>
      <t>. Health and Social Security   487</t>
    </r>
  </si>
  <si>
    <t>Unit: person</t>
  </si>
  <si>
    <r>
      <rPr>
        <sz val="10"/>
        <color indexed="8"/>
        <rFont val="-윤고딕320"/>
        <family val="1"/>
        <charset val="129"/>
      </rPr>
      <t xml:space="preserve">장 애 유 형 </t>
    </r>
    <r>
      <rPr>
        <sz val="10"/>
        <color indexed="8"/>
        <rFont val="돋움"/>
        <family val="3"/>
        <charset val="129"/>
      </rPr>
      <t xml:space="preserve">   </t>
    </r>
    <r>
      <rPr>
        <sz val="10"/>
        <color indexed="8"/>
        <rFont val="Arial Narrow"/>
        <family val="2"/>
      </rPr>
      <t>By type of the disabled</t>
    </r>
  </si>
  <si>
    <t>뇌전증</t>
  </si>
  <si>
    <t>장애정도가 심한</t>
  </si>
  <si>
    <t>장애정도가 심하지 않은</t>
  </si>
  <si>
    <t>Ostomy,</t>
  </si>
  <si>
    <t>Gender</t>
  </si>
  <si>
    <t>urostomy</t>
  </si>
  <si>
    <t>Source: Senior and Disability Division</t>
  </si>
  <si>
    <r>
      <t>49</t>
    </r>
    <r>
      <rPr>
        <sz val="10"/>
        <color indexed="8"/>
        <rFont val="Arial Narrow"/>
        <family val="2"/>
      </rPr>
      <t>4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</si>
  <si>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Health and Social Security   </t>
    </r>
    <r>
      <rPr>
        <sz val="10"/>
        <color indexed="8"/>
        <rFont val="Arial Narrow"/>
        <family val="2"/>
      </rPr>
      <t>49</t>
    </r>
    <r>
      <rPr>
        <sz val="10"/>
        <color indexed="8"/>
        <rFont val="Arial Narrow"/>
        <family val="2"/>
      </rPr>
      <t>5</t>
    </r>
  </si>
  <si>
    <r>
      <rPr>
        <sz val="10"/>
        <color indexed="8"/>
        <rFont val="-윤고딕320"/>
        <family val="1"/>
        <charset val="129"/>
      </rPr>
      <t xml:space="preserve">장소별  </t>
    </r>
    <r>
      <rPr>
        <sz val="10"/>
        <color indexed="8"/>
        <rFont val="Arial Narrow"/>
        <family val="2"/>
      </rPr>
      <t xml:space="preserve">      By place</t>
    </r>
  </si>
  <si>
    <r>
      <rPr>
        <sz val="10"/>
        <color indexed="8"/>
        <rFont val="-윤고딕320"/>
        <family val="1"/>
        <charset val="129"/>
      </rPr>
      <t>직업별</t>
    </r>
    <r>
      <rPr>
        <sz val="10"/>
        <color indexed="8"/>
        <rFont val="바탕체"/>
        <family val="1"/>
        <charset val="129"/>
      </rPr>
      <t xml:space="preserve">  </t>
    </r>
    <r>
      <rPr>
        <sz val="10"/>
        <color indexed="8"/>
        <rFont val="Arial Narrow"/>
        <family val="2"/>
      </rPr>
      <t xml:space="preserve">        By occupation</t>
    </r>
  </si>
  <si>
    <t>예비군
훈련장</t>
  </si>
  <si>
    <r>
      <rPr>
        <sz val="10"/>
        <color indexed="8"/>
        <rFont val="-윤고딕320"/>
        <family val="1"/>
        <charset val="129"/>
      </rPr>
      <t xml:space="preserve">연령별 </t>
    </r>
    <r>
      <rPr>
        <sz val="10"/>
        <color indexed="8"/>
        <rFont val="바탕체"/>
        <family val="1"/>
        <charset val="129"/>
      </rPr>
      <t xml:space="preserve">        </t>
    </r>
    <r>
      <rPr>
        <sz val="10"/>
        <color indexed="8"/>
        <rFont val="Arial Narrow"/>
        <family val="2"/>
      </rPr>
      <t xml:space="preserve"> By age-group</t>
    </r>
  </si>
  <si>
    <r>
      <rPr>
        <sz val="10"/>
        <color indexed="8"/>
        <rFont val="-윤고딕320"/>
        <family val="1"/>
        <charset val="129"/>
      </rPr>
      <t xml:space="preserve">혈액형별   </t>
    </r>
    <r>
      <rPr>
        <sz val="10"/>
        <color indexed="8"/>
        <rFont val="Arial Narrow"/>
        <family val="2"/>
      </rPr>
      <t xml:space="preserve">       By type of blood</t>
    </r>
  </si>
  <si>
    <t>years old &amp; over</t>
  </si>
  <si>
    <t>주: 1) 광주전남 통합자료임</t>
  </si>
  <si>
    <t>자료: 대한적십자사 광주전남혈액원</t>
  </si>
  <si>
    <t>Source: Gwangju and Jeonnam Regional Blood Center of the Korea Red Cross</t>
  </si>
  <si>
    <r>
      <rPr>
        <sz val="10"/>
        <color indexed="8"/>
        <rFont val="바탕체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447</t>
    </r>
  </si>
  <si>
    <r>
      <rPr>
        <sz val="9"/>
        <color indexed="8"/>
        <rFont val="-윤고딕320"/>
        <family val="1"/>
        <charset val="129"/>
      </rPr>
      <t>모자보건관리</t>
    </r>
    <r>
      <rPr>
        <sz val="9"/>
        <color indexed="8"/>
        <rFont val="Arial Narrow"/>
        <family val="2"/>
      </rPr>
      <t xml:space="preserve">  Maternal and child health care program</t>
    </r>
  </si>
  <si>
    <r>
      <t>47</t>
    </r>
    <r>
      <rPr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</si>
  <si>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473</t>
    </r>
  </si>
  <si>
    <t>단위: 가구수, 개, 명</t>
  </si>
  <si>
    <t>Unit: household, number, person</t>
  </si>
  <si>
    <t>Institutionalized recipients</t>
  </si>
  <si>
    <t>자료: 사회복지과</t>
  </si>
  <si>
    <t>Source:  Social Welfare Division</t>
  </si>
  <si>
    <r>
      <t>45</t>
    </r>
    <r>
      <rPr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</si>
  <si>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453</t>
    </r>
  </si>
  <si>
    <t>Unit: number, person</t>
  </si>
  <si>
    <t>Insurants in workplaces</t>
  </si>
  <si>
    <t>Insured persons</t>
  </si>
  <si>
    <t>in  the local area</t>
  </si>
  <si>
    <t xml:space="preserve"> 자료: 국민연금공단 「국민연금통계연보」</t>
  </si>
  <si>
    <t>Source: National Pension Corporation</t>
  </si>
  <si>
    <r>
      <t>45</t>
    </r>
    <r>
      <rPr>
        <sz val="10"/>
        <color indexed="8"/>
        <rFont val="Arial Narrow"/>
        <family val="2"/>
      </rPr>
      <t>4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</si>
  <si>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</t>
    </r>
    <r>
      <rPr>
        <sz val="10"/>
        <color indexed="8"/>
        <rFont val="Arial Narrow"/>
        <family val="2"/>
      </rPr>
      <t>5</t>
    </r>
    <r>
      <rPr>
        <sz val="10"/>
        <color indexed="8"/>
        <rFont val="Arial Narrow"/>
        <family val="2"/>
      </rPr>
      <t>5</t>
    </r>
  </si>
  <si>
    <t>단위: 명, 천원</t>
  </si>
  <si>
    <t>Unit: person, 1,000 won</t>
  </si>
  <si>
    <t>시  군 별</t>
  </si>
  <si>
    <t>주: 1) 합계는 하위분류 반올림으로 일치하지 않을 수 있음</t>
  </si>
  <si>
    <r>
      <t>4</t>
    </r>
    <r>
      <rPr>
        <sz val="10"/>
        <color indexed="8"/>
        <rFont val="Arial Narrow"/>
        <family val="2"/>
      </rPr>
      <t>48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</si>
  <si>
    <r>
      <rPr>
        <sz val="10"/>
        <color indexed="8"/>
        <rFont val="바탕체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449</t>
    </r>
  </si>
  <si>
    <t xml:space="preserve">단위: 명, 개소 </t>
  </si>
  <si>
    <t xml:space="preserve">Unit: person, number </t>
  </si>
  <si>
    <r>
      <rPr>
        <sz val="10"/>
        <color indexed="8"/>
        <rFont val="-윤고딕320"/>
        <family val="1"/>
        <charset val="129"/>
      </rPr>
      <t xml:space="preserve">적 용 인 구 </t>
    </r>
    <r>
      <rPr>
        <sz val="10"/>
        <color indexed="8"/>
        <rFont val="바탕체"/>
        <family val="1"/>
        <charset val="129"/>
      </rPr>
      <t xml:space="preserve">   </t>
    </r>
    <r>
      <rPr>
        <sz val="10"/>
        <color indexed="8"/>
        <rFont val="Arial Narrow"/>
        <family val="2"/>
      </rPr>
      <t xml:space="preserve">   Covered persons</t>
    </r>
  </si>
  <si>
    <r>
      <rPr>
        <sz val="10"/>
        <color indexed="8"/>
        <rFont val="-윤고딕320"/>
        <family val="1"/>
        <charset val="129"/>
      </rPr>
      <t xml:space="preserve">적 용 인 구( A )  </t>
    </r>
    <r>
      <rPr>
        <sz val="10"/>
        <color indexed="8"/>
        <rFont val="Arial Narrow"/>
        <family val="2"/>
      </rPr>
      <t xml:space="preserve">     Covered persons</t>
    </r>
  </si>
  <si>
    <t>Workplace</t>
  </si>
  <si>
    <t>Self-employeds</t>
  </si>
  <si>
    <r>
      <rPr>
        <sz val="10"/>
        <color indexed="8"/>
        <rFont val="-윤고딕320"/>
        <family val="1"/>
        <charset val="129"/>
      </rPr>
      <t>적 용 인 구( B )</t>
    </r>
    <r>
      <rPr>
        <sz val="10"/>
        <color indexed="8"/>
        <rFont val="Arial Narrow"/>
        <family val="2"/>
      </rPr>
      <t xml:space="preserve">       Covered persons</t>
    </r>
  </si>
  <si>
    <r>
      <rPr>
        <sz val="10"/>
        <color indexed="8"/>
        <rFont val="-윤고딕320"/>
        <family val="1"/>
        <charset val="129"/>
      </rPr>
      <t>적 용 인 구</t>
    </r>
    <r>
      <rPr>
        <sz val="10"/>
        <color indexed="8"/>
        <rFont val="바탕체"/>
        <family val="1"/>
        <charset val="129"/>
      </rPr>
      <t xml:space="preserve">    </t>
    </r>
    <r>
      <rPr>
        <sz val="10"/>
        <color indexed="8"/>
        <rFont val="Arial Narrow"/>
        <family val="2"/>
      </rPr>
      <t xml:space="preserve">   Covered persons</t>
    </r>
  </si>
  <si>
    <t>주: 1) 주민등록 주소지 기준이며, 지역의 가입자는 적용대상자를 말함</t>
  </si>
  <si>
    <t>자료: 국민건강보험공단</t>
  </si>
  <si>
    <r>
      <t xml:space="preserve">Source: National Health Insurance </t>
    </r>
    <r>
      <rPr>
        <sz val="9"/>
        <color indexed="8"/>
        <rFont val="Arial Narrow"/>
        <family val="2"/>
      </rPr>
      <t>Service</t>
    </r>
  </si>
  <si>
    <r>
      <t>45</t>
    </r>
    <r>
      <rPr>
        <sz val="10"/>
        <color indexed="8"/>
        <rFont val="Arial Narrow"/>
        <family val="2"/>
      </rPr>
      <t>0</t>
    </r>
    <r>
      <rPr>
        <sz val="10"/>
        <color indexed="8"/>
        <rFont val="Arial Narrow"/>
        <family val="2"/>
      </rPr>
      <t xml:space="preserve">   </t>
    </r>
    <r>
      <rPr>
        <sz val="10"/>
        <color indexed="8"/>
        <rFont val="바탕"/>
        <family val="1"/>
        <charset val="129"/>
      </rPr>
      <t>ⅩⅡ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보건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사회보장</t>
    </r>
  </si>
  <si>
    <t>단위: 건, 천원</t>
  </si>
  <si>
    <t>Unit: case, 1,000 won</t>
  </si>
  <si>
    <t>Cases</t>
  </si>
  <si>
    <r>
      <rPr>
        <sz val="10"/>
        <color indexed="8"/>
        <rFont val="바탕체"/>
        <family val="1"/>
        <charset val="129"/>
      </rPr>
      <t>ⅩⅡ</t>
    </r>
    <r>
      <rPr>
        <sz val="10"/>
        <color indexed="8"/>
        <rFont val="Arial Narrow"/>
        <family val="2"/>
      </rPr>
      <t>. Health and Social Security   451</t>
    </r>
  </si>
  <si>
    <t>단위: 건, 일, 천원</t>
  </si>
  <si>
    <t>Unit: case, day, 1,000 won</t>
  </si>
  <si>
    <r>
      <rPr>
        <sz val="10"/>
        <color indexed="8"/>
        <rFont val="-윤고딕320"/>
        <family val="1"/>
        <charset val="129"/>
      </rPr>
      <t>진료비</t>
    </r>
    <r>
      <rPr>
        <sz val="10"/>
        <color indexed="8"/>
        <rFont val="바탕"/>
        <family val="1"/>
        <charset val="129"/>
      </rPr>
      <t xml:space="preserve">
</t>
    </r>
    <r>
      <rPr>
        <sz val="10"/>
        <color indexed="8"/>
        <rFont val="Arial Narrow"/>
        <family val="2"/>
      </rPr>
      <t>Amount of medical fees</t>
    </r>
  </si>
  <si>
    <t>Insurance Corporation</t>
  </si>
  <si>
    <t>주: 1) 지급기준</t>
  </si>
  <si>
    <t xml:space="preserve">  by License, Qualification</t>
  </si>
  <si>
    <r>
      <rPr>
        <sz val="10"/>
        <color indexed="8"/>
        <rFont val="-윤고딕320"/>
        <family val="1"/>
        <charset val="129"/>
      </rPr>
      <t>면허·자격종별외</t>
    </r>
    <r>
      <rPr>
        <sz val="10"/>
        <color indexed="8"/>
        <rFont val="Arial Narrow"/>
        <family val="2"/>
      </rPr>
      <t xml:space="preserve">  Others</t>
    </r>
  </si>
  <si>
    <t>임  상</t>
  </si>
  <si>
    <t>물  리</t>
  </si>
  <si>
    <t>치  과</t>
  </si>
  <si>
    <t>간  호</t>
  </si>
  <si>
    <t>응  급</t>
  </si>
  <si>
    <t>기사</t>
  </si>
  <si>
    <t>therapist</t>
  </si>
  <si>
    <t>자료: 건강증진과</t>
  </si>
  <si>
    <t>Source: Health Promotion Division</t>
  </si>
  <si>
    <t>물리치료사</t>
  </si>
  <si>
    <t xml:space="preserve">  Yeosu-si  </t>
  </si>
  <si>
    <r>
      <rPr>
        <sz val="10"/>
        <color theme="1"/>
        <rFont val="-윤고딕320"/>
        <family val="1"/>
        <charset val="129"/>
      </rPr>
      <t xml:space="preserve">                장 애 정 도</t>
    </r>
    <r>
      <rPr>
        <sz val="10"/>
        <color theme="1"/>
        <rFont val="바탕체"/>
        <family val="1"/>
        <charset val="129"/>
      </rPr>
      <t xml:space="preserve">   </t>
    </r>
    <r>
      <rPr>
        <sz val="10"/>
        <color theme="1"/>
        <rFont val="Arial Narrow"/>
        <family val="2"/>
      </rPr>
      <t xml:space="preserve"> By grade of the disabled</t>
    </r>
  </si>
  <si>
    <t>자료: 장애인복지과</t>
    <phoneticPr fontId="39" type="noConversion"/>
  </si>
  <si>
    <t>Source : Division of Senior Citizens Welfare</t>
    <phoneticPr fontId="39" type="noConversion"/>
  </si>
  <si>
    <t>Source: Division of Senior Citizens Welfare</t>
    <phoneticPr fontId="39" type="noConversion"/>
  </si>
  <si>
    <t>Source:Division of Senior Citizens Welfare</t>
    <phoneticPr fontId="39" type="noConversion"/>
  </si>
  <si>
    <t>5. 의약품 등 제조업소 및 판매업소</t>
    <phoneticPr fontId="39" type="noConversion"/>
  </si>
  <si>
    <t>6. 식 품 위 생 관 계 업 소</t>
    <phoneticPr fontId="39" type="noConversion"/>
  </si>
  <si>
    <t>7. 공 중 위 생 관 계 업 소</t>
    <phoneticPr fontId="39" type="noConversion"/>
  </si>
  <si>
    <t>8. 예  방  접  종</t>
    <phoneticPr fontId="39" type="noConversion"/>
  </si>
  <si>
    <t>9. 법정감염병 발생 및 사망</t>
    <phoneticPr fontId="39" type="noConversion"/>
  </si>
  <si>
    <t>9. 법정감염병 발생 및 사망(속)</t>
    <phoneticPr fontId="39" type="noConversion"/>
  </si>
  <si>
    <t>단위: 명</t>
    <phoneticPr fontId="39" type="noConversion"/>
  </si>
  <si>
    <t>Unit: person</t>
    <phoneticPr fontId="39" type="noConversion"/>
  </si>
  <si>
    <t>Registered Tuberculosis Patients(Cont'd)</t>
    <phoneticPr fontId="39" type="noConversion"/>
  </si>
  <si>
    <t>Storage</t>
    <phoneticPr fontId="39" type="noConversion"/>
  </si>
  <si>
    <t>불소 도포</t>
    <phoneticPr fontId="39" type="noConversion"/>
  </si>
  <si>
    <t>치면세정술</t>
    <phoneticPr fontId="39" type="noConversion"/>
  </si>
  <si>
    <t>자료 : 인구청년정책관실</t>
    <phoneticPr fontId="39" type="noConversion"/>
  </si>
  <si>
    <t>Source : Department of Population and Youth Policy</t>
    <phoneticPr fontId="39" type="noConversion"/>
  </si>
  <si>
    <t xml:space="preserve">디프테리아, 파상풍, </t>
  </si>
  <si>
    <t>파상풍, 백일해,</t>
  </si>
  <si>
    <t>백일해, 폴리오,</t>
  </si>
  <si>
    <t>폴리오(DTaP-IPV)</t>
  </si>
  <si>
    <t>b형헤모필루스인플루엔자</t>
  </si>
  <si>
    <t>Diphtheria,Tetanus,</t>
  </si>
  <si>
    <t>Pertussis, Polio</t>
  </si>
  <si>
    <t xml:space="preserve"> Pertussis, Hib</t>
  </si>
  <si>
    <t>사람유두종</t>
  </si>
  <si>
    <t>바이러스</t>
  </si>
  <si>
    <t>감염증</t>
  </si>
  <si>
    <t>HPV</t>
  </si>
  <si>
    <t>BCG</t>
  </si>
  <si>
    <r>
      <t>결    핵</t>
    </r>
    <r>
      <rPr>
        <vertAlign val="superscript"/>
        <sz val="10"/>
        <color indexed="8"/>
        <rFont val="-윤고딕320"/>
        <family val="1"/>
        <charset val="129"/>
      </rPr>
      <t xml:space="preserve"> 1)</t>
    </r>
    <phoneticPr fontId="39" type="noConversion"/>
  </si>
  <si>
    <t xml:space="preserve">모자임시 보호시설 Temporary Facilities for Housing Mother and Child </t>
    <phoneticPr fontId="39" type="noConversion"/>
  </si>
  <si>
    <t xml:space="preserve">    2) 내원일수의 합계에서 약국의 처방조제는 제외되고, 약국 직접 조제는 포함</t>
    <phoneticPr fontId="39" type="noConversion"/>
  </si>
  <si>
    <t>offcers</t>
    <phoneticPr fontId="39" type="noConversion"/>
  </si>
  <si>
    <t>10. 결 핵 환 자 현 황</t>
  </si>
  <si>
    <t>10. 결 핵 환 자 현 황(속)</t>
  </si>
  <si>
    <t>11. 보건소 구강보건사업 실적</t>
    <phoneticPr fontId="39" type="noConversion"/>
  </si>
  <si>
    <t>12. 모자보건사업 실적</t>
    <phoneticPr fontId="39" type="noConversion"/>
  </si>
  <si>
    <t>13. 건강보험 적용인구</t>
    <phoneticPr fontId="39" type="noConversion"/>
  </si>
  <si>
    <t>14. 건강보험 급여</t>
    <phoneticPr fontId="39" type="noConversion"/>
  </si>
  <si>
    <t>15. 건강보험대상자 진료실적</t>
    <phoneticPr fontId="39" type="noConversion"/>
  </si>
  <si>
    <t>16. 국 민 연 금 가 입 자</t>
    <phoneticPr fontId="39" type="noConversion"/>
  </si>
  <si>
    <t>17. 국민연금 급여 지급현황</t>
    <phoneticPr fontId="39" type="noConversion"/>
  </si>
  <si>
    <t>18. 노인여가복지시설</t>
    <phoneticPr fontId="39" type="noConversion"/>
  </si>
  <si>
    <t xml:space="preserve">19. 노인주거복지시설 </t>
  </si>
  <si>
    <t>19. 노인주거복지시설(속)</t>
  </si>
  <si>
    <t xml:space="preserve">20. 노인의료복지시설 </t>
    <phoneticPr fontId="39" type="noConversion"/>
  </si>
  <si>
    <t xml:space="preserve">21. 재가노인복지시설 </t>
    <phoneticPr fontId="39" type="noConversion"/>
  </si>
  <si>
    <t>22. 국민기초생활보장수급자</t>
    <phoneticPr fontId="39" type="noConversion"/>
  </si>
  <si>
    <t xml:space="preserve">23. 여 성 복 지 시 설 </t>
  </si>
  <si>
    <t>23. 여 성 복 지 시 설 (속)</t>
  </si>
  <si>
    <t>24. 여 성 폭 력 상 담</t>
    <phoneticPr fontId="39" type="noConversion"/>
  </si>
  <si>
    <t xml:space="preserve">25. 아 동 복 지 시 설 </t>
    <phoneticPr fontId="39" type="noConversion"/>
  </si>
  <si>
    <t xml:space="preserve">26. 장애인복지 생활시설 </t>
    <phoneticPr fontId="39" type="noConversion"/>
  </si>
  <si>
    <t xml:space="preserve">27. 장 애 인  등 록 현 황 </t>
  </si>
  <si>
    <t>27. 장 애 인  등 록 현 황 (속)</t>
  </si>
  <si>
    <t>28. 헌혈사업실적</t>
    <phoneticPr fontId="39" type="noConversion"/>
  </si>
  <si>
    <t>29. 어 린 이 집</t>
    <phoneticPr fontId="39" type="noConversion"/>
  </si>
  <si>
    <t>30. 자원봉사자 현황</t>
    <phoneticPr fontId="39" type="noConversion"/>
  </si>
  <si>
    <t xml:space="preserve">제1급  감 염 병       </t>
    <phoneticPr fontId="39" type="noConversion"/>
  </si>
  <si>
    <t>Infectious diseases, Class I</t>
  </si>
  <si>
    <r>
      <rPr>
        <sz val="10"/>
        <color indexed="8"/>
        <rFont val="-윤고딕320"/>
        <family val="1"/>
        <charset val="129"/>
      </rPr>
      <t xml:space="preserve">제2급  감 염 병 </t>
    </r>
    <r>
      <rPr>
        <sz val="10"/>
        <color indexed="8"/>
        <rFont val="Arial Narrow"/>
        <family val="2"/>
      </rPr>
      <t xml:space="preserve">      Infectious diseases, Class </t>
    </r>
    <r>
      <rPr>
        <sz val="10"/>
        <color indexed="8"/>
        <rFont val="바탕"/>
        <family val="1"/>
        <charset val="129"/>
      </rPr>
      <t>Ⅱ</t>
    </r>
    <phoneticPr fontId="39" type="noConversion"/>
  </si>
  <si>
    <r>
      <rPr>
        <sz val="10"/>
        <rFont val="-윤고딕320"/>
        <family val="1"/>
        <charset val="129"/>
      </rPr>
      <t>제</t>
    </r>
    <r>
      <rPr>
        <sz val="10"/>
        <rFont val="Arial Narrow"/>
        <family val="2"/>
      </rPr>
      <t>2</t>
    </r>
    <r>
      <rPr>
        <sz val="10"/>
        <rFont val="-윤고딕320"/>
        <family val="1"/>
        <charset val="129"/>
      </rPr>
      <t>급</t>
    </r>
    <r>
      <rPr>
        <sz val="10"/>
        <rFont val="Arial Narrow"/>
        <family val="2"/>
      </rPr>
      <t xml:space="preserve">  </t>
    </r>
    <r>
      <rPr>
        <sz val="10"/>
        <rFont val="-윤고딕320"/>
        <family val="1"/>
        <charset val="129"/>
      </rPr>
      <t>감</t>
    </r>
    <r>
      <rPr>
        <sz val="10"/>
        <rFont val="Arial Narrow"/>
        <family val="2"/>
      </rPr>
      <t xml:space="preserve"> </t>
    </r>
    <r>
      <rPr>
        <sz val="10"/>
        <rFont val="-윤고딕320"/>
        <family val="1"/>
        <charset val="129"/>
      </rPr>
      <t>염</t>
    </r>
    <r>
      <rPr>
        <sz val="10"/>
        <rFont val="Arial Narrow"/>
        <family val="2"/>
      </rPr>
      <t xml:space="preserve"> </t>
    </r>
    <r>
      <rPr>
        <sz val="10"/>
        <rFont val="-윤고딕320"/>
        <family val="1"/>
        <charset val="129"/>
      </rPr>
      <t>병</t>
    </r>
    <r>
      <rPr>
        <sz val="10"/>
        <rFont val="Arial Narrow"/>
        <family val="2"/>
      </rPr>
      <t xml:space="preserve">       Infectious diseases, Class </t>
    </r>
    <r>
      <rPr>
        <sz val="10"/>
        <rFont val="바탕체"/>
        <family val="1"/>
        <charset val="129"/>
      </rPr>
      <t>Ⅱ</t>
    </r>
    <phoneticPr fontId="39" type="noConversion"/>
  </si>
  <si>
    <t>제3급  감 염 병</t>
    <phoneticPr fontId="39" type="noConversion"/>
  </si>
  <si>
    <t>에볼라바이러스병</t>
    <phoneticPr fontId="39" type="noConversion"/>
  </si>
  <si>
    <t>마버그열</t>
    <phoneticPr fontId="39" type="noConversion"/>
  </si>
  <si>
    <t>라싸열</t>
    <phoneticPr fontId="39" type="noConversion"/>
  </si>
  <si>
    <t>크리미안콩고출혈열</t>
    <phoneticPr fontId="39" type="noConversion"/>
  </si>
  <si>
    <t>남아메리카출혈열</t>
    <phoneticPr fontId="39" type="noConversion"/>
  </si>
  <si>
    <t>리프트밸리열</t>
    <phoneticPr fontId="39" type="noConversion"/>
  </si>
  <si>
    <t>두창</t>
    <phoneticPr fontId="39" type="noConversion"/>
  </si>
  <si>
    <t>페스트</t>
    <phoneticPr fontId="39" type="noConversion"/>
  </si>
  <si>
    <t>탄저</t>
    <phoneticPr fontId="39" type="noConversion"/>
  </si>
  <si>
    <t>보툴리눔독소증</t>
    <phoneticPr fontId="39" type="noConversion"/>
  </si>
  <si>
    <t>야토병</t>
    <phoneticPr fontId="39" type="noConversion"/>
  </si>
  <si>
    <t>신종감염병증후군</t>
    <phoneticPr fontId="39" type="noConversion"/>
  </si>
  <si>
    <t>중증급성호흡기증후군</t>
    <phoneticPr fontId="39" type="noConversion"/>
  </si>
  <si>
    <t>중동호흡기증후군</t>
    <phoneticPr fontId="39" type="noConversion"/>
  </si>
  <si>
    <t>동물인플루엔자인체감염증</t>
    <phoneticPr fontId="39" type="noConversion"/>
  </si>
  <si>
    <t>신종인플루엔자</t>
    <phoneticPr fontId="39" type="noConversion"/>
  </si>
  <si>
    <t>디프테리아</t>
    <phoneticPr fontId="39" type="noConversion"/>
  </si>
  <si>
    <t>결핵</t>
  </si>
  <si>
    <r>
      <rPr>
        <sz val="10"/>
        <color indexed="8"/>
        <rFont val="-윤고딕320"/>
        <family val="1"/>
        <charset val="129"/>
      </rPr>
      <t>수두</t>
    </r>
    <phoneticPr fontId="39" type="noConversion"/>
  </si>
  <si>
    <r>
      <rPr>
        <sz val="10"/>
        <color indexed="8"/>
        <rFont val="-윤고딕320"/>
        <family val="1"/>
        <charset val="129"/>
      </rPr>
      <t>홍역</t>
    </r>
    <phoneticPr fontId="39" type="noConversion"/>
  </si>
  <si>
    <r>
      <rPr>
        <sz val="10"/>
        <color indexed="8"/>
        <rFont val="-윤고딕320"/>
        <family val="1"/>
        <charset val="129"/>
      </rPr>
      <t>콜레라</t>
    </r>
    <phoneticPr fontId="39" type="noConversion"/>
  </si>
  <si>
    <r>
      <rPr>
        <sz val="10"/>
        <color indexed="8"/>
        <rFont val="-윤고딕320"/>
        <family val="1"/>
        <charset val="129"/>
      </rPr>
      <t>장티푸스</t>
    </r>
    <phoneticPr fontId="39" type="noConversion"/>
  </si>
  <si>
    <r>
      <rPr>
        <sz val="10"/>
        <color indexed="8"/>
        <rFont val="-윤고딕320"/>
        <family val="1"/>
        <charset val="129"/>
      </rPr>
      <t>파라티푸스</t>
    </r>
    <phoneticPr fontId="39" type="noConversion"/>
  </si>
  <si>
    <r>
      <rPr>
        <sz val="10"/>
        <color indexed="8"/>
        <rFont val="-윤고딕320"/>
        <family val="1"/>
        <charset val="129"/>
      </rPr>
      <t>세균성이질</t>
    </r>
    <phoneticPr fontId="39" type="noConversion"/>
  </si>
  <si>
    <r>
      <rPr>
        <sz val="9"/>
        <color indexed="8"/>
        <rFont val="-윤고딕320"/>
        <family val="1"/>
        <charset val="129"/>
      </rPr>
      <t>장출혈성대장균감염증</t>
    </r>
    <phoneticPr fontId="39" type="noConversion"/>
  </si>
  <si>
    <r>
      <t>A</t>
    </r>
    <r>
      <rPr>
        <sz val="10"/>
        <color indexed="8"/>
        <rFont val="-윤고딕320"/>
        <family val="1"/>
        <charset val="129"/>
      </rPr>
      <t>형간염</t>
    </r>
    <phoneticPr fontId="39" type="noConversion"/>
  </si>
  <si>
    <r>
      <rPr>
        <sz val="10"/>
        <color indexed="8"/>
        <rFont val="-윤고딕320"/>
        <family val="1"/>
        <charset val="129"/>
      </rPr>
      <t>백일해</t>
    </r>
    <phoneticPr fontId="39" type="noConversion"/>
  </si>
  <si>
    <r>
      <rPr>
        <sz val="10"/>
        <color indexed="8"/>
        <rFont val="-윤고딕320"/>
        <family val="1"/>
        <charset val="129"/>
      </rPr>
      <t>유행성이하선염</t>
    </r>
    <phoneticPr fontId="39" type="noConversion"/>
  </si>
  <si>
    <r>
      <rPr>
        <sz val="10"/>
        <color indexed="8"/>
        <rFont val="-윤고딕320"/>
        <family val="1"/>
        <charset val="129"/>
      </rPr>
      <t>풍진</t>
    </r>
    <phoneticPr fontId="39" type="noConversion"/>
  </si>
  <si>
    <r>
      <rPr>
        <sz val="10"/>
        <color indexed="8"/>
        <rFont val="-윤고딕320"/>
        <family val="1"/>
        <charset val="129"/>
      </rPr>
      <t>폴리오</t>
    </r>
    <phoneticPr fontId="39" type="noConversion"/>
  </si>
  <si>
    <r>
      <rPr>
        <sz val="10"/>
        <color indexed="8"/>
        <rFont val="-윤고딕320"/>
        <family val="1"/>
        <charset val="129"/>
      </rPr>
      <t>수막구균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-윤고딕320"/>
        <family val="1"/>
        <charset val="129"/>
      </rPr>
      <t>감염증</t>
    </r>
    <phoneticPr fontId="39" type="noConversion"/>
  </si>
  <si>
    <r>
      <t>b</t>
    </r>
    <r>
      <rPr>
        <sz val="10"/>
        <color indexed="8"/>
        <rFont val="-윤고딕320"/>
        <family val="1"/>
        <charset val="129"/>
      </rPr>
      <t>형헤모필루스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-윤고딕320"/>
        <family val="1"/>
        <charset val="129"/>
      </rPr>
      <t>인플루엔자</t>
    </r>
    <phoneticPr fontId="39" type="noConversion"/>
  </si>
  <si>
    <r>
      <rPr>
        <sz val="10"/>
        <color indexed="8"/>
        <rFont val="-윤고딕320"/>
        <family val="1"/>
        <charset val="129"/>
      </rPr>
      <t>폐렴구균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-윤고딕320"/>
        <family val="1"/>
        <charset val="129"/>
      </rPr>
      <t>감염증</t>
    </r>
    <phoneticPr fontId="39" type="noConversion"/>
  </si>
  <si>
    <r>
      <rPr>
        <sz val="10"/>
        <color indexed="8"/>
        <rFont val="-윤고딕320"/>
        <family val="1"/>
        <charset val="129"/>
      </rPr>
      <t>한센병</t>
    </r>
    <phoneticPr fontId="39" type="noConversion"/>
  </si>
  <si>
    <r>
      <rPr>
        <sz val="10"/>
        <color indexed="8"/>
        <rFont val="-윤고딕320"/>
        <family val="1"/>
        <charset val="129"/>
      </rPr>
      <t>성홍열</t>
    </r>
    <phoneticPr fontId="39" type="noConversion"/>
  </si>
  <si>
    <r>
      <rPr>
        <sz val="10"/>
        <color indexed="8"/>
        <rFont val="-윤고딕320"/>
        <family val="1"/>
        <charset val="129"/>
      </rPr>
      <t>반코마이신내성황색포도알균감염증</t>
    </r>
    <phoneticPr fontId="39" type="noConversion"/>
  </si>
  <si>
    <r>
      <rPr>
        <sz val="9"/>
        <color indexed="8"/>
        <rFont val="-윤고딕320"/>
        <family val="1"/>
        <charset val="129"/>
      </rPr>
      <t>카바페넴내성장내세균속균종감염증</t>
    </r>
    <phoneticPr fontId="39" type="noConversion"/>
  </si>
  <si>
    <r>
      <t>E</t>
    </r>
    <r>
      <rPr>
        <sz val="10"/>
        <color indexed="8"/>
        <rFont val="-윤고딕320"/>
        <family val="1"/>
        <charset val="129"/>
      </rPr>
      <t>형간염</t>
    </r>
    <phoneticPr fontId="39" type="noConversion"/>
  </si>
  <si>
    <r>
      <rPr>
        <sz val="10"/>
        <color indexed="8"/>
        <rFont val="-윤고딕320"/>
        <family val="1"/>
        <charset val="129"/>
      </rPr>
      <t>파상풍</t>
    </r>
    <phoneticPr fontId="39" type="noConversion"/>
  </si>
  <si>
    <r>
      <t>B</t>
    </r>
    <r>
      <rPr>
        <sz val="10"/>
        <color indexed="8"/>
        <rFont val="-윤고딕320"/>
        <family val="1"/>
        <charset val="129"/>
      </rPr>
      <t>형간염</t>
    </r>
    <phoneticPr fontId="39" type="noConversion"/>
  </si>
  <si>
    <r>
      <rPr>
        <sz val="10"/>
        <color indexed="8"/>
        <rFont val="-윤고딕320"/>
        <family val="1"/>
        <charset val="129"/>
      </rPr>
      <t>일본뇌염</t>
    </r>
    <phoneticPr fontId="39" type="noConversion"/>
  </si>
  <si>
    <r>
      <t>C</t>
    </r>
    <r>
      <rPr>
        <sz val="10"/>
        <color indexed="8"/>
        <rFont val="-윤고딕320"/>
        <family val="1"/>
        <charset val="129"/>
      </rPr>
      <t>형간염</t>
    </r>
    <phoneticPr fontId="39" type="noConversion"/>
  </si>
  <si>
    <r>
      <rPr>
        <sz val="10"/>
        <color indexed="8"/>
        <rFont val="-윤고딕320"/>
        <family val="1"/>
        <charset val="129"/>
      </rPr>
      <t>말라리아</t>
    </r>
    <phoneticPr fontId="39" type="noConversion"/>
  </si>
  <si>
    <r>
      <rPr>
        <sz val="10"/>
        <color indexed="8"/>
        <rFont val="-윤고딕320"/>
        <family val="1"/>
        <charset val="129"/>
      </rPr>
      <t>레지오넬라증</t>
    </r>
    <phoneticPr fontId="39" type="noConversion"/>
  </si>
  <si>
    <r>
      <rPr>
        <sz val="10"/>
        <color indexed="8"/>
        <rFont val="-윤고딕320"/>
        <family val="1"/>
        <charset val="129"/>
      </rPr>
      <t>비브리오패혈증</t>
    </r>
    <phoneticPr fontId="39" type="noConversion"/>
  </si>
  <si>
    <r>
      <rPr>
        <sz val="10"/>
        <color indexed="8"/>
        <rFont val="-윤고딕320"/>
        <family val="1"/>
        <charset val="129"/>
      </rPr>
      <t>발진티푸스</t>
    </r>
    <phoneticPr fontId="39" type="noConversion"/>
  </si>
  <si>
    <r>
      <rPr>
        <sz val="10"/>
        <color indexed="8"/>
        <rFont val="-윤고딕320"/>
        <family val="1"/>
        <charset val="129"/>
      </rPr>
      <t>발진열</t>
    </r>
    <phoneticPr fontId="39" type="noConversion"/>
  </si>
  <si>
    <r>
      <rPr>
        <sz val="10"/>
        <color indexed="8"/>
        <rFont val="바탕체"/>
        <family val="1"/>
        <charset val="129"/>
      </rPr>
      <t>쯔쯔가무시증</t>
    </r>
    <phoneticPr fontId="39" type="noConversion"/>
  </si>
  <si>
    <r>
      <rPr>
        <sz val="10"/>
        <color indexed="8"/>
        <rFont val="-윤고딕320"/>
        <family val="1"/>
        <charset val="129"/>
      </rPr>
      <t>렙토스피라증</t>
    </r>
    <phoneticPr fontId="39" type="noConversion"/>
  </si>
  <si>
    <r>
      <rPr>
        <sz val="10"/>
        <color indexed="8"/>
        <rFont val="-윤고딕320"/>
        <family val="1"/>
        <charset val="129"/>
      </rPr>
      <t>브루셀라증</t>
    </r>
    <phoneticPr fontId="39" type="noConversion"/>
  </si>
  <si>
    <r>
      <rPr>
        <sz val="10"/>
        <color indexed="8"/>
        <rFont val="-윤고딕320"/>
        <family val="1"/>
        <charset val="129"/>
      </rPr>
      <t>신증후군출혈열</t>
    </r>
    <phoneticPr fontId="39" type="noConversion"/>
  </si>
  <si>
    <r>
      <rPr>
        <sz val="10"/>
        <color indexed="8"/>
        <rFont val="-윤고딕320"/>
        <family val="1"/>
        <charset val="129"/>
      </rPr>
      <t>후천성면역결핍증</t>
    </r>
    <phoneticPr fontId="39" type="noConversion"/>
  </si>
  <si>
    <r>
      <rPr>
        <sz val="10"/>
        <color indexed="8"/>
        <rFont val="-윤고딕320"/>
        <family val="1"/>
        <charset val="129"/>
      </rPr>
      <t>황열</t>
    </r>
    <phoneticPr fontId="39" type="noConversion"/>
  </si>
  <si>
    <r>
      <rPr>
        <sz val="10"/>
        <color indexed="8"/>
        <rFont val="-윤고딕320"/>
        <family val="1"/>
        <charset val="129"/>
      </rPr>
      <t>뎅기열</t>
    </r>
    <phoneticPr fontId="39" type="noConversion"/>
  </si>
  <si>
    <r>
      <rPr>
        <sz val="10"/>
        <color indexed="8"/>
        <rFont val="-윤고딕320"/>
        <family val="1"/>
        <charset val="129"/>
      </rPr>
      <t>큐열</t>
    </r>
    <phoneticPr fontId="39" type="noConversion"/>
  </si>
  <si>
    <r>
      <rPr>
        <sz val="10"/>
        <color indexed="8"/>
        <rFont val="-윤고딕320"/>
        <family val="1"/>
        <charset val="129"/>
      </rPr>
      <t>웨스트나일열</t>
    </r>
    <phoneticPr fontId="39" type="noConversion"/>
  </si>
  <si>
    <r>
      <rPr>
        <sz val="10"/>
        <color indexed="8"/>
        <rFont val="-윤고딕320"/>
        <family val="1"/>
        <charset val="129"/>
      </rPr>
      <t>라임병</t>
    </r>
    <phoneticPr fontId="39" type="noConversion"/>
  </si>
  <si>
    <r>
      <rPr>
        <sz val="10"/>
        <color indexed="8"/>
        <rFont val="-윤고딕320"/>
        <family val="1"/>
        <charset val="129"/>
      </rPr>
      <t>진드기매개뇌염</t>
    </r>
    <phoneticPr fontId="39" type="noConversion"/>
  </si>
  <si>
    <r>
      <rPr>
        <sz val="10"/>
        <color indexed="8"/>
        <rFont val="바탕체"/>
        <family val="1"/>
        <charset val="129"/>
      </rPr>
      <t>유비저</t>
    </r>
    <phoneticPr fontId="39" type="noConversion"/>
  </si>
  <si>
    <r>
      <rPr>
        <sz val="10"/>
        <color indexed="8"/>
        <rFont val="-윤고딕320"/>
        <family val="1"/>
        <charset val="129"/>
      </rPr>
      <t>치쿤구니야열</t>
    </r>
    <phoneticPr fontId="39" type="noConversion"/>
  </si>
  <si>
    <r>
      <rPr>
        <sz val="10"/>
        <color indexed="8"/>
        <rFont val="-윤고딕320"/>
        <family val="1"/>
        <charset val="129"/>
      </rPr>
      <t>중증열성혈소판감소증후군</t>
    </r>
    <phoneticPr fontId="39" type="noConversion"/>
  </si>
  <si>
    <r>
      <rPr>
        <sz val="10"/>
        <color indexed="8"/>
        <rFont val="-윤고딕320"/>
        <family val="1"/>
        <charset val="129"/>
      </rPr>
      <t>지카바이러스감염증</t>
    </r>
    <phoneticPr fontId="39" type="noConversion"/>
  </si>
  <si>
    <t>Ebola virus</t>
    <phoneticPr fontId="39" type="noConversion"/>
  </si>
  <si>
    <t>Marburg fever</t>
    <phoneticPr fontId="39" type="noConversion"/>
  </si>
  <si>
    <t>Lassa fever</t>
    <phoneticPr fontId="39" type="noConversion"/>
  </si>
  <si>
    <t>Crimean-congo hemorrhagic fever</t>
    <phoneticPr fontId="39" type="noConversion"/>
  </si>
  <si>
    <t>South American hemorrhagic fever</t>
    <phoneticPr fontId="39" type="noConversion"/>
  </si>
  <si>
    <t>Rift valley fever</t>
    <phoneticPr fontId="39" type="noConversion"/>
  </si>
  <si>
    <t>Smallpox</t>
    <phoneticPr fontId="39" type="noConversion"/>
  </si>
  <si>
    <t>Plague</t>
    <phoneticPr fontId="39" type="noConversion"/>
  </si>
  <si>
    <t>Anthrax</t>
    <phoneticPr fontId="39" type="noConversion"/>
  </si>
  <si>
    <t>Botulism</t>
    <phoneticPr fontId="39" type="noConversion"/>
  </si>
  <si>
    <t>Tularemia</t>
    <phoneticPr fontId="39" type="noConversion"/>
  </si>
  <si>
    <t>Emerging infectious disease syndrome</t>
    <phoneticPr fontId="39" type="noConversion"/>
  </si>
  <si>
    <t>(SARS)</t>
    <phoneticPr fontId="39" type="noConversion"/>
  </si>
  <si>
    <t>(MERS)</t>
    <phoneticPr fontId="39" type="noConversion"/>
  </si>
  <si>
    <t>Animal influenza infection in humans</t>
    <phoneticPr fontId="39" type="noConversion"/>
  </si>
  <si>
    <t>Novel influenza</t>
    <phoneticPr fontId="39" type="noConversion"/>
  </si>
  <si>
    <t>Diphtheria</t>
    <phoneticPr fontId="39" type="noConversion"/>
  </si>
  <si>
    <t>Tuberculosis</t>
    <phoneticPr fontId="39" type="noConversion"/>
  </si>
  <si>
    <t>Varicella</t>
    <phoneticPr fontId="39" type="noConversion"/>
  </si>
  <si>
    <t>Measles</t>
    <phoneticPr fontId="39" type="noConversion"/>
  </si>
  <si>
    <t>Cholera</t>
    <phoneticPr fontId="39" type="noConversion"/>
  </si>
  <si>
    <t>Typhoid fever</t>
    <phoneticPr fontId="39" type="noConversion"/>
  </si>
  <si>
    <t>Paratyphoid fever</t>
    <phoneticPr fontId="39" type="noConversion"/>
  </si>
  <si>
    <t>Shigellosis</t>
    <phoneticPr fontId="39" type="noConversion"/>
  </si>
  <si>
    <t>Enterohemorrhagic E. coli</t>
    <phoneticPr fontId="39" type="noConversion"/>
  </si>
  <si>
    <t>Viral hepatitis A</t>
    <phoneticPr fontId="39" type="noConversion"/>
  </si>
  <si>
    <t>Pertussis</t>
    <phoneticPr fontId="39" type="noConversion"/>
  </si>
  <si>
    <t>Mumps</t>
    <phoneticPr fontId="39" type="noConversion"/>
  </si>
  <si>
    <t>Rubella</t>
    <phoneticPr fontId="39" type="noConversion"/>
  </si>
  <si>
    <t>Polio-myelitis</t>
    <phoneticPr fontId="39" type="noConversion"/>
  </si>
  <si>
    <t>Meningococcal meningitis</t>
    <phoneticPr fontId="39" type="noConversion"/>
  </si>
  <si>
    <t>Haemophilus influenza type B</t>
    <phoneticPr fontId="39" type="noConversion"/>
  </si>
  <si>
    <t>Streptococcus pneumoniae</t>
    <phoneticPr fontId="39" type="noConversion"/>
  </si>
  <si>
    <t>Hansen's disease</t>
    <phoneticPr fontId="39" type="noConversion"/>
  </si>
  <si>
    <t>Scarlet fever</t>
    <phoneticPr fontId="39" type="noConversion"/>
  </si>
  <si>
    <t>VRSA infection</t>
    <phoneticPr fontId="39" type="noConversion"/>
  </si>
  <si>
    <t>CRE infection</t>
    <phoneticPr fontId="39" type="noConversion"/>
  </si>
  <si>
    <t>Viral hepatitis E</t>
  </si>
  <si>
    <t>Tetanus</t>
    <phoneticPr fontId="39" type="noConversion"/>
  </si>
  <si>
    <t>Viral hepatitis B</t>
  </si>
  <si>
    <t>Japanese encephalitis</t>
    <phoneticPr fontId="39" type="noConversion"/>
  </si>
  <si>
    <t>Viral hepatitis C</t>
    <phoneticPr fontId="39" type="noConversion"/>
  </si>
  <si>
    <t>Malaria</t>
    <phoneticPr fontId="39" type="noConversion"/>
  </si>
  <si>
    <t>Legionellosis</t>
    <phoneticPr fontId="39" type="noConversion"/>
  </si>
  <si>
    <t xml:space="preserve">Vibrio vulnificus </t>
    <phoneticPr fontId="39" type="noConversion"/>
  </si>
  <si>
    <t>Epidemic typhus</t>
    <phoneticPr fontId="39" type="noConversion"/>
  </si>
  <si>
    <t>Murine typhus</t>
    <phoneticPr fontId="39" type="noConversion"/>
  </si>
  <si>
    <t>Scrub typhus</t>
    <phoneticPr fontId="39" type="noConversion"/>
  </si>
  <si>
    <t>Leptospirosis</t>
    <phoneticPr fontId="39" type="noConversion"/>
  </si>
  <si>
    <t>Brucellosis</t>
    <phoneticPr fontId="39" type="noConversion"/>
  </si>
  <si>
    <t>Rabies</t>
    <phoneticPr fontId="39" type="noConversion"/>
  </si>
  <si>
    <t>HFRS</t>
    <phoneticPr fontId="39" type="noConversion"/>
  </si>
  <si>
    <t>AIDS</t>
    <phoneticPr fontId="39" type="noConversion"/>
  </si>
  <si>
    <t>Yellow fever</t>
    <phoneticPr fontId="39" type="noConversion"/>
  </si>
  <si>
    <t>Dengue fever</t>
    <phoneticPr fontId="39" type="noConversion"/>
  </si>
  <si>
    <t>Q fever</t>
    <phoneticPr fontId="39" type="noConversion"/>
  </si>
  <si>
    <t>West nile fever</t>
    <phoneticPr fontId="39" type="noConversion"/>
  </si>
  <si>
    <t>Lyme Borreliosis</t>
    <phoneticPr fontId="39" type="noConversion"/>
  </si>
  <si>
    <t>Tick-borne Encephalitis</t>
    <phoneticPr fontId="39" type="noConversion"/>
  </si>
  <si>
    <t>Melioidosis</t>
    <phoneticPr fontId="39" type="noConversion"/>
  </si>
  <si>
    <t>Chikungunya fever</t>
    <phoneticPr fontId="39" type="noConversion"/>
  </si>
  <si>
    <t>SFTS</t>
    <phoneticPr fontId="39" type="noConversion"/>
  </si>
  <si>
    <t>Zika virus infection</t>
    <phoneticPr fontId="39" type="noConversion"/>
  </si>
  <si>
    <r>
      <rPr>
        <sz val="10"/>
        <color indexed="8"/>
        <rFont val="-윤고딕320"/>
        <family val="1"/>
        <charset val="129"/>
      </rPr>
      <t>발생</t>
    </r>
  </si>
  <si>
    <r>
      <rPr>
        <sz val="10"/>
        <color indexed="8"/>
        <rFont val="-윤고딕320"/>
        <family val="1"/>
        <charset val="129"/>
      </rPr>
      <t>사망</t>
    </r>
  </si>
  <si>
    <r>
      <rPr>
        <sz val="10"/>
        <color indexed="8"/>
        <rFont val="-윤고딕320"/>
        <family val="1"/>
        <charset val="129"/>
      </rPr>
      <t>발생</t>
    </r>
    <phoneticPr fontId="39" type="noConversion"/>
  </si>
  <si>
    <r>
      <rPr>
        <sz val="10"/>
        <color indexed="8"/>
        <rFont val="-윤고딕320"/>
        <family val="1"/>
        <charset val="129"/>
      </rPr>
      <t>사망</t>
    </r>
    <phoneticPr fontId="79" type="noConversion"/>
  </si>
  <si>
    <t>Cases</t>
    <phoneticPr fontId="39" type="noConversion"/>
  </si>
  <si>
    <t>Total</t>
    <phoneticPr fontId="39" type="noConversion"/>
  </si>
  <si>
    <t>Male</t>
    <phoneticPr fontId="39" type="noConversion"/>
  </si>
  <si>
    <t>Female</t>
    <phoneticPr fontId="39" type="noConversion"/>
  </si>
  <si>
    <t>Deaths</t>
  </si>
  <si>
    <t>자료: 감염병관리과</t>
    <phoneticPr fontId="39" type="noConversion"/>
  </si>
  <si>
    <t>Incidents of Infectious Diseases and Deaths</t>
    <phoneticPr fontId="39" type="noConversion"/>
  </si>
  <si>
    <t>공수병</t>
    <phoneticPr fontId="39" type="noConversion"/>
  </si>
  <si>
    <r>
      <rPr>
        <sz val="10"/>
        <color indexed="8"/>
        <rFont val="-윤고딕320"/>
        <family val="1"/>
        <charset val="129"/>
      </rPr>
      <t>크로이츠펠트</t>
    </r>
    <r>
      <rPr>
        <sz val="10"/>
        <color indexed="8"/>
        <rFont val="Arial Narrow"/>
        <family val="2"/>
      </rPr>
      <t>-</t>
    </r>
    <r>
      <rPr>
        <sz val="10"/>
        <color indexed="8"/>
        <rFont val="-윤고딕320"/>
        <family val="1"/>
        <charset val="129"/>
      </rPr>
      <t>야콥병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-윤고딕320"/>
        <family val="1"/>
        <charset val="129"/>
      </rPr>
      <t>및</t>
    </r>
    <r>
      <rPr>
        <sz val="10"/>
        <color indexed="8"/>
        <rFont val="Arial Narrow"/>
        <family val="2"/>
      </rPr>
      <t xml:space="preserve"> 
</t>
    </r>
    <r>
      <rPr>
        <sz val="10"/>
        <color indexed="8"/>
        <rFont val="-윤고딕320"/>
        <family val="1"/>
        <charset val="129"/>
      </rPr>
      <t>변종크로이츠펠트</t>
    </r>
    <r>
      <rPr>
        <sz val="10"/>
        <color indexed="8"/>
        <rFont val="Arial Narrow"/>
        <family val="2"/>
      </rPr>
      <t>-</t>
    </r>
    <r>
      <rPr>
        <sz val="10"/>
        <color indexed="8"/>
        <rFont val="-윤고딕320"/>
        <family val="1"/>
        <charset val="129"/>
      </rPr>
      <t xml:space="preserve">야콥병
</t>
    </r>
    <r>
      <rPr>
        <sz val="10"/>
        <color indexed="8"/>
        <rFont val="Arial Narrow"/>
        <family val="2"/>
      </rPr>
      <t>CJD &amp; vCJD</t>
    </r>
    <phoneticPr fontId="39" type="noConversion"/>
  </si>
  <si>
    <t>건수</t>
    <phoneticPr fontId="39" type="noConversion"/>
  </si>
  <si>
    <t>자료: 국민건강보험공단</t>
    <phoneticPr fontId="39" type="noConversion"/>
  </si>
  <si>
    <t>­</t>
  </si>
  <si>
    <t>Source: infectious disease Maintenance Division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</si>
</sst>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_ * #,##0_ ;_ * \-#,##0_ ;_ * &quot;-&quot;_ ;_ @_ "/>
    <numFmt numFmtId="177" formatCode="#,##0_ "/>
    <numFmt numFmtId="178" formatCode="0.E+00"/>
    <numFmt numFmtId="179" formatCode="_-* #,##0.00000_-;\-* #,##0.00000_-;_-* &quot;-&quot;_-;_-@_-"/>
    <numFmt numFmtId="180" formatCode="&quot; &quot;@"/>
    <numFmt numFmtId="181" formatCode="#,##0_);\(#,##0\)"/>
  </numFmts>
  <fonts count="82">
    <font>
      <sz val="12"/>
      <name val="바탕체"/>
      <family val="1"/>
      <charset val="129"/>
    </font>
    <font>
      <sz val="9"/>
      <color indexed="8"/>
      <name val="돋움"/>
      <family val="3"/>
      <charset val="129"/>
    </font>
    <font>
      <sz val="10"/>
      <color indexed="8"/>
      <name val="바탕체"/>
      <family val="1"/>
      <charset val="129"/>
    </font>
    <font>
      <sz val="11"/>
      <color indexed="8"/>
      <name val="돋움"/>
      <family val="3"/>
      <charset val="129"/>
    </font>
    <font>
      <sz val="10"/>
      <color indexed="8"/>
      <name val="바탕"/>
      <family val="1"/>
      <charset val="129"/>
    </font>
    <font>
      <sz val="12"/>
      <color indexed="8"/>
      <name val="Times New Roman"/>
      <family val="1"/>
    </font>
    <font>
      <sz val="20"/>
      <color indexed="8"/>
      <name val="바탕체"/>
      <family val="1"/>
      <charset val="129"/>
    </font>
    <font>
      <sz val="20"/>
      <color indexed="8"/>
      <name val="Arial Narrow"/>
      <family val="2"/>
    </font>
    <font>
      <sz val="9"/>
      <color indexed="8"/>
      <name val="바탕체"/>
      <family val="1"/>
      <charset val="129"/>
    </font>
    <font>
      <sz val="9"/>
      <color indexed="8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20"/>
      <color indexed="8"/>
      <name val="바탕체"/>
      <family val="1"/>
      <charset val="129"/>
    </font>
    <font>
      <b/>
      <sz val="20"/>
      <color indexed="8"/>
      <name val="Arial Narrow"/>
      <family val="2"/>
    </font>
    <font>
      <sz val="10"/>
      <color indexed="10"/>
      <name val="바탕체"/>
      <family val="1"/>
      <charset val="129"/>
    </font>
    <font>
      <b/>
      <i/>
      <u/>
      <sz val="20"/>
      <color indexed="8"/>
      <name val="Arial Narrow"/>
      <family val="2"/>
    </font>
    <font>
      <sz val="12"/>
      <color indexed="8"/>
      <name val="Arial Narrow"/>
      <family val="2"/>
    </font>
    <font>
      <sz val="20"/>
      <color indexed="8"/>
      <name val="돋움"/>
      <family val="3"/>
      <charset val="129"/>
    </font>
    <font>
      <b/>
      <sz val="24"/>
      <color indexed="8"/>
      <name val="바탕체"/>
      <family val="1"/>
      <charset val="129"/>
    </font>
    <font>
      <sz val="10"/>
      <color indexed="8"/>
      <name val="돋움"/>
      <family val="3"/>
      <charset val="129"/>
    </font>
    <font>
      <b/>
      <sz val="9"/>
      <color indexed="8"/>
      <name val="Arial Narrow"/>
      <family val="2"/>
    </font>
    <font>
      <sz val="12"/>
      <color indexed="12"/>
      <name val="바탕체"/>
      <family val="1"/>
      <charset val="129"/>
    </font>
    <font>
      <sz val="18"/>
      <color indexed="10"/>
      <name val="Arial Narrow"/>
      <family val="2"/>
    </font>
    <font>
      <sz val="20"/>
      <color indexed="10"/>
      <name val="돋움"/>
      <family val="3"/>
      <charset val="129"/>
    </font>
    <font>
      <sz val="9"/>
      <color indexed="10"/>
      <name val="Arial Narrow"/>
      <family val="2"/>
    </font>
    <font>
      <sz val="9"/>
      <color indexed="10"/>
      <name val="돋움"/>
      <family val="3"/>
      <charset val="129"/>
    </font>
    <font>
      <sz val="20"/>
      <color indexed="8"/>
      <name val="HY견명조"/>
      <family val="1"/>
      <charset val="129"/>
    </font>
    <font>
      <sz val="12"/>
      <color indexed="8"/>
      <name val="HY견명조"/>
      <family val="1"/>
      <charset val="129"/>
    </font>
    <font>
      <sz val="10"/>
      <color indexed="10"/>
      <name val="Arial Narrow"/>
      <family val="2"/>
    </font>
    <font>
      <sz val="8"/>
      <color indexed="8"/>
      <name val="바탕체"/>
      <family val="1"/>
      <charset val="129"/>
    </font>
    <font>
      <sz val="10"/>
      <color indexed="8"/>
      <name val="맑은 고딕"/>
      <family val="3"/>
      <charset val="129"/>
    </font>
    <font>
      <b/>
      <sz val="12"/>
      <color indexed="8"/>
      <name val="바탕체"/>
      <family val="1"/>
      <charset val="129"/>
    </font>
    <font>
      <sz val="7"/>
      <color indexed="8"/>
      <name val="바탕체"/>
      <family val="1"/>
      <charset val="129"/>
    </font>
    <font>
      <sz val="12"/>
      <color indexed="10"/>
      <name val="바탕체"/>
      <family val="1"/>
      <charset val="129"/>
    </font>
    <font>
      <sz val="11"/>
      <color indexed="8"/>
      <name val="Arial Narrow"/>
      <family val="2"/>
    </font>
    <font>
      <sz val="18"/>
      <color indexed="8"/>
      <name val="Arial Narrow"/>
      <family val="2"/>
    </font>
    <font>
      <sz val="10"/>
      <color indexed="8"/>
      <name val="HY중고딕"/>
      <family val="1"/>
      <charset val="129"/>
    </font>
    <font>
      <sz val="10"/>
      <color indexed="8"/>
      <name val="HY신명조"/>
      <family val="1"/>
      <charset val="129"/>
    </font>
    <font>
      <sz val="12"/>
      <name val="바탕체"/>
      <family val="1"/>
      <charset val="129"/>
    </font>
    <font>
      <sz val="8"/>
      <name val="돋움"/>
      <family val="3"/>
      <charset val="129"/>
    </font>
    <font>
      <sz val="10"/>
      <name val="Arial Narrow"/>
      <family val="2"/>
    </font>
    <font>
      <sz val="9"/>
      <name val="Arial Narrow"/>
      <family val="2"/>
    </font>
    <font>
      <sz val="10"/>
      <name val="바탕체"/>
      <family val="1"/>
      <charset val="129"/>
    </font>
    <font>
      <b/>
      <sz val="10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8"/>
      <color theme="1"/>
      <name val="Arial Narrow"/>
      <family val="2"/>
    </font>
    <font>
      <sz val="20"/>
      <color theme="1"/>
      <name val="돋움"/>
      <family val="3"/>
      <charset val="129"/>
    </font>
    <font>
      <b/>
      <sz val="20"/>
      <color theme="1"/>
      <name val="Arial Narrow"/>
      <family val="2"/>
    </font>
    <font>
      <sz val="20"/>
      <color theme="1"/>
      <name val="바탕체"/>
      <family val="1"/>
      <charset val="129"/>
    </font>
    <font>
      <sz val="20"/>
      <color theme="1"/>
      <name val="Arial Narrow"/>
      <family val="2"/>
    </font>
    <font>
      <sz val="9"/>
      <color theme="1"/>
      <name val="바탕체"/>
      <family val="1"/>
      <charset val="129"/>
    </font>
    <font>
      <sz val="9"/>
      <color theme="1"/>
      <name val="Arial Narrow"/>
      <family val="2"/>
    </font>
    <font>
      <sz val="10"/>
      <color theme="1"/>
      <name val="바탕체"/>
      <family val="1"/>
      <charset val="129"/>
    </font>
    <font>
      <sz val="12"/>
      <color theme="1"/>
      <name val="바탕체"/>
      <family val="1"/>
      <charset val="129"/>
    </font>
    <font>
      <sz val="10"/>
      <color theme="1"/>
      <name val="바탕"/>
      <family val="1"/>
      <charset val="129"/>
    </font>
    <font>
      <sz val="12"/>
      <color theme="1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굴림"/>
      <family val="3"/>
      <charset val="129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sz val="20"/>
      <color theme="1"/>
      <name val="HY견명조"/>
      <family val="1"/>
      <charset val="129"/>
    </font>
    <font>
      <b/>
      <sz val="11"/>
      <color indexed="8"/>
      <name val="돋움"/>
      <family val="3"/>
      <charset val="129"/>
    </font>
    <font>
      <sz val="26"/>
      <color indexed="8"/>
      <name val="-윤명조340"/>
      <family val="1"/>
      <charset val="129"/>
    </font>
    <font>
      <sz val="24"/>
      <color indexed="8"/>
      <name val="-윤명조340"/>
      <family val="1"/>
      <charset val="129"/>
    </font>
    <font>
      <sz val="10"/>
      <color indexed="8"/>
      <name val="-윤고딕320"/>
      <family val="1"/>
      <charset val="129"/>
    </font>
    <font>
      <vertAlign val="superscript"/>
      <sz val="10"/>
      <color indexed="8"/>
      <name val="-윤고딕320"/>
      <family val="1"/>
      <charset val="129"/>
    </font>
    <font>
      <sz val="12"/>
      <color indexed="8"/>
      <name val="-윤고딕320"/>
      <family val="1"/>
      <charset val="129"/>
    </font>
    <font>
      <sz val="9"/>
      <color indexed="8"/>
      <name val="-윤고딕320"/>
      <family val="1"/>
      <charset val="129"/>
    </font>
    <font>
      <sz val="12"/>
      <color theme="1"/>
      <name val="HY견명조"/>
      <family val="1"/>
      <charset val="129"/>
    </font>
    <font>
      <sz val="10"/>
      <color theme="1"/>
      <name val="-윤고딕320"/>
      <family val="1"/>
      <charset val="129"/>
    </font>
    <font>
      <vertAlign val="superscript"/>
      <sz val="10"/>
      <color theme="1"/>
      <name val="-윤고딕320"/>
      <family val="1"/>
      <charset val="129"/>
    </font>
    <font>
      <sz val="10"/>
      <name val="-윤고딕320"/>
      <family val="1"/>
      <charset val="129"/>
    </font>
    <font>
      <sz val="12"/>
      <color theme="1"/>
      <name val="-윤고딕320"/>
      <family val="1"/>
      <charset val="129"/>
    </font>
    <font>
      <sz val="12"/>
      <name val="-윤고딕320"/>
      <family val="1"/>
      <charset val="129"/>
    </font>
    <font>
      <sz val="10"/>
      <color theme="1"/>
      <name val="한컴바탕"/>
      <family val="1"/>
      <charset val="129"/>
    </font>
    <font>
      <sz val="10"/>
      <color theme="1"/>
      <name val="돋움"/>
      <family val="3"/>
      <charset val="129"/>
    </font>
    <font>
      <sz val="10"/>
      <color indexed="63"/>
      <name val="Arial Narrow"/>
      <family val="2"/>
    </font>
    <font>
      <i/>
      <sz val="10"/>
      <color theme="1"/>
      <name val="Arial Narrow"/>
      <family val="2"/>
    </font>
    <font>
      <sz val="8"/>
      <name val="맑은 고딕"/>
      <family val="2"/>
      <charset val="129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8" fillId="0" borderId="0"/>
  </cellStyleXfs>
  <cellXfs count="1361">
    <xf numFmtId="0" fontId="0" fillId="0" borderId="0" xfId="0" applyNumberFormat="1"/>
    <xf numFmtId="41" fontId="59" fillId="0" borderId="11" xfId="0" applyNumberFormat="1" applyFont="1" applyFill="1" applyBorder="1" applyAlignment="1">
      <alignment horizontal="center"/>
    </xf>
    <xf numFmtId="41" fontId="60" fillId="0" borderId="8" xfId="0" applyNumberFormat="1" applyFont="1" applyFill="1" applyBorder="1" applyAlignment="1">
      <alignment horizontal="right" vertical="center" shrinkToFit="1"/>
    </xf>
    <xf numFmtId="0" fontId="0" fillId="0" borderId="0" xfId="0" applyNumberForma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0" fontId="7" fillId="0" borderId="0" xfId="0" applyNumberFormat="1" applyFont="1" applyFill="1" applyProtection="1"/>
    <xf numFmtId="0" fontId="7" fillId="0" borderId="0" xfId="0" applyNumberFormat="1" applyFont="1" applyFill="1"/>
    <xf numFmtId="0" fontId="8" fillId="0" borderId="0" xfId="0" applyNumberFormat="1" applyFont="1" applyFill="1" applyAlignment="1" applyProtection="1">
      <alignment horizontal="left"/>
    </xf>
    <xf numFmtId="0" fontId="9" fillId="0" borderId="0" xfId="0" applyNumberFormat="1" applyFont="1" applyFill="1" applyAlignment="1" applyProtection="1">
      <alignment horizontal="left"/>
    </xf>
    <xf numFmtId="0" fontId="9" fillId="0" borderId="0" xfId="0" applyNumberFormat="1" applyFont="1" applyFill="1" applyProtection="1"/>
    <xf numFmtId="0" fontId="9" fillId="0" borderId="0" xfId="0" applyNumberFormat="1" applyFont="1" applyFill="1" applyAlignment="1" applyProtection="1">
      <alignment horizontal="right"/>
    </xf>
    <xf numFmtId="0" fontId="9" fillId="0" borderId="0" xfId="0" applyNumberFormat="1" applyFont="1" applyFill="1"/>
    <xf numFmtId="0" fontId="10" fillId="0" borderId="5" xfId="0" applyNumberFormat="1" applyFont="1" applyFill="1" applyBorder="1" applyAlignment="1" applyProtection="1">
      <alignment horizontal="center" vertical="center"/>
    </xf>
    <xf numFmtId="0" fontId="10" fillId="0" borderId="6" xfId="0" applyNumberFormat="1" applyFont="1" applyFill="1" applyBorder="1" applyAlignment="1" applyProtection="1">
      <alignment horizontal="centerContinuous" vertical="center"/>
    </xf>
    <xf numFmtId="0" fontId="10" fillId="0" borderId="0" xfId="0" applyNumberFormat="1" applyFont="1" applyFill="1" applyAlignment="1">
      <alignment vertical="center"/>
    </xf>
    <xf numFmtId="0" fontId="10" fillId="0" borderId="8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Continuous" vertical="center"/>
    </xf>
    <xf numFmtId="0" fontId="10" fillId="0" borderId="8" xfId="0" applyNumberFormat="1" applyFont="1" applyFill="1" applyBorder="1" applyAlignment="1" applyProtection="1">
      <alignment horizontal="centerContinuous" vertical="center"/>
    </xf>
    <xf numFmtId="0" fontId="10" fillId="0" borderId="9" xfId="0" applyNumberFormat="1" applyFont="1" applyFill="1" applyBorder="1" applyAlignment="1" applyProtection="1">
      <alignment horizontal="center" vertical="center"/>
    </xf>
    <xf numFmtId="0" fontId="10" fillId="0" borderId="11" xfId="0" applyNumberFormat="1" applyFont="1" applyFill="1" applyBorder="1" applyAlignment="1" applyProtection="1">
      <alignment horizontal="center" vertical="center"/>
    </xf>
    <xf numFmtId="0" fontId="10" fillId="0" borderId="10" xfId="0" applyNumberFormat="1" applyFont="1" applyFill="1" applyBorder="1" applyAlignment="1" applyProtection="1">
      <alignment horizontal="centerContinuous" vertical="center"/>
    </xf>
    <xf numFmtId="0" fontId="10" fillId="0" borderId="11" xfId="0" applyNumberFormat="1" applyFont="1" applyFill="1" applyBorder="1" applyAlignment="1" applyProtection="1">
      <alignment horizontal="centerContinuous" vertical="center"/>
    </xf>
    <xf numFmtId="0" fontId="10" fillId="0" borderId="12" xfId="0" applyNumberFormat="1" applyFont="1" applyFill="1" applyBorder="1" applyAlignment="1" applyProtection="1">
      <alignment horizontal="center" vertical="center"/>
    </xf>
    <xf numFmtId="0" fontId="10" fillId="0" borderId="8" xfId="0" applyNumberFormat="1" applyFont="1" applyFill="1" applyBorder="1" applyAlignment="1" applyProtection="1">
      <alignment horizontal="center"/>
    </xf>
    <xf numFmtId="0" fontId="10" fillId="0" borderId="11" xfId="0" quotePrefix="1" applyNumberFormat="1" applyFont="1" applyFill="1" applyBorder="1" applyAlignment="1" applyProtection="1">
      <alignment horizontal="center"/>
    </xf>
    <xf numFmtId="0" fontId="10" fillId="0" borderId="0" xfId="0" applyNumberFormat="1" applyFont="1" applyFill="1"/>
    <xf numFmtId="41" fontId="10" fillId="0" borderId="11" xfId="0" applyNumberFormat="1" applyFont="1" applyFill="1" applyBorder="1" applyAlignment="1" applyProtection="1">
      <alignment horizontal="right"/>
    </xf>
    <xf numFmtId="41" fontId="10" fillId="0" borderId="0" xfId="0" applyNumberFormat="1" applyFont="1" applyFill="1" applyBorder="1" applyAlignment="1" applyProtection="1">
      <alignment horizontal="right"/>
    </xf>
    <xf numFmtId="41" fontId="10" fillId="0" borderId="8" xfId="0" applyNumberFormat="1" applyFont="1" applyFill="1" applyBorder="1" applyAlignment="1" applyProtection="1">
      <alignment horizontal="right"/>
    </xf>
    <xf numFmtId="41" fontId="10" fillId="0" borderId="0" xfId="0" applyNumberFormat="1" applyFont="1" applyBorder="1" applyAlignment="1">
      <alignment horizontal="right"/>
    </xf>
    <xf numFmtId="0" fontId="11" fillId="0" borderId="0" xfId="0" applyNumberFormat="1" applyFont="1" applyFill="1"/>
    <xf numFmtId="0" fontId="10" fillId="0" borderId="0" xfId="0" applyNumberFormat="1" applyFont="1" applyFill="1" applyBorder="1" applyAlignment="1"/>
    <xf numFmtId="0" fontId="2" fillId="0" borderId="10" xfId="0" applyNumberFormat="1" applyFont="1" applyFill="1" applyBorder="1" applyAlignment="1" applyProtection="1">
      <alignment horizontal="center"/>
    </xf>
    <xf numFmtId="176" fontId="10" fillId="0" borderId="18" xfId="0" applyNumberFormat="1" applyFont="1" applyFill="1" applyBorder="1" applyAlignment="1" applyProtection="1">
      <alignment horizontal="center"/>
    </xf>
    <xf numFmtId="176" fontId="10" fillId="0" borderId="18" xfId="0" applyNumberFormat="1" applyFont="1" applyFill="1" applyBorder="1" applyAlignment="1" applyProtection="1">
      <alignment horizontal="right"/>
    </xf>
    <xf numFmtId="3" fontId="10" fillId="0" borderId="9" xfId="0" applyNumberFormat="1" applyFont="1" applyFill="1" applyBorder="1" applyAlignment="1"/>
    <xf numFmtId="0" fontId="8" fillId="0" borderId="0" xfId="0" applyNumberFormat="1" applyFont="1" applyFill="1"/>
    <xf numFmtId="0" fontId="8" fillId="0" borderId="0" xfId="0" applyNumberFormat="1" applyFont="1" applyFill="1" applyProtection="1"/>
    <xf numFmtId="0" fontId="9" fillId="0" borderId="0" xfId="0" applyNumberFormat="1" applyFont="1" applyFill="1" applyAlignment="1" applyProtection="1"/>
    <xf numFmtId="0" fontId="2" fillId="0" borderId="0" xfId="0" applyNumberFormat="1" applyFont="1" applyFill="1"/>
    <xf numFmtId="0" fontId="2" fillId="0" borderId="18" xfId="0" applyNumberFormat="1" applyFont="1" applyFill="1" applyBorder="1" applyAlignment="1" applyProtection="1">
      <alignment horizontal="center"/>
    </xf>
    <xf numFmtId="176" fontId="10" fillId="0" borderId="9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/>
    <xf numFmtId="0" fontId="8" fillId="0" borderId="0" xfId="0" applyNumberFormat="1" applyFont="1" applyFill="1" applyBorder="1" applyAlignment="1" applyProtection="1">
      <alignment horizontal="left"/>
    </xf>
    <xf numFmtId="176" fontId="8" fillId="0" borderId="0" xfId="0" applyNumberFormat="1" applyFont="1" applyFill="1" applyBorder="1" applyAlignment="1" applyProtection="1">
      <alignment horizontal="center"/>
    </xf>
    <xf numFmtId="176" fontId="8" fillId="0" borderId="0" xfId="0" applyNumberFormat="1" applyFont="1" applyFill="1" applyBorder="1" applyAlignment="1" applyProtection="1">
      <alignment horizontal="right"/>
    </xf>
    <xf numFmtId="176" fontId="9" fillId="0" borderId="0" xfId="0" applyNumberFormat="1" applyFont="1" applyFill="1" applyBorder="1" applyAlignment="1" applyProtection="1">
      <alignment horizontal="right"/>
    </xf>
    <xf numFmtId="0" fontId="10" fillId="0" borderId="0" xfId="0" applyNumberFormat="1" applyFont="1" applyFill="1" applyAlignment="1"/>
    <xf numFmtId="0" fontId="2" fillId="0" borderId="11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>
      <alignment horizontal="center" vertical="center"/>
    </xf>
    <xf numFmtId="0" fontId="2" fillId="0" borderId="12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/>
    <xf numFmtId="0" fontId="13" fillId="0" borderId="0" xfId="0" applyNumberFormat="1" applyFont="1" applyFill="1" applyAlignment="1" applyProtection="1">
      <alignment horizontal="centerContinuous"/>
    </xf>
    <xf numFmtId="0" fontId="13" fillId="0" borderId="0" xfId="0" applyNumberFormat="1" applyFont="1" applyFill="1" applyAlignment="1" applyProtection="1">
      <alignment horizontal="centerContinuous" vertical="center"/>
    </xf>
    <xf numFmtId="0" fontId="0" fillId="0" borderId="0" xfId="0" applyNumberFormat="1" applyFill="1" applyAlignment="1">
      <alignment horizontal="centerContinuous" vertical="center"/>
    </xf>
    <xf numFmtId="0" fontId="9" fillId="0" borderId="0" xfId="0" applyNumberFormat="1" applyFont="1" applyFill="1" applyAlignment="1">
      <alignment horizontal="right"/>
    </xf>
    <xf numFmtId="0" fontId="14" fillId="0" borderId="0" xfId="0" applyNumberFormat="1" applyFont="1" applyFill="1"/>
    <xf numFmtId="0" fontId="13" fillId="0" borderId="0" xfId="0" applyNumberFormat="1" applyFont="1" applyFill="1" applyAlignment="1" applyProtection="1">
      <alignment horizontal="center"/>
    </xf>
    <xf numFmtId="0" fontId="7" fillId="0" borderId="0" xfId="0" applyNumberFormat="1" applyFont="1" applyFill="1" applyAlignment="1">
      <alignment horizontal="left"/>
    </xf>
    <xf numFmtId="0" fontId="10" fillId="0" borderId="15" xfId="0" applyNumberFormat="1" applyFont="1" applyFill="1" applyBorder="1" applyAlignment="1" applyProtection="1">
      <alignment horizontal="center" vertical="center" shrinkToFit="1"/>
    </xf>
    <xf numFmtId="0" fontId="9" fillId="0" borderId="0" xfId="0" applyNumberFormat="1" applyFont="1" applyFill="1" applyAlignment="1">
      <alignment vertical="center"/>
    </xf>
    <xf numFmtId="0" fontId="10" fillId="0" borderId="0" xfId="0" applyNumberFormat="1" applyFont="1" applyFill="1" applyBorder="1" applyAlignment="1"/>
    <xf numFmtId="0" fontId="10" fillId="0" borderId="0" xfId="0" applyNumberFormat="1" applyFont="1" applyFill="1" applyBorder="1"/>
    <xf numFmtId="3" fontId="10" fillId="0" borderId="9" xfId="0" applyNumberFormat="1" applyFont="1" applyFill="1" applyBorder="1" applyAlignment="1">
      <alignment vertical="center"/>
    </xf>
    <xf numFmtId="0" fontId="0" fillId="0" borderId="0" xfId="0" applyNumberFormat="1" applyFill="1"/>
    <xf numFmtId="0" fontId="10" fillId="0" borderId="10" xfId="0" applyNumberFormat="1" applyFont="1" applyFill="1" applyBorder="1" applyAlignment="1" applyProtection="1">
      <alignment horizontal="center" vertical="center" shrinkToFit="1"/>
    </xf>
    <xf numFmtId="0" fontId="0" fillId="0" borderId="0" xfId="0" applyNumberFormat="1" applyFont="1" applyFill="1"/>
    <xf numFmtId="0" fontId="2" fillId="0" borderId="0" xfId="0" applyNumberFormat="1" applyFont="1" applyFill="1" applyAlignment="1">
      <alignment horizontal="right"/>
    </xf>
    <xf numFmtId="41" fontId="11" fillId="0" borderId="11" xfId="0" applyNumberFormat="1" applyFont="1" applyFill="1" applyBorder="1" applyAlignment="1">
      <alignment horizontal="right" vertical="center" shrinkToFit="1"/>
    </xf>
    <xf numFmtId="0" fontId="11" fillId="0" borderId="11" xfId="0" quotePrefix="1" applyNumberFormat="1" applyFont="1" applyFill="1" applyBorder="1" applyAlignment="1" applyProtection="1">
      <alignment horizontal="center" vertical="center"/>
    </xf>
    <xf numFmtId="0" fontId="11" fillId="0" borderId="8" xfId="0" applyNumberFormat="1" applyFont="1" applyFill="1" applyBorder="1" applyAlignment="1" applyProtection="1">
      <alignment horizontal="center" vertical="center"/>
    </xf>
    <xf numFmtId="41" fontId="10" fillId="0" borderId="0" xfId="0" applyNumberFormat="1" applyFont="1" applyFill="1" applyBorder="1" applyAlignment="1" applyProtection="1">
      <alignment horizontal="right" vertical="center"/>
    </xf>
    <xf numFmtId="176" fontId="10" fillId="0" borderId="0" xfId="0" applyNumberFormat="1" applyFont="1" applyFill="1"/>
    <xf numFmtId="0" fontId="9" fillId="0" borderId="0" xfId="0" applyNumberFormat="1" applyFont="1" applyFill="1" applyBorder="1"/>
    <xf numFmtId="0" fontId="16" fillId="0" borderId="0" xfId="0" applyNumberFormat="1" applyFont="1" applyFill="1"/>
    <xf numFmtId="0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/>
    </xf>
    <xf numFmtId="0" fontId="10" fillId="0" borderId="11" xfId="0" applyNumberFormat="1" applyFont="1" applyFill="1" applyBorder="1" applyAlignment="1" applyProtection="1">
      <alignment horizontal="centerContinuous" vertical="center" shrinkToFit="1"/>
    </xf>
    <xf numFmtId="0" fontId="10" fillId="0" borderId="9" xfId="0" applyNumberFormat="1" applyFont="1" applyFill="1" applyBorder="1" applyAlignment="1" applyProtection="1">
      <alignment horizontal="center" vertical="center" shrinkToFit="1"/>
    </xf>
    <xf numFmtId="0" fontId="10" fillId="0" borderId="18" xfId="0" applyNumberFormat="1" applyFont="1" applyFill="1" applyBorder="1" applyAlignment="1" applyProtection="1">
      <alignment horizontal="center" vertical="center" shrinkToFit="1"/>
    </xf>
    <xf numFmtId="0" fontId="17" fillId="0" borderId="0" xfId="0" applyNumberFormat="1" applyFont="1" applyFill="1" applyAlignment="1">
      <alignment vertical="center"/>
    </xf>
    <xf numFmtId="0" fontId="3" fillId="0" borderId="0" xfId="0" applyNumberFormat="1" applyFont="1" applyFill="1"/>
    <xf numFmtId="0" fontId="1" fillId="0" borderId="0" xfId="0" applyNumberFormat="1" applyFont="1" applyFill="1"/>
    <xf numFmtId="0" fontId="2" fillId="0" borderId="0" xfId="0" applyNumberFormat="1" applyFont="1" applyFill="1" applyProtection="1"/>
    <xf numFmtId="41" fontId="10" fillId="0" borderId="11" xfId="0" applyNumberFormat="1" applyFont="1" applyFill="1" applyBorder="1" applyAlignment="1">
      <alignment horizontal="right"/>
    </xf>
    <xf numFmtId="0" fontId="18" fillId="0" borderId="0" xfId="0" applyNumberFormat="1" applyFont="1" applyBorder="1"/>
    <xf numFmtId="0" fontId="5" fillId="0" borderId="0" xfId="0" applyNumberFormat="1" applyFont="1"/>
    <xf numFmtId="178" fontId="10" fillId="0" borderId="12" xfId="0" applyNumberFormat="1" applyFont="1" applyFill="1" applyBorder="1" applyAlignment="1" applyProtection="1">
      <alignment horizontal="center" vertical="center" shrinkToFit="1"/>
    </xf>
    <xf numFmtId="0" fontId="10" fillId="0" borderId="9" xfId="0" applyNumberFormat="1" applyFont="1" applyFill="1" applyBorder="1" applyAlignment="1" applyProtection="1">
      <alignment horizontal="centerContinuous" vertical="center" shrinkToFit="1"/>
    </xf>
    <xf numFmtId="0" fontId="11" fillId="0" borderId="0" xfId="0" applyNumberFormat="1" applyFont="1" applyFill="1" applyBorder="1" applyAlignment="1" applyProtection="1">
      <alignment horizontal="center" vertical="center"/>
    </xf>
    <xf numFmtId="41" fontId="11" fillId="0" borderId="8" xfId="0" applyNumberFormat="1" applyFont="1" applyFill="1" applyBorder="1" applyAlignment="1">
      <alignment horizontal="right" vertical="center"/>
    </xf>
    <xf numFmtId="41" fontId="11" fillId="0" borderId="11" xfId="0" applyNumberFormat="1" applyFont="1" applyBorder="1" applyAlignment="1">
      <alignment horizontal="right" vertical="center"/>
    </xf>
    <xf numFmtId="41" fontId="11" fillId="0" borderId="0" xfId="0" applyNumberFormat="1" applyFont="1" applyBorder="1" applyAlignment="1">
      <alignment horizontal="right" vertical="center"/>
    </xf>
    <xf numFmtId="41" fontId="11" fillId="0" borderId="11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right" vertical="top"/>
    </xf>
    <xf numFmtId="0" fontId="10" fillId="0" borderId="0" xfId="0" applyNumberFormat="1" applyFont="1" applyFill="1" applyAlignment="1">
      <alignment horizontal="left" vertical="top"/>
    </xf>
    <xf numFmtId="41" fontId="2" fillId="0" borderId="0" xfId="0" applyNumberFormat="1" applyFont="1" applyFill="1"/>
    <xf numFmtId="176" fontId="2" fillId="0" borderId="0" xfId="0" applyNumberFormat="1" applyFont="1" applyFill="1"/>
    <xf numFmtId="41" fontId="2" fillId="0" borderId="0" xfId="0" applyNumberFormat="1" applyFont="1" applyFill="1"/>
    <xf numFmtId="179" fontId="11" fillId="0" borderId="0" xfId="0" applyNumberFormat="1" applyFont="1" applyFill="1"/>
    <xf numFmtId="41" fontId="11" fillId="0" borderId="0" xfId="0" applyNumberFormat="1" applyFont="1" applyFill="1" applyBorder="1" applyAlignment="1">
      <alignment horizontal="right" vertical="center" shrinkToFit="1"/>
    </xf>
    <xf numFmtId="0" fontId="10" fillId="0" borderId="0" xfId="0" applyNumberFormat="1" applyFont="1" applyFill="1" applyAlignment="1" applyProtection="1">
      <alignment horizontal="right" vertical="top"/>
      <protection locked="0"/>
    </xf>
    <xf numFmtId="0" fontId="7" fillId="0" borderId="0" xfId="0" applyNumberFormat="1" applyFont="1" applyFill="1" applyProtection="1">
      <protection locked="0"/>
    </xf>
    <xf numFmtId="0" fontId="9" fillId="0" borderId="0" xfId="0" applyNumberFormat="1" applyFont="1" applyFill="1" applyProtection="1">
      <protection locked="0"/>
    </xf>
    <xf numFmtId="0" fontId="8" fillId="0" borderId="0" xfId="0" applyNumberFormat="1" applyFont="1" applyFill="1" applyProtection="1">
      <protection locked="0"/>
    </xf>
    <xf numFmtId="0" fontId="21" fillId="0" borderId="0" xfId="0" applyNumberFormat="1" applyFont="1" applyFill="1" applyProtection="1">
      <protection locked="0"/>
    </xf>
    <xf numFmtId="0" fontId="2" fillId="0" borderId="0" xfId="0" applyNumberFormat="1" applyFont="1" applyFill="1" applyAlignment="1" applyProtection="1">
      <alignment horizontal="left"/>
      <protection locked="0"/>
    </xf>
    <xf numFmtId="0" fontId="0" fillId="0" borderId="0" xfId="0" applyNumberFormat="1" applyFill="1" applyProtection="1">
      <protection locked="0"/>
    </xf>
    <xf numFmtId="0" fontId="22" fillId="0" borderId="0" xfId="0" applyNumberFormat="1" applyFont="1" applyFill="1" applyAlignment="1" applyProtection="1">
      <alignment vertical="top"/>
      <protection locked="0"/>
    </xf>
    <xf numFmtId="0" fontId="16" fillId="0" borderId="0" xfId="0" applyNumberFormat="1" applyFont="1"/>
    <xf numFmtId="0" fontId="10" fillId="0" borderId="0" xfId="0" applyNumberFormat="1" applyFont="1" applyFill="1" applyBorder="1" applyAlignment="1">
      <alignment vertical="center"/>
    </xf>
    <xf numFmtId="0" fontId="23" fillId="0" borderId="0" xfId="0" applyNumberFormat="1" applyFont="1" applyFill="1" applyAlignment="1" applyProtection="1">
      <alignment vertical="top"/>
      <protection locked="0"/>
    </xf>
    <xf numFmtId="0" fontId="7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horizontal="right" vertical="top"/>
    </xf>
    <xf numFmtId="0" fontId="11" fillId="0" borderId="0" xfId="0" applyNumberFormat="1" applyFont="1" applyFill="1" applyBorder="1" applyAlignment="1">
      <alignment vertical="center"/>
    </xf>
    <xf numFmtId="0" fontId="10" fillId="0" borderId="6" xfId="0" applyNumberFormat="1" applyFont="1" applyFill="1" applyBorder="1" applyAlignment="1">
      <alignment vertical="center"/>
    </xf>
    <xf numFmtId="0" fontId="10" fillId="0" borderId="18" xfId="0" applyNumberFormat="1" applyFont="1" applyFill="1" applyBorder="1" applyAlignment="1"/>
    <xf numFmtId="0" fontId="10" fillId="0" borderId="18" xfId="0" applyNumberFormat="1" applyFont="1" applyFill="1" applyBorder="1"/>
    <xf numFmtId="0" fontId="26" fillId="0" borderId="0" xfId="0" applyNumberFormat="1" applyFont="1" applyFill="1" applyAlignment="1" applyProtection="1">
      <alignment horizontal="centerContinuous" vertical="center"/>
    </xf>
    <xf numFmtId="0" fontId="27" fillId="0" borderId="0" xfId="0" applyNumberFormat="1" applyFont="1" applyFill="1" applyAlignment="1">
      <alignment horizontal="centerContinuous" vertical="center"/>
    </xf>
    <xf numFmtId="0" fontId="26" fillId="0" borderId="0" xfId="0" applyNumberFormat="1" applyFont="1" applyFill="1" applyAlignment="1">
      <alignment vertical="center"/>
    </xf>
    <xf numFmtId="0" fontId="2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 applyProtection="1">
      <alignment vertical="center"/>
      <protection locked="0"/>
    </xf>
    <xf numFmtId="0" fontId="11" fillId="0" borderId="0" xfId="0" applyNumberFormat="1" applyFont="1" applyFill="1" applyAlignment="1" applyProtection="1">
      <alignment vertical="center"/>
      <protection locked="0"/>
    </xf>
    <xf numFmtId="176" fontId="29" fillId="0" borderId="0" xfId="0" applyNumberFormat="1" applyFont="1" applyFill="1" applyAlignment="1" applyProtection="1">
      <alignment vertical="center"/>
      <protection locked="0"/>
    </xf>
    <xf numFmtId="0" fontId="0" fillId="0" borderId="0" xfId="0" applyNumberFormat="1" applyFill="1" applyAlignment="1">
      <alignment horizontal="centerContinuous"/>
    </xf>
    <xf numFmtId="41" fontId="10" fillId="0" borderId="0" xfId="0" applyNumberFormat="1" applyFont="1" applyFill="1"/>
    <xf numFmtId="176" fontId="10" fillId="0" borderId="0" xfId="0" applyNumberFormat="1" applyFont="1" applyFill="1" applyAlignment="1"/>
    <xf numFmtId="41" fontId="11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 applyProtection="1">
      <protection locked="0"/>
    </xf>
    <xf numFmtId="176" fontId="10" fillId="0" borderId="11" xfId="0" applyNumberFormat="1" applyFont="1" applyFill="1" applyBorder="1" applyAlignment="1"/>
    <xf numFmtId="0" fontId="10" fillId="0" borderId="0" xfId="0" applyNumberFormat="1" applyFont="1" applyFill="1" applyProtection="1">
      <protection locked="0"/>
    </xf>
    <xf numFmtId="0" fontId="9" fillId="0" borderId="3" xfId="0" applyNumberFormat="1" applyFont="1" applyFill="1" applyBorder="1"/>
    <xf numFmtId="0" fontId="16" fillId="0" borderId="0" xfId="0" applyNumberFormat="1" applyFont="1" applyFill="1" applyProtection="1">
      <protection locked="0"/>
    </xf>
    <xf numFmtId="3" fontId="9" fillId="0" borderId="0" xfId="0" applyNumberFormat="1" applyFont="1" applyFill="1" applyAlignment="1" applyProtection="1">
      <alignment horizontal="right"/>
      <protection locked="0"/>
    </xf>
    <xf numFmtId="0" fontId="33" fillId="0" borderId="0" xfId="0" applyNumberFormat="1" applyFont="1" applyFill="1" applyProtection="1">
      <protection locked="0"/>
    </xf>
    <xf numFmtId="0" fontId="6" fillId="0" borderId="0" xfId="0" applyNumberFormat="1" applyFont="1" applyFill="1" applyAlignment="1">
      <alignment vertical="center"/>
    </xf>
    <xf numFmtId="0" fontId="7" fillId="0" borderId="0" xfId="0" applyNumberFormat="1" applyFont="1" applyFill="1"/>
    <xf numFmtId="0" fontId="8" fillId="0" borderId="0" xfId="0" applyNumberFormat="1" applyFont="1" applyFill="1"/>
    <xf numFmtId="0" fontId="38" fillId="0" borderId="0" xfId="0" applyNumberFormat="1" applyFont="1" applyFill="1" applyAlignment="1"/>
    <xf numFmtId="0" fontId="8" fillId="0" borderId="0" xfId="0" applyNumberFormat="1" applyFont="1" applyFill="1" applyAlignment="1"/>
    <xf numFmtId="0" fontId="10" fillId="0" borderId="8" xfId="0" applyNumberFormat="1" applyFont="1" applyFill="1" applyBorder="1" applyAlignment="1" applyProtection="1">
      <alignment horizontal="center"/>
    </xf>
    <xf numFmtId="176" fontId="8" fillId="0" borderId="0" xfId="0" applyNumberFormat="1" applyFont="1" applyFill="1" applyAlignment="1">
      <alignment vertical="center"/>
    </xf>
    <xf numFmtId="0" fontId="9" fillId="0" borderId="0" xfId="0" applyNumberFormat="1" applyFont="1" applyFill="1"/>
    <xf numFmtId="0" fontId="10" fillId="0" borderId="0" xfId="0" applyNumberFormat="1" applyFont="1" applyFill="1" applyAlignment="1">
      <alignment horizontal="right"/>
    </xf>
    <xf numFmtId="0" fontId="11" fillId="0" borderId="0" xfId="0" applyNumberFormat="1" applyFont="1" applyFill="1" applyAlignment="1">
      <alignment vertical="center"/>
    </xf>
    <xf numFmtId="0" fontId="10" fillId="0" borderId="0" xfId="0" applyNumberFormat="1" applyFont="1" applyFill="1"/>
    <xf numFmtId="0" fontId="8" fillId="0" borderId="0" xfId="0" applyNumberFormat="1" applyFont="1" applyFill="1" applyAlignment="1" applyProtection="1"/>
    <xf numFmtId="0" fontId="10" fillId="0" borderId="11" xfId="0" quotePrefix="1" applyNumberFormat="1" applyFont="1" applyFill="1" applyBorder="1" applyAlignment="1" applyProtection="1">
      <alignment horizontal="center"/>
    </xf>
    <xf numFmtId="0" fontId="38" fillId="0" borderId="0" xfId="0" applyNumberFormat="1" applyFont="1" applyFill="1"/>
    <xf numFmtId="0" fontId="38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41" fontId="10" fillId="0" borderId="8" xfId="0" applyNumberFormat="1" applyFont="1" applyFill="1" applyBorder="1" applyAlignment="1">
      <alignment horizontal="right" vertical="center"/>
    </xf>
    <xf numFmtId="0" fontId="34" fillId="0" borderId="6" xfId="0" applyNumberFormat="1" applyFont="1" applyFill="1" applyBorder="1"/>
    <xf numFmtId="0" fontId="34" fillId="0" borderId="0" xfId="0" applyNumberFormat="1" applyFont="1" applyFill="1" applyBorder="1"/>
    <xf numFmtId="0" fontId="3" fillId="0" borderId="18" xfId="0" applyNumberFormat="1" applyFont="1" applyFill="1" applyBorder="1"/>
    <xf numFmtId="41" fontId="10" fillId="0" borderId="0" xfId="0" applyNumberFormat="1" applyFont="1" applyFill="1" applyBorder="1" applyAlignment="1">
      <alignment shrinkToFit="1"/>
    </xf>
    <xf numFmtId="0" fontId="9" fillId="0" borderId="0" xfId="0" applyNumberFormat="1" applyFont="1" applyFill="1" applyAlignment="1">
      <alignment horizontal="left"/>
    </xf>
    <xf numFmtId="0" fontId="16" fillId="0" borderId="6" xfId="0" applyNumberFormat="1" applyFont="1" applyFill="1" applyBorder="1"/>
    <xf numFmtId="0" fontId="16" fillId="0" borderId="0" xfId="0" applyNumberFormat="1" applyFont="1" applyFill="1" applyBorder="1"/>
    <xf numFmtId="0" fontId="3" fillId="0" borderId="0" xfId="0" applyNumberFormat="1" applyFont="1" applyFill="1" applyAlignment="1">
      <alignment vertical="center"/>
    </xf>
    <xf numFmtId="0" fontId="36" fillId="0" borderId="0" xfId="0" applyNumberFormat="1" applyFont="1" applyFill="1" applyAlignment="1">
      <alignment vertical="center"/>
    </xf>
    <xf numFmtId="176" fontId="10" fillId="0" borderId="18" xfId="0" applyNumberFormat="1" applyFont="1" applyFill="1" applyBorder="1" applyAlignment="1" applyProtection="1"/>
    <xf numFmtId="176" fontId="10" fillId="0" borderId="11" xfId="0" applyNumberFormat="1" applyFont="1" applyFill="1" applyBorder="1" applyAlignment="1"/>
    <xf numFmtId="41" fontId="10" fillId="0" borderId="11" xfId="0" applyNumberFormat="1" applyFont="1" applyFill="1" applyBorder="1" applyAlignment="1" applyProtection="1">
      <alignment horizontal="right"/>
    </xf>
    <xf numFmtId="41" fontId="10" fillId="0" borderId="8" xfId="0" applyNumberFormat="1" applyFont="1" applyFill="1" applyBorder="1" applyAlignment="1" applyProtection="1">
      <alignment horizontal="right"/>
    </xf>
    <xf numFmtId="0" fontId="49" fillId="0" borderId="0" xfId="0" applyNumberFormat="1" applyFont="1" applyFill="1" applyAlignment="1">
      <alignment vertical="center"/>
    </xf>
    <xf numFmtId="0" fontId="45" fillId="0" borderId="0" xfId="0" applyNumberFormat="1" applyFont="1" applyFill="1"/>
    <xf numFmtId="0" fontId="57" fillId="0" borderId="0" xfId="0" applyNumberFormat="1" applyFont="1" applyFill="1" applyAlignment="1">
      <alignment vertical="center"/>
    </xf>
    <xf numFmtId="0" fontId="45" fillId="0" borderId="0" xfId="0" applyNumberFormat="1" applyFont="1" applyFill="1" applyBorder="1" applyAlignment="1"/>
    <xf numFmtId="0" fontId="45" fillId="0" borderId="0" xfId="0" applyNumberFormat="1" applyFont="1" applyFill="1" applyBorder="1"/>
    <xf numFmtId="0" fontId="1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Alignment="1"/>
    <xf numFmtId="0" fontId="16" fillId="0" borderId="10" xfId="0" applyNumberFormat="1" applyFont="1" applyFill="1" applyBorder="1" applyAlignment="1">
      <alignment horizontal="centerContinuous" vertical="center" shrinkToFit="1"/>
    </xf>
    <xf numFmtId="0" fontId="10" fillId="0" borderId="0" xfId="0" applyNumberFormat="1" applyFont="1" applyFill="1" applyAlignment="1">
      <alignment vertical="top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right"/>
    </xf>
    <xf numFmtId="41" fontId="10" fillId="0" borderId="0" xfId="0" applyNumberFormat="1" applyFont="1" applyFill="1" applyBorder="1" applyAlignment="1" applyProtection="1">
      <alignment horizontal="right"/>
    </xf>
    <xf numFmtId="41" fontId="10" fillId="0" borderId="0" xfId="0" applyNumberFormat="1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>
      <alignment vertical="center"/>
    </xf>
    <xf numFmtId="41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/>
    <xf numFmtId="0" fontId="11" fillId="2" borderId="0" xfId="0" applyNumberFormat="1" applyFont="1" applyFill="1" applyAlignment="1">
      <alignment vertical="center"/>
    </xf>
    <xf numFmtId="176" fontId="0" fillId="0" borderId="0" xfId="0" applyNumberFormat="1" applyFill="1"/>
    <xf numFmtId="41" fontId="0" fillId="0" borderId="0" xfId="0" applyNumberFormat="1" applyFill="1"/>
    <xf numFmtId="41" fontId="0" fillId="0" borderId="0" xfId="0" applyNumberFormat="1" applyFont="1" applyFill="1"/>
    <xf numFmtId="177" fontId="10" fillId="0" borderId="0" xfId="0" applyNumberFormat="1" applyFont="1" applyFill="1" applyProtection="1">
      <protection locked="0"/>
    </xf>
    <xf numFmtId="0" fontId="10" fillId="0" borderId="0" xfId="0" applyNumberFormat="1" applyFont="1" applyFill="1" applyAlignment="1"/>
    <xf numFmtId="0" fontId="65" fillId="0" borderId="8" xfId="0" applyNumberFormat="1" applyFont="1" applyFill="1" applyBorder="1" applyAlignment="1" applyProtection="1">
      <alignment horizontal="center"/>
    </xf>
    <xf numFmtId="0" fontId="65" fillId="0" borderId="6" xfId="0" applyNumberFormat="1" applyFont="1" applyFill="1" applyBorder="1" applyAlignment="1" applyProtection="1">
      <alignment horizontal="centerContinuous" vertical="center"/>
    </xf>
    <xf numFmtId="0" fontId="65" fillId="0" borderId="7" xfId="0" applyNumberFormat="1" applyFont="1" applyFill="1" applyBorder="1" applyAlignment="1" applyProtection="1">
      <alignment horizontal="centerContinuous" vertical="center"/>
    </xf>
    <xf numFmtId="0" fontId="65" fillId="0" borderId="4" xfId="0" applyNumberFormat="1" applyFont="1" applyFill="1" applyBorder="1" applyAlignment="1" applyProtection="1">
      <alignment horizontal="centerContinuous" vertical="center"/>
    </xf>
    <xf numFmtId="0" fontId="65" fillId="0" borderId="0" xfId="0" applyNumberFormat="1" applyFont="1" applyFill="1" applyBorder="1" applyAlignment="1" applyProtection="1">
      <alignment horizontal="centerContinuous" vertical="center"/>
    </xf>
    <xf numFmtId="0" fontId="65" fillId="0" borderId="12" xfId="0" applyNumberFormat="1" applyFont="1" applyFill="1" applyBorder="1" applyAlignment="1" applyProtection="1">
      <alignment horizontal="centerContinuous" vertical="center"/>
    </xf>
    <xf numFmtId="0" fontId="65" fillId="0" borderId="8" xfId="0" applyNumberFormat="1" applyFont="1" applyFill="1" applyBorder="1" applyAlignment="1" applyProtection="1">
      <alignment horizontal="centerContinuous" vertical="center"/>
    </xf>
    <xf numFmtId="0" fontId="65" fillId="0" borderId="4" xfId="0" applyNumberFormat="1" applyFont="1" applyFill="1" applyBorder="1" applyAlignment="1" applyProtection="1">
      <alignment horizontal="center" vertical="center"/>
    </xf>
    <xf numFmtId="0" fontId="65" fillId="0" borderId="5" xfId="0" applyNumberFormat="1" applyFont="1" applyFill="1" applyBorder="1" applyAlignment="1" applyProtection="1">
      <alignment horizontal="centerContinuous" vertical="center"/>
    </xf>
    <xf numFmtId="0" fontId="65" fillId="0" borderId="8" xfId="0" applyNumberFormat="1" applyFont="1" applyFill="1" applyBorder="1" applyAlignment="1" applyProtection="1">
      <alignment horizontal="center" vertical="center"/>
    </xf>
    <xf numFmtId="0" fontId="65" fillId="0" borderId="13" xfId="0" applyNumberFormat="1" applyFont="1" applyFill="1" applyBorder="1" applyAlignment="1" applyProtection="1">
      <alignment horizontal="center" vertical="center"/>
    </xf>
    <xf numFmtId="0" fontId="65" fillId="0" borderId="14" xfId="0" applyNumberFormat="1" applyFont="1" applyFill="1" applyBorder="1" applyAlignment="1" applyProtection="1">
      <alignment horizontal="center" vertical="center"/>
    </xf>
    <xf numFmtId="0" fontId="65" fillId="0" borderId="17" xfId="0" applyNumberFormat="1" applyFont="1" applyFill="1" applyBorder="1" applyAlignment="1" applyProtection="1">
      <alignment horizontal="center" vertical="center"/>
    </xf>
    <xf numFmtId="0" fontId="65" fillId="0" borderId="10" xfId="0" applyNumberFormat="1" applyFont="1" applyFill="1" applyBorder="1" applyAlignment="1" applyProtection="1">
      <alignment horizontal="center" vertical="center"/>
    </xf>
    <xf numFmtId="0" fontId="65" fillId="0" borderId="5" xfId="0" applyNumberFormat="1" applyFont="1" applyFill="1" applyBorder="1" applyAlignment="1" applyProtection="1">
      <alignment horizontal="center" vertical="center"/>
    </xf>
    <xf numFmtId="0" fontId="65" fillId="0" borderId="22" xfId="0" applyNumberFormat="1" applyFont="1" applyFill="1" applyBorder="1" applyAlignment="1" applyProtection="1">
      <alignment horizontal="centerContinuous" vertical="center"/>
    </xf>
    <xf numFmtId="0" fontId="10" fillId="0" borderId="11" xfId="0" quotePrefix="1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/>
    <xf numFmtId="41" fontId="57" fillId="0" borderId="8" xfId="0" applyNumberFormat="1" applyFont="1" applyFill="1" applyBorder="1" applyAlignment="1">
      <alignment horizontal="right" vertical="center"/>
    </xf>
    <xf numFmtId="0" fontId="53" fillId="0" borderId="0" xfId="0" applyNumberFormat="1" applyFont="1" applyFill="1"/>
    <xf numFmtId="41" fontId="53" fillId="0" borderId="0" xfId="0" applyNumberFormat="1" applyFont="1" applyFill="1"/>
    <xf numFmtId="0" fontId="45" fillId="0" borderId="0" xfId="0" applyNumberFormat="1" applyFont="1" applyFill="1" applyAlignment="1">
      <alignment horizontal="right" vertical="top"/>
    </xf>
    <xf numFmtId="0" fontId="50" fillId="0" borderId="0" xfId="0" applyNumberFormat="1" applyFont="1" applyFill="1"/>
    <xf numFmtId="0" fontId="52" fillId="0" borderId="0" xfId="0" applyNumberFormat="1" applyFont="1" applyFill="1"/>
    <xf numFmtId="0" fontId="45" fillId="0" borderId="0" xfId="0" applyNumberFormat="1" applyFont="1" applyFill="1" applyAlignment="1">
      <alignment vertical="center"/>
    </xf>
    <xf numFmtId="0" fontId="52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/>
    <xf numFmtId="0" fontId="11" fillId="0" borderId="11" xfId="0" quotePrefix="1" applyNumberFormat="1" applyFont="1" applyFill="1" applyBorder="1" applyAlignment="1" applyProtection="1">
      <alignment horizontal="center" vertical="center"/>
    </xf>
    <xf numFmtId="41" fontId="11" fillId="0" borderId="11" xfId="0" applyNumberFormat="1" applyFont="1" applyFill="1" applyBorder="1" applyAlignment="1">
      <alignment horizontal="right" vertical="center"/>
    </xf>
    <xf numFmtId="41" fontId="57" fillId="0" borderId="0" xfId="0" applyNumberFormat="1" applyFont="1" applyFill="1" applyBorder="1" applyAlignment="1">
      <alignment horizontal="right" vertical="center"/>
    </xf>
    <xf numFmtId="41" fontId="57" fillId="0" borderId="0" xfId="0" applyNumberFormat="1" applyFont="1" applyFill="1" applyBorder="1" applyAlignment="1">
      <alignment horizontal="right" vertical="center" shrinkToFit="1"/>
    </xf>
    <xf numFmtId="0" fontId="10" fillId="0" borderId="8" xfId="0" applyNumberFormat="1" applyFont="1" applyFill="1" applyBorder="1" applyAlignment="1" applyProtection="1">
      <alignment horizontal="center"/>
    </xf>
    <xf numFmtId="41" fontId="10" fillId="0" borderId="0" xfId="0" applyNumberFormat="1" applyFont="1" applyFill="1" applyBorder="1" applyAlignment="1" applyProtection="1">
      <alignment horizontal="right"/>
    </xf>
    <xf numFmtId="41" fontId="10" fillId="0" borderId="0" xfId="0" applyNumberFormat="1" applyFont="1" applyFill="1" applyBorder="1" applyAlignment="1">
      <alignment horizontal="right"/>
    </xf>
    <xf numFmtId="0" fontId="11" fillId="0" borderId="8" xfId="0" applyNumberFormat="1" applyFont="1" applyFill="1" applyBorder="1" applyAlignment="1" applyProtection="1">
      <alignment horizontal="center" vertical="center"/>
    </xf>
    <xf numFmtId="41" fontId="11" fillId="0" borderId="0" xfId="0" applyNumberFormat="1" applyFont="1" applyFill="1" applyBorder="1" applyAlignment="1">
      <alignment horizontal="right" vertical="center"/>
    </xf>
    <xf numFmtId="0" fontId="9" fillId="0" borderId="0" xfId="0" applyNumberFormat="1" applyFont="1" applyFill="1" applyAlignment="1" applyProtection="1">
      <alignment horizontal="left"/>
    </xf>
    <xf numFmtId="0" fontId="11" fillId="0" borderId="0" xfId="0" applyNumberFormat="1" applyFont="1" applyFill="1" applyAlignment="1" applyProtection="1">
      <protection locked="0"/>
    </xf>
    <xf numFmtId="0" fontId="70" fillId="0" borderId="10" xfId="0" applyNumberFormat="1" applyFont="1" applyFill="1" applyBorder="1" applyAlignment="1" applyProtection="1">
      <alignment horizontal="center" vertical="center" shrinkToFit="1"/>
    </xf>
    <xf numFmtId="0" fontId="45" fillId="0" borderId="0" xfId="0" applyNumberFormat="1" applyFont="1" applyFill="1" applyAlignment="1"/>
    <xf numFmtId="0" fontId="62" fillId="0" borderId="0" xfId="0" applyNumberFormat="1" applyFont="1" applyFill="1" applyAlignment="1">
      <alignment vertical="center"/>
    </xf>
    <xf numFmtId="176" fontId="11" fillId="0" borderId="0" xfId="0" applyNumberFormat="1" applyFont="1" applyFill="1" applyBorder="1" applyAlignment="1">
      <alignment vertical="center"/>
    </xf>
    <xf numFmtId="0" fontId="53" fillId="0" borderId="0" xfId="0" applyNumberFormat="1" applyFont="1" applyFill="1" applyBorder="1"/>
    <xf numFmtId="41" fontId="10" fillId="0" borderId="0" xfId="0" applyNumberFormat="1" applyFont="1" applyFill="1" applyBorder="1" applyAlignment="1" applyProtection="1">
      <alignment horizontal="right"/>
    </xf>
    <xf numFmtId="49" fontId="65" fillId="0" borderId="4" xfId="0" applyNumberFormat="1" applyFont="1" applyFill="1" applyBorder="1" applyAlignment="1" applyProtection="1">
      <alignment horizontal="centerContinuous" vertical="center"/>
    </xf>
    <xf numFmtId="177" fontId="10" fillId="0" borderId="0" xfId="0" applyNumberFormat="1" applyFont="1" applyFill="1" applyAlignment="1" applyProtection="1">
      <protection locked="0"/>
    </xf>
    <xf numFmtId="0" fontId="8" fillId="0" borderId="0" xfId="0" applyNumberFormat="1" applyFont="1" applyFill="1" applyBorder="1" applyAlignment="1"/>
    <xf numFmtId="0" fontId="58" fillId="0" borderId="0" xfId="0" applyNumberFormat="1" applyFont="1" applyFill="1" applyAlignment="1"/>
    <xf numFmtId="41" fontId="58" fillId="0" borderId="0" xfId="0" applyNumberFormat="1" applyFont="1" applyFill="1" applyAlignment="1"/>
    <xf numFmtId="0" fontId="54" fillId="0" borderId="0" xfId="0" applyNumberFormat="1" applyFont="1" applyFill="1" applyAlignment="1"/>
    <xf numFmtId="0" fontId="58" fillId="0" borderId="0" xfId="0" applyNumberFormat="1" applyFont="1" applyFill="1" applyBorder="1" applyAlignment="1">
      <alignment horizontal="left"/>
    </xf>
    <xf numFmtId="176" fontId="11" fillId="0" borderId="0" xfId="0" applyNumberFormat="1" applyFont="1" applyFill="1" applyBorder="1" applyAlignment="1">
      <alignment horizontal="right" vertical="center" shrinkToFit="1"/>
    </xf>
    <xf numFmtId="41" fontId="11" fillId="0" borderId="0" xfId="0" applyNumberFormat="1" applyFont="1" applyFill="1" applyBorder="1" applyAlignment="1" applyProtection="1">
      <alignment horizontal="right" vertical="center"/>
    </xf>
    <xf numFmtId="0" fontId="2" fillId="0" borderId="0" xfId="0" applyNumberFormat="1" applyFont="1" applyFill="1"/>
    <xf numFmtId="41" fontId="2" fillId="0" borderId="0" xfId="0" applyNumberFormat="1" applyFont="1" applyFill="1"/>
    <xf numFmtId="41" fontId="11" fillId="0" borderId="0" xfId="0" quotePrefix="1" applyNumberFormat="1" applyFont="1" applyFill="1" applyBorder="1" applyAlignment="1">
      <alignment horizontal="right" vertical="center"/>
    </xf>
    <xf numFmtId="41" fontId="10" fillId="0" borderId="0" xfId="0" applyNumberFormat="1" applyFont="1" applyFill="1" applyAlignment="1"/>
    <xf numFmtId="0" fontId="10" fillId="0" borderId="0" xfId="0" applyNumberFormat="1" applyFont="1" applyFill="1" applyAlignment="1">
      <alignment horizontal="right" vertical="top"/>
    </xf>
    <xf numFmtId="0" fontId="65" fillId="0" borderId="4" xfId="0" applyNumberFormat="1" applyFont="1" applyFill="1" applyBorder="1" applyAlignment="1" applyProtection="1">
      <alignment horizontal="center" vertical="center"/>
    </xf>
    <xf numFmtId="0" fontId="10" fillId="0" borderId="9" xfId="0" applyNumberFormat="1" applyFont="1" applyFill="1" applyBorder="1" applyAlignment="1" applyProtection="1">
      <alignment horizontal="center" vertical="center"/>
    </xf>
    <xf numFmtId="0" fontId="10" fillId="0" borderId="10" xfId="0" applyNumberFormat="1" applyFont="1" applyFill="1" applyBorder="1" applyAlignment="1" applyProtection="1">
      <alignment horizontal="center" vertical="center"/>
    </xf>
    <xf numFmtId="0" fontId="10" fillId="0" borderId="11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>
      <alignment horizontal="left"/>
    </xf>
    <xf numFmtId="0" fontId="0" fillId="0" borderId="0" xfId="0" applyNumberFormat="1" applyFill="1" applyAlignment="1"/>
    <xf numFmtId="0" fontId="9" fillId="0" borderId="0" xfId="0" applyNumberFormat="1" applyFont="1" applyFill="1" applyAlignment="1"/>
    <xf numFmtId="0" fontId="9" fillId="0" borderId="0" xfId="0" applyNumberFormat="1" applyFont="1" applyFill="1" applyAlignment="1" applyProtection="1">
      <alignment horizontal="right"/>
    </xf>
    <xf numFmtId="0" fontId="2" fillId="0" borderId="6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58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Alignment="1">
      <alignment horizontal="right" vertical="top"/>
    </xf>
    <xf numFmtId="0" fontId="10" fillId="0" borderId="9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Alignment="1" applyProtection="1">
      <alignment horizontal="right"/>
    </xf>
    <xf numFmtId="0" fontId="26" fillId="0" borderId="0" xfId="0" applyNumberFormat="1" applyFont="1" applyFill="1" applyAlignment="1">
      <alignment horizontal="centerContinuous" vertical="center"/>
    </xf>
    <xf numFmtId="0" fontId="7" fillId="0" borderId="0" xfId="0" applyNumberFormat="1" applyFont="1" applyFill="1" applyAlignment="1">
      <alignment horizontal="centerContinuous" vertical="center"/>
    </xf>
    <xf numFmtId="0" fontId="65" fillId="0" borderId="19" xfId="0" applyNumberFormat="1" applyFont="1" applyFill="1" applyBorder="1" applyAlignment="1" applyProtection="1">
      <alignment horizontal="centerContinuous" vertical="center"/>
    </xf>
    <xf numFmtId="0" fontId="65" fillId="0" borderId="20" xfId="0" applyNumberFormat="1" applyFont="1" applyFill="1" applyBorder="1" applyAlignment="1" applyProtection="1">
      <alignment horizontal="centerContinuous" vertical="center"/>
    </xf>
    <xf numFmtId="0" fontId="10" fillId="0" borderId="20" xfId="0" applyNumberFormat="1" applyFont="1" applyFill="1" applyBorder="1" applyAlignment="1" applyProtection="1">
      <alignment horizontal="centerContinuous" vertical="center"/>
    </xf>
    <xf numFmtId="0" fontId="10" fillId="0" borderId="21" xfId="0" applyNumberFormat="1" applyFont="1" applyFill="1" applyBorder="1" applyAlignment="1" applyProtection="1">
      <alignment horizontal="centerContinuous" vertical="center"/>
    </xf>
    <xf numFmtId="0" fontId="65" fillId="0" borderId="12" xfId="0" applyNumberFormat="1" applyFont="1" applyFill="1" applyBorder="1" applyAlignment="1" applyProtection="1">
      <alignment horizontal="center" vertical="center"/>
    </xf>
    <xf numFmtId="0" fontId="68" fillId="0" borderId="11" xfId="0" applyNumberFormat="1" applyFont="1" applyFill="1" applyBorder="1" applyAlignment="1" applyProtection="1">
      <alignment horizontal="center" vertical="center"/>
    </xf>
    <xf numFmtId="0" fontId="68" fillId="0" borderId="12" xfId="0" applyNumberFormat="1" applyFont="1" applyFill="1" applyBorder="1" applyAlignment="1" applyProtection="1">
      <alignment horizontal="center" vertical="center" shrinkToFit="1"/>
    </xf>
    <xf numFmtId="0" fontId="68" fillId="0" borderId="0" xfId="0" applyNumberFormat="1" applyFont="1" applyFill="1" applyBorder="1" applyAlignment="1" applyProtection="1">
      <alignment horizontal="center" vertical="center"/>
    </xf>
    <xf numFmtId="0" fontId="68" fillId="0" borderId="8" xfId="0" applyNumberFormat="1" applyFont="1" applyFill="1" applyBorder="1" applyAlignment="1" applyProtection="1">
      <alignment horizontal="center" vertical="center"/>
    </xf>
    <xf numFmtId="0" fontId="68" fillId="0" borderId="12" xfId="0" applyNumberFormat="1" applyFont="1" applyFill="1" applyBorder="1" applyAlignment="1" applyProtection="1">
      <alignment horizontal="center" vertical="center"/>
    </xf>
    <xf numFmtId="0" fontId="10" fillId="0" borderId="12" xfId="0" applyNumberFormat="1" applyFont="1" applyFill="1" applyBorder="1" applyAlignment="1" applyProtection="1">
      <alignment horizontal="center" vertical="center" shrinkToFit="1"/>
    </xf>
    <xf numFmtId="0" fontId="9" fillId="0" borderId="11" xfId="0" applyNumberFormat="1" applyFont="1" applyFill="1" applyBorder="1" applyAlignment="1" applyProtection="1">
      <alignment horizontal="center" vertical="center" shrinkToFit="1"/>
    </xf>
    <xf numFmtId="0" fontId="9" fillId="0" borderId="12" xfId="0" applyNumberFormat="1" applyFont="1" applyFill="1" applyBorder="1" applyAlignment="1" applyProtection="1">
      <alignment horizontal="center" vertical="center" shrinkToFit="1"/>
    </xf>
    <xf numFmtId="0" fontId="9" fillId="0" borderId="8" xfId="0" applyNumberFormat="1" applyFont="1" applyFill="1" applyBorder="1" applyAlignment="1" applyProtection="1">
      <alignment horizontal="center" vertical="center" shrinkToFit="1"/>
    </xf>
    <xf numFmtId="0" fontId="9" fillId="0" borderId="0" xfId="0" applyNumberFormat="1" applyFont="1" applyFill="1" applyBorder="1" applyAlignment="1" applyProtection="1">
      <alignment horizontal="center" vertical="center" shrinkToFit="1"/>
    </xf>
    <xf numFmtId="0" fontId="70" fillId="0" borderId="1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/>
    </xf>
    <xf numFmtId="41" fontId="10" fillId="0" borderId="14" xfId="0" applyNumberFormat="1" applyFont="1" applyFill="1" applyBorder="1" applyAlignment="1" applyProtection="1"/>
    <xf numFmtId="41" fontId="10" fillId="0" borderId="16" xfId="0" applyNumberFormat="1" applyFont="1" applyFill="1" applyBorder="1" applyAlignment="1" applyProtection="1"/>
    <xf numFmtId="41" fontId="10" fillId="0" borderId="16" xfId="0" applyNumberFormat="1" applyFont="1" applyFill="1" applyBorder="1" applyAlignment="1">
      <alignment horizontal="right"/>
    </xf>
    <xf numFmtId="41" fontId="10" fillId="0" borderId="17" xfId="0" applyNumberFormat="1" applyFont="1" applyFill="1" applyBorder="1" applyAlignment="1" applyProtection="1"/>
    <xf numFmtId="0" fontId="10" fillId="0" borderId="0" xfId="0" quotePrefix="1" applyNumberFormat="1" applyFont="1" applyFill="1" applyBorder="1" applyAlignment="1" applyProtection="1">
      <alignment horizontal="center"/>
    </xf>
    <xf numFmtId="41" fontId="10" fillId="0" borderId="11" xfId="0" applyNumberFormat="1" applyFont="1" applyFill="1" applyBorder="1" applyAlignment="1" applyProtection="1"/>
    <xf numFmtId="41" fontId="10" fillId="0" borderId="0" xfId="0" applyNumberFormat="1" applyFont="1" applyFill="1" applyBorder="1" applyAlignment="1" applyProtection="1"/>
    <xf numFmtId="41" fontId="10" fillId="0" borderId="8" xfId="0" applyNumberFormat="1" applyFont="1" applyFill="1" applyBorder="1" applyAlignment="1" applyProtection="1"/>
    <xf numFmtId="0" fontId="11" fillId="0" borderId="0" xfId="0" quotePrefix="1" applyNumberFormat="1" applyFont="1" applyFill="1" applyBorder="1" applyAlignment="1" applyProtection="1">
      <alignment horizontal="center" vertical="center"/>
    </xf>
    <xf numFmtId="41" fontId="45" fillId="0" borderId="11" xfId="0" applyNumberFormat="1" applyFont="1" applyFill="1" applyBorder="1" applyAlignment="1" applyProtection="1">
      <alignment horizontal="right"/>
    </xf>
    <xf numFmtId="41" fontId="45" fillId="0" borderId="0" xfId="0" applyNumberFormat="1" applyFont="1" applyFill="1" applyBorder="1" applyAlignment="1" applyProtection="1">
      <alignment horizontal="right"/>
    </xf>
    <xf numFmtId="41" fontId="45" fillId="0" borderId="0" xfId="0" applyNumberFormat="1" applyFont="1" applyFill="1" applyBorder="1" applyAlignment="1">
      <alignment horizontal="right"/>
    </xf>
    <xf numFmtId="41" fontId="45" fillId="0" borderId="8" xfId="0" applyNumberFormat="1" applyFont="1" applyFill="1" applyBorder="1" applyAlignment="1">
      <alignment horizontal="right"/>
    </xf>
    <xf numFmtId="176" fontId="10" fillId="0" borderId="0" xfId="0" applyNumberFormat="1" applyFont="1" applyFill="1" applyBorder="1" applyAlignment="1"/>
    <xf numFmtId="41" fontId="45" fillId="0" borderId="8" xfId="0" applyNumberFormat="1" applyFont="1" applyFill="1" applyBorder="1" applyAlignment="1" applyProtection="1">
      <alignment horizontal="right"/>
    </xf>
    <xf numFmtId="176" fontId="59" fillId="0" borderId="0" xfId="0" applyNumberFormat="1" applyFont="1" applyFill="1" applyBorder="1" applyAlignment="1"/>
    <xf numFmtId="0" fontId="10" fillId="0" borderId="18" xfId="0" applyNumberFormat="1" applyFont="1" applyFill="1" applyBorder="1" applyAlignment="1" applyProtection="1">
      <alignment horizontal="center" vertical="center"/>
    </xf>
    <xf numFmtId="41" fontId="10" fillId="0" borderId="18" xfId="0" applyNumberFormat="1" applyFont="1" applyFill="1" applyBorder="1" applyAlignment="1" applyProtection="1">
      <alignment horizontal="right"/>
    </xf>
    <xf numFmtId="176" fontId="10" fillId="0" borderId="10" xfId="0" applyNumberFormat="1" applyFont="1" applyFill="1" applyBorder="1" applyAlignment="1" applyProtection="1">
      <alignment horizontal="center"/>
    </xf>
    <xf numFmtId="3" fontId="10" fillId="0" borderId="18" xfId="0" applyNumberFormat="1" applyFont="1" applyFill="1" applyBorder="1" applyAlignment="1">
      <alignment vertical="center"/>
    </xf>
    <xf numFmtId="0" fontId="9" fillId="0" borderId="16" xfId="0" applyNumberFormat="1" applyFont="1" applyFill="1" applyBorder="1" applyProtection="1"/>
    <xf numFmtId="0" fontId="10" fillId="0" borderId="0" xfId="0" applyNumberFormat="1" applyFont="1" applyFill="1" applyBorder="1" applyAlignment="1">
      <alignment horizontal="right" vertical="top"/>
    </xf>
    <xf numFmtId="0" fontId="7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Protection="1"/>
    <xf numFmtId="0" fontId="9" fillId="0" borderId="0" xfId="0" applyNumberFormat="1" applyFont="1" applyFill="1" applyBorder="1" applyAlignment="1" applyProtection="1">
      <alignment horizontal="right"/>
    </xf>
    <xf numFmtId="0" fontId="10" fillId="0" borderId="5" xfId="0" applyNumberFormat="1" applyFont="1" applyFill="1" applyBorder="1" applyAlignment="1" applyProtection="1">
      <alignment horizontal="centerContinuous" vertical="center"/>
    </xf>
    <xf numFmtId="0" fontId="10" fillId="0" borderId="12" xfId="0" applyNumberFormat="1" applyFont="1" applyFill="1" applyBorder="1" applyAlignment="1" applyProtection="1">
      <alignment horizontal="centerContinuous" vertical="center"/>
    </xf>
    <xf numFmtId="0" fontId="65" fillId="0" borderId="11" xfId="0" applyNumberFormat="1" applyFont="1" applyFill="1" applyBorder="1" applyAlignment="1" applyProtection="1">
      <alignment horizontal="center" vertical="center"/>
    </xf>
    <xf numFmtId="0" fontId="65" fillId="0" borderId="11" xfId="0" applyNumberFormat="1" applyFont="1" applyFill="1" applyBorder="1" applyAlignment="1" applyProtection="1">
      <alignment horizontal="centerContinuous" vertical="center"/>
    </xf>
    <xf numFmtId="0" fontId="10" fillId="0" borderId="18" xfId="0" applyNumberFormat="1" applyFont="1" applyFill="1" applyBorder="1" applyAlignment="1" applyProtection="1">
      <alignment horizontal="centerContinuous" vertical="center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2" fillId="0" borderId="16" xfId="0" applyNumberFormat="1" applyFont="1" applyFill="1" applyBorder="1" applyAlignment="1" applyProtection="1">
      <alignment vertical="center"/>
    </xf>
    <xf numFmtId="0" fontId="70" fillId="0" borderId="13" xfId="0" applyNumberFormat="1" applyFont="1" applyFill="1" applyBorder="1" applyAlignment="1" applyProtection="1">
      <alignment horizontal="center" vertical="center"/>
    </xf>
    <xf numFmtId="0" fontId="65" fillId="0" borderId="16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 shrinkToFit="1"/>
    </xf>
    <xf numFmtId="0" fontId="10" fillId="0" borderId="8" xfId="0" applyNumberFormat="1" applyFont="1" applyFill="1" applyBorder="1" applyAlignment="1" applyProtection="1">
      <alignment horizontal="center" vertical="center" shrinkToFit="1"/>
    </xf>
    <xf numFmtId="0" fontId="9" fillId="0" borderId="18" xfId="0" applyNumberFormat="1" applyFont="1" applyFill="1" applyBorder="1" applyAlignment="1" applyProtection="1">
      <alignment horizontal="center" vertical="center" shrinkToFit="1"/>
    </xf>
    <xf numFmtId="41" fontId="10" fillId="0" borderId="11" xfId="0" quotePrefix="1" applyNumberFormat="1" applyFont="1" applyFill="1" applyBorder="1" applyAlignment="1">
      <alignment horizontal="right"/>
    </xf>
    <xf numFmtId="41" fontId="10" fillId="0" borderId="0" xfId="0" quotePrefix="1" applyNumberFormat="1" applyFont="1" applyFill="1" applyBorder="1" applyAlignment="1">
      <alignment horizontal="right"/>
    </xf>
    <xf numFmtId="0" fontId="11" fillId="0" borderId="11" xfId="0" applyNumberFormat="1" applyFont="1" applyFill="1" applyBorder="1" applyAlignment="1" applyProtection="1">
      <alignment horizontal="center" vertical="center"/>
    </xf>
    <xf numFmtId="176" fontId="9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Alignment="1" applyProtection="1">
      <alignment horizontal="centerContinuous"/>
    </xf>
    <xf numFmtId="0" fontId="2" fillId="0" borderId="6" xfId="0" applyNumberFormat="1" applyFont="1" applyFill="1" applyBorder="1" applyAlignment="1" applyProtection="1">
      <alignment horizontal="centerContinuous" vertical="center"/>
    </xf>
    <xf numFmtId="0" fontId="4" fillId="0" borderId="12" xfId="0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Fill="1" applyBorder="1" applyAlignment="1" applyProtection="1">
      <alignment horizontal="center" vertical="center"/>
    </xf>
    <xf numFmtId="0" fontId="65" fillId="0" borderId="0" xfId="0" applyNumberFormat="1" applyFont="1" applyFill="1" applyBorder="1" applyAlignment="1" applyProtection="1">
      <alignment horizontal="center" vertical="center"/>
    </xf>
    <xf numFmtId="0" fontId="10" fillId="0" borderId="11" xfId="0" applyNumberFormat="1" applyFont="1" applyFill="1" applyBorder="1" applyAlignment="1" applyProtection="1">
      <alignment horizontal="center" vertical="center" shrinkToFit="1"/>
    </xf>
    <xf numFmtId="0" fontId="10" fillId="0" borderId="15" xfId="0" applyNumberFormat="1" applyFont="1" applyFill="1" applyBorder="1" applyAlignment="1" applyProtection="1">
      <alignment horizontal="center" vertical="center"/>
    </xf>
    <xf numFmtId="41" fontId="10" fillId="0" borderId="11" xfId="0" applyNumberFormat="1" applyFont="1" applyFill="1" applyBorder="1" applyAlignment="1">
      <alignment horizontal="right" vertical="center"/>
    </xf>
    <xf numFmtId="41" fontId="59" fillId="0" borderId="0" xfId="0" applyNumberFormat="1" applyFont="1" applyFill="1" applyBorder="1" applyAlignment="1">
      <alignment horizontal="right" vertical="center"/>
    </xf>
    <xf numFmtId="41" fontId="10" fillId="0" borderId="9" xfId="0" applyNumberFormat="1" applyFont="1" applyFill="1" applyBorder="1" applyAlignment="1" applyProtection="1"/>
    <xf numFmtId="41" fontId="10" fillId="0" borderId="18" xfId="0" applyNumberFormat="1" applyFont="1" applyFill="1" applyBorder="1" applyAlignment="1" applyProtection="1"/>
    <xf numFmtId="41" fontId="10" fillId="0" borderId="10" xfId="0" applyNumberFormat="1" applyFont="1" applyFill="1" applyBorder="1" applyAlignment="1" applyProtection="1"/>
    <xf numFmtId="0" fontId="52" fillId="0" borderId="0" xfId="0" applyNumberFormat="1" applyFont="1" applyFill="1" applyAlignment="1">
      <alignment horizontal="right"/>
    </xf>
    <xf numFmtId="0" fontId="13" fillId="0" borderId="0" xfId="0" applyNumberFormat="1" applyFont="1" applyFill="1" applyAlignment="1">
      <alignment horizontal="centerContinuous" vertical="center"/>
    </xf>
    <xf numFmtId="0" fontId="8" fillId="0" borderId="3" xfId="0" applyNumberFormat="1" applyFont="1" applyFill="1" applyBorder="1" applyAlignment="1" applyProtection="1">
      <alignment horizontal="left"/>
    </xf>
    <xf numFmtId="0" fontId="9" fillId="0" borderId="3" xfId="0" applyNumberFormat="1" applyFont="1" applyFill="1" applyBorder="1" applyAlignment="1" applyProtection="1">
      <alignment horizontal="left"/>
    </xf>
    <xf numFmtId="0" fontId="9" fillId="0" borderId="3" xfId="0" applyNumberFormat="1" applyFont="1" applyFill="1" applyBorder="1" applyProtection="1"/>
    <xf numFmtId="0" fontId="9" fillId="0" borderId="3" xfId="0" applyNumberFormat="1" applyFont="1" applyFill="1" applyBorder="1" applyAlignment="1" applyProtection="1">
      <alignment horizontal="right"/>
    </xf>
    <xf numFmtId="0" fontId="65" fillId="0" borderId="7" xfId="0" applyNumberFormat="1" applyFont="1" applyFill="1" applyBorder="1" applyAlignment="1" applyProtection="1">
      <alignment horizontal="center" vertical="center" shrinkToFit="1"/>
    </xf>
    <xf numFmtId="0" fontId="65" fillId="0" borderId="5" xfId="0" applyNumberFormat="1" applyFont="1" applyFill="1" applyBorder="1" applyAlignment="1" applyProtection="1">
      <alignment horizontal="centerContinuous" vertical="center" shrinkToFit="1"/>
    </xf>
    <xf numFmtId="0" fontId="65" fillId="0" borderId="4" xfId="0" applyNumberFormat="1" applyFont="1" applyFill="1" applyBorder="1" applyAlignment="1" applyProtection="1">
      <alignment horizontal="centerContinuous" vertical="center" shrinkToFit="1"/>
    </xf>
    <xf numFmtId="0" fontId="65" fillId="0" borderId="7" xfId="0" applyNumberFormat="1" applyFont="1" applyFill="1" applyBorder="1" applyAlignment="1" applyProtection="1">
      <alignment horizontal="centerContinuous" vertical="center" shrinkToFit="1"/>
    </xf>
    <xf numFmtId="0" fontId="10" fillId="0" borderId="12" xfId="0" applyNumberFormat="1" applyFont="1" applyFill="1" applyBorder="1" applyAlignment="1" applyProtection="1">
      <alignment horizontal="centerContinuous" vertical="center" shrinkToFit="1"/>
    </xf>
    <xf numFmtId="0" fontId="2" fillId="0" borderId="12" xfId="0" applyNumberFormat="1" applyFont="1" applyFill="1" applyBorder="1" applyAlignment="1" applyProtection="1">
      <alignment horizontal="centerContinuous" vertical="center" shrinkToFit="1"/>
    </xf>
    <xf numFmtId="0" fontId="65" fillId="0" borderId="13" xfId="0" applyNumberFormat="1" applyFont="1" applyFill="1" applyBorder="1" applyAlignment="1" applyProtection="1">
      <alignment horizontal="center" vertical="center" shrinkToFit="1"/>
    </xf>
    <xf numFmtId="0" fontId="65" fillId="0" borderId="13" xfId="0" applyNumberFormat="1" applyFont="1" applyFill="1" applyBorder="1" applyAlignment="1" applyProtection="1">
      <alignment horizontal="centerContinuous" vertical="center" shrinkToFit="1"/>
    </xf>
    <xf numFmtId="0" fontId="65" fillId="0" borderId="12" xfId="0" applyNumberFormat="1" applyFont="1" applyFill="1" applyBorder="1" applyAlignment="1" applyProtection="1">
      <alignment horizontal="center" vertical="center" shrinkToFit="1"/>
    </xf>
    <xf numFmtId="0" fontId="65" fillId="0" borderId="11" xfId="0" applyNumberFormat="1" applyFont="1" applyFill="1" applyBorder="1" applyAlignment="1" applyProtection="1">
      <alignment horizontal="centerContinuous" vertical="center" shrinkToFit="1"/>
    </xf>
    <xf numFmtId="0" fontId="65" fillId="0" borderId="17" xfId="0" applyNumberFormat="1" applyFont="1" applyFill="1" applyBorder="1" applyAlignment="1" applyProtection="1">
      <alignment horizontal="center" vertical="center" shrinkToFit="1"/>
    </xf>
    <xf numFmtId="0" fontId="65" fillId="0" borderId="12" xfId="0" applyNumberFormat="1" applyFont="1" applyFill="1" applyBorder="1" applyAlignment="1" applyProtection="1">
      <alignment horizontal="centerContinuous" vertical="center" shrinkToFit="1"/>
    </xf>
    <xf numFmtId="49" fontId="65" fillId="0" borderId="13" xfId="0" applyNumberFormat="1" applyFont="1" applyFill="1" applyBorder="1" applyAlignment="1" applyProtection="1">
      <alignment horizontal="center" vertical="center" shrinkToFit="1"/>
    </xf>
    <xf numFmtId="0" fontId="10" fillId="0" borderId="0" xfId="0" applyNumberFormat="1" applyFont="1" applyFill="1" applyBorder="1" applyAlignment="1" applyProtection="1">
      <alignment horizontal="centerContinuous" vertical="center" shrinkToFit="1"/>
    </xf>
    <xf numFmtId="0" fontId="10" fillId="0" borderId="8" xfId="0" applyNumberFormat="1" applyFont="1" applyFill="1" applyBorder="1" applyAlignment="1" applyProtection="1">
      <alignment horizontal="centerContinuous" vertical="center" shrinkToFit="1"/>
    </xf>
    <xf numFmtId="0" fontId="10" fillId="0" borderId="12" xfId="0" applyNumberFormat="1" applyFont="1" applyFill="1" applyBorder="1" applyAlignment="1" applyProtection="1">
      <alignment vertical="center" shrinkToFit="1"/>
    </xf>
    <xf numFmtId="0" fontId="65" fillId="0" borderId="8" xfId="0" applyNumberFormat="1" applyFont="1" applyFill="1" applyBorder="1" applyAlignment="1" applyProtection="1">
      <alignment horizontal="centerContinuous" vertical="center" shrinkToFit="1"/>
    </xf>
    <xf numFmtId="0" fontId="10" fillId="0" borderId="12" xfId="0" applyNumberFormat="1" applyFont="1" applyFill="1" applyBorder="1" applyAlignment="1" applyProtection="1">
      <alignment horizontal="left" vertical="center" shrinkToFit="1"/>
    </xf>
    <xf numFmtId="41" fontId="10" fillId="0" borderId="14" xfId="0" applyNumberFormat="1" applyFont="1" applyFill="1" applyBorder="1" applyAlignment="1" applyProtection="1">
      <alignment horizontal="right"/>
    </xf>
    <xf numFmtId="41" fontId="10" fillId="0" borderId="16" xfId="0" applyNumberFormat="1" applyFont="1" applyFill="1" applyBorder="1" applyAlignment="1" applyProtection="1">
      <alignment horizontal="right"/>
    </xf>
    <xf numFmtId="41" fontId="10" fillId="0" borderId="17" xfId="0" applyNumberFormat="1" applyFont="1" applyFill="1" applyBorder="1" applyAlignment="1" applyProtection="1">
      <alignment horizontal="right"/>
    </xf>
    <xf numFmtId="41" fontId="11" fillId="0" borderId="11" xfId="0" applyNumberFormat="1" applyFont="1" applyFill="1" applyBorder="1" applyAlignment="1" applyProtection="1">
      <alignment vertical="center"/>
    </xf>
    <xf numFmtId="41" fontId="11" fillId="0" borderId="0" xfId="0" applyNumberFormat="1" applyFont="1" applyFill="1" applyBorder="1" applyAlignment="1" applyProtection="1">
      <alignment vertical="center"/>
    </xf>
    <xf numFmtId="41" fontId="11" fillId="0" borderId="8" xfId="0" applyNumberFormat="1" applyFont="1" applyFill="1" applyBorder="1" applyAlignment="1" applyProtection="1">
      <alignment vertical="center"/>
    </xf>
    <xf numFmtId="0" fontId="65" fillId="0" borderId="0" xfId="0" applyNumberFormat="1" applyFont="1" applyFill="1" applyBorder="1" applyAlignment="1" applyProtection="1">
      <alignment horizontal="center"/>
    </xf>
    <xf numFmtId="41" fontId="45" fillId="0" borderId="0" xfId="0" applyNumberFormat="1" applyFont="1" applyFill="1" applyBorder="1" applyAlignment="1"/>
    <xf numFmtId="176" fontId="10" fillId="0" borderId="0" xfId="0" applyNumberFormat="1" applyFont="1" applyFill="1" applyBorder="1" applyAlignment="1">
      <alignment shrinkToFit="1"/>
    </xf>
    <xf numFmtId="0" fontId="52" fillId="0" borderId="0" xfId="0" applyNumberFormat="1" applyFont="1" applyFill="1" applyAlignment="1" applyProtection="1">
      <alignment horizontal="left"/>
    </xf>
    <xf numFmtId="0" fontId="52" fillId="0" borderId="0" xfId="0" applyNumberFormat="1" applyFont="1" applyFill="1" applyAlignment="1" applyProtection="1">
      <alignment horizontal="right"/>
    </xf>
    <xf numFmtId="0" fontId="28" fillId="0" borderId="0" xfId="0" applyNumberFormat="1" applyFont="1" applyFill="1" applyAlignment="1" applyProtection="1">
      <alignment vertical="top"/>
      <protection locked="0"/>
    </xf>
    <xf numFmtId="0" fontId="2" fillId="0" borderId="0" xfId="0" applyNumberFormat="1" applyFont="1" applyFill="1" applyAlignment="1">
      <alignment horizontal="right" vertical="top"/>
    </xf>
    <xf numFmtId="0" fontId="69" fillId="0" borderId="0" xfId="0" applyNumberFormat="1" applyFont="1" applyFill="1" applyAlignment="1">
      <alignment horizontal="centerContinuous" vertical="center"/>
    </xf>
    <xf numFmtId="0" fontId="48" fillId="0" borderId="0" xfId="0" applyNumberFormat="1" applyFont="1" applyFill="1" applyAlignment="1" applyProtection="1">
      <alignment horizontal="centerContinuous" vertical="center"/>
    </xf>
    <xf numFmtId="0" fontId="54" fillId="0" borderId="0" xfId="0" applyNumberFormat="1" applyFont="1" applyFill="1" applyAlignment="1">
      <alignment horizontal="centerContinuous" vertical="center"/>
    </xf>
    <xf numFmtId="0" fontId="50" fillId="0" borderId="0" xfId="0" applyNumberFormat="1" applyFont="1" applyFill="1" applyAlignment="1">
      <alignment horizontal="center"/>
    </xf>
    <xf numFmtId="0" fontId="50" fillId="0" borderId="0" xfId="0" applyNumberFormat="1" applyFont="1" applyFill="1" applyAlignment="1">
      <alignment horizontal="right"/>
    </xf>
    <xf numFmtId="0" fontId="50" fillId="0" borderId="0" xfId="0" applyNumberFormat="1" applyFont="1" applyFill="1" applyAlignment="1"/>
    <xf numFmtId="0" fontId="52" fillId="0" borderId="0" xfId="0" applyNumberFormat="1" applyFont="1" applyFill="1" applyProtection="1"/>
    <xf numFmtId="0" fontId="70" fillId="0" borderId="7" xfId="0" applyNumberFormat="1" applyFont="1" applyFill="1" applyBorder="1" applyAlignment="1" applyProtection="1">
      <alignment horizontal="center" vertical="center"/>
    </xf>
    <xf numFmtId="0" fontId="53" fillId="0" borderId="20" xfId="0" applyNumberFormat="1" applyFont="1" applyFill="1" applyBorder="1" applyAlignment="1" applyProtection="1">
      <alignment vertical="center" wrapText="1" shrinkToFit="1"/>
    </xf>
    <xf numFmtId="0" fontId="53" fillId="0" borderId="20" xfId="0" applyNumberFormat="1" applyFont="1" applyFill="1" applyBorder="1" applyAlignment="1" applyProtection="1">
      <alignment vertical="center" shrinkToFit="1"/>
    </xf>
    <xf numFmtId="0" fontId="45" fillId="0" borderId="5" xfId="0" applyNumberFormat="1" applyFont="1" applyFill="1" applyBorder="1" applyAlignment="1" applyProtection="1">
      <alignment horizontal="center" vertical="center"/>
    </xf>
    <xf numFmtId="0" fontId="45" fillId="0" borderId="12" xfId="0" applyNumberFormat="1" applyFont="1" applyFill="1" applyBorder="1" applyAlignment="1" applyProtection="1">
      <alignment horizontal="center" vertical="center"/>
    </xf>
    <xf numFmtId="0" fontId="70" fillId="0" borderId="13" xfId="0" applyNumberFormat="1" applyFont="1" applyFill="1" applyBorder="1" applyAlignment="1" applyProtection="1">
      <alignment horizontal="center" vertical="center" shrinkToFit="1"/>
    </xf>
    <xf numFmtId="0" fontId="70" fillId="0" borderId="13" xfId="0" applyNumberFormat="1" applyFont="1" applyFill="1" applyBorder="1" applyAlignment="1" applyProtection="1">
      <alignment horizontal="centerContinuous" vertical="center"/>
    </xf>
    <xf numFmtId="0" fontId="70" fillId="0" borderId="16" xfId="0" applyNumberFormat="1" applyFont="1" applyFill="1" applyBorder="1" applyAlignment="1" applyProtection="1">
      <alignment horizontal="center" vertical="center"/>
    </xf>
    <xf numFmtId="0" fontId="70" fillId="0" borderId="17" xfId="0" applyNumberFormat="1" applyFont="1" applyFill="1" applyBorder="1" applyAlignment="1" applyProtection="1">
      <alignment horizontal="center" vertical="center" shrinkToFit="1"/>
    </xf>
    <xf numFmtId="0" fontId="45" fillId="0" borderId="11" xfId="0" applyNumberFormat="1" applyFont="1" applyFill="1" applyBorder="1" applyAlignment="1" applyProtection="1">
      <alignment horizontal="center" vertical="center"/>
    </xf>
    <xf numFmtId="0" fontId="70" fillId="0" borderId="0" xfId="0" applyNumberFormat="1" applyFont="1" applyFill="1" applyBorder="1" applyAlignment="1" applyProtection="1">
      <alignment horizontal="center" vertical="center" shrinkToFit="1"/>
    </xf>
    <xf numFmtId="0" fontId="70" fillId="0" borderId="8" xfId="0" applyNumberFormat="1" applyFont="1" applyFill="1" applyBorder="1" applyAlignment="1" applyProtection="1">
      <alignment horizontal="center" vertical="center"/>
    </xf>
    <xf numFmtId="0" fontId="70" fillId="0" borderId="0" xfId="0" applyNumberFormat="1" applyFont="1" applyFill="1" applyBorder="1" applyAlignment="1" applyProtection="1">
      <alignment horizontal="center" vertical="center"/>
    </xf>
    <xf numFmtId="0" fontId="70" fillId="0" borderId="12" xfId="0" applyNumberFormat="1" applyFont="1" applyFill="1" applyBorder="1" applyAlignment="1" applyProtection="1">
      <alignment horizontal="center" vertical="center"/>
    </xf>
    <xf numFmtId="0" fontId="70" fillId="0" borderId="8" xfId="0" applyNumberFormat="1" applyFont="1" applyFill="1" applyBorder="1" applyAlignment="1" applyProtection="1">
      <alignment horizontal="center" vertical="center" shrinkToFit="1"/>
    </xf>
    <xf numFmtId="0" fontId="70" fillId="0" borderId="14" xfId="0" applyNumberFormat="1" applyFont="1" applyFill="1" applyBorder="1" applyAlignment="1" applyProtection="1">
      <alignment horizontal="center" vertical="center"/>
    </xf>
    <xf numFmtId="0" fontId="70" fillId="0" borderId="17" xfId="0" applyNumberFormat="1" applyFont="1" applyFill="1" applyBorder="1" applyAlignment="1" applyProtection="1">
      <alignment horizontal="center" vertical="center"/>
    </xf>
    <xf numFmtId="0" fontId="70" fillId="0" borderId="11" xfId="0" applyNumberFormat="1" applyFont="1" applyFill="1" applyBorder="1" applyAlignment="1" applyProtection="1">
      <alignment horizontal="center" vertical="center"/>
    </xf>
    <xf numFmtId="0" fontId="45" fillId="0" borderId="0" xfId="0" applyNumberFormat="1" applyFont="1" applyFill="1" applyBorder="1" applyAlignment="1" applyProtection="1">
      <alignment horizontal="center" vertical="center" shrinkToFit="1"/>
    </xf>
    <xf numFmtId="0" fontId="76" fillId="0" borderId="11" xfId="0" applyNumberFormat="1" applyFont="1" applyFill="1" applyBorder="1" applyAlignment="1" applyProtection="1">
      <alignment horizontal="center" vertical="center"/>
    </xf>
    <xf numFmtId="0" fontId="53" fillId="0" borderId="11" xfId="0" applyNumberFormat="1" applyFont="1" applyFill="1" applyBorder="1" applyAlignment="1" applyProtection="1">
      <alignment horizontal="center" vertical="center"/>
    </xf>
    <xf numFmtId="0" fontId="45" fillId="0" borderId="8" xfId="0" applyNumberFormat="1" applyFont="1" applyFill="1" applyBorder="1" applyAlignment="1" applyProtection="1">
      <alignment horizontal="center" vertical="center"/>
    </xf>
    <xf numFmtId="0" fontId="45" fillId="0" borderId="0" xfId="0" applyNumberFormat="1" applyFont="1" applyFill="1" applyBorder="1" applyAlignment="1" applyProtection="1">
      <alignment horizontal="center" vertical="center"/>
    </xf>
    <xf numFmtId="0" fontId="45" fillId="0" borderId="8" xfId="0" applyNumberFormat="1" applyFont="1" applyFill="1" applyBorder="1" applyAlignment="1" applyProtection="1">
      <alignment horizontal="center" vertical="center" shrinkToFit="1"/>
    </xf>
    <xf numFmtId="0" fontId="53" fillId="0" borderId="12" xfId="0" applyNumberFormat="1" applyFont="1" applyFill="1" applyBorder="1" applyAlignment="1" applyProtection="1">
      <alignment horizontal="center" vertical="center"/>
    </xf>
    <xf numFmtId="0" fontId="45" fillId="0" borderId="15" xfId="0" applyNumberFormat="1" applyFont="1" applyFill="1" applyBorder="1" applyAlignment="1" applyProtection="1">
      <alignment horizontal="center" vertical="center"/>
    </xf>
    <xf numFmtId="0" fontId="45" fillId="0" borderId="18" xfId="0" applyNumberFormat="1" applyFont="1" applyFill="1" applyBorder="1" applyAlignment="1" applyProtection="1">
      <alignment horizontal="center" vertical="center"/>
    </xf>
    <xf numFmtId="0" fontId="45" fillId="0" borderId="9" xfId="0" applyNumberFormat="1" applyFont="1" applyFill="1" applyBorder="1" applyAlignment="1" applyProtection="1">
      <alignment horizontal="center" vertical="center"/>
    </xf>
    <xf numFmtId="0" fontId="45" fillId="0" borderId="10" xfId="0" applyNumberFormat="1" applyFont="1" applyFill="1" applyBorder="1" applyAlignment="1" applyProtection="1">
      <alignment horizontal="center" vertical="center"/>
    </xf>
    <xf numFmtId="0" fontId="45" fillId="0" borderId="10" xfId="0" applyNumberFormat="1" applyFont="1" applyFill="1" applyBorder="1" applyAlignment="1" applyProtection="1">
      <alignment horizontal="centerContinuous" vertical="center"/>
    </xf>
    <xf numFmtId="0" fontId="45" fillId="0" borderId="18" xfId="0" applyNumberFormat="1" applyFont="1" applyFill="1" applyBorder="1" applyAlignment="1" applyProtection="1">
      <alignment horizontal="centerContinuous" vertical="center" shrinkToFit="1"/>
    </xf>
    <xf numFmtId="0" fontId="45" fillId="0" borderId="15" xfId="0" applyNumberFormat="1" applyFont="1" applyFill="1" applyBorder="1" applyAlignment="1" applyProtection="1">
      <alignment horizontal="center" vertical="center" shrinkToFit="1"/>
    </xf>
    <xf numFmtId="0" fontId="45" fillId="0" borderId="10" xfId="0" applyNumberFormat="1" applyFont="1" applyFill="1" applyBorder="1" applyAlignment="1" applyProtection="1">
      <alignment horizontal="center" vertical="center" shrinkToFit="1"/>
    </xf>
    <xf numFmtId="0" fontId="45" fillId="0" borderId="11" xfId="0" quotePrefix="1" applyNumberFormat="1" applyFont="1" applyFill="1" applyBorder="1" applyAlignment="1" applyProtection="1">
      <alignment horizontal="center"/>
    </xf>
    <xf numFmtId="0" fontId="45" fillId="0" borderId="0" xfId="0" quotePrefix="1" applyNumberFormat="1" applyFont="1" applyFill="1" applyBorder="1" applyAlignment="1" applyProtection="1">
      <alignment horizontal="center"/>
    </xf>
    <xf numFmtId="0" fontId="57" fillId="0" borderId="0" xfId="0" quotePrefix="1" applyNumberFormat="1" applyFont="1" applyFill="1" applyBorder="1" applyAlignment="1" applyProtection="1">
      <alignment horizontal="center" vertical="center"/>
    </xf>
    <xf numFmtId="41" fontId="45" fillId="0" borderId="0" xfId="0" applyNumberFormat="1" applyFont="1" applyFill="1" applyBorder="1" applyAlignment="1">
      <alignment horizontal="right" vertical="center"/>
    </xf>
    <xf numFmtId="176" fontId="45" fillId="0" borderId="0" xfId="0" applyNumberFormat="1" applyFont="1" applyFill="1" applyBorder="1" applyAlignment="1"/>
    <xf numFmtId="0" fontId="10" fillId="0" borderId="18" xfId="0" applyNumberFormat="1" applyFont="1" applyFill="1" applyBorder="1" applyAlignment="1" applyProtection="1">
      <alignment horizontal="center"/>
    </xf>
    <xf numFmtId="176" fontId="10" fillId="0" borderId="9" xfId="0" applyNumberFormat="1" applyFont="1" applyFill="1" applyBorder="1" applyAlignment="1" applyProtection="1">
      <alignment horizontal="right"/>
    </xf>
    <xf numFmtId="176" fontId="45" fillId="0" borderId="18" xfId="0" applyNumberFormat="1" applyFont="1" applyFill="1" applyBorder="1" applyAlignment="1" applyProtection="1">
      <alignment horizontal="right"/>
    </xf>
    <xf numFmtId="176" fontId="45" fillId="0" borderId="18" xfId="0" applyNumberFormat="1" applyFont="1" applyFill="1" applyBorder="1" applyAlignment="1" applyProtection="1">
      <alignment horizontal="center"/>
    </xf>
    <xf numFmtId="176" fontId="45" fillId="0" borderId="10" xfId="0" applyNumberFormat="1" applyFont="1" applyFill="1" applyBorder="1" applyAlignment="1" applyProtection="1">
      <alignment horizontal="right"/>
    </xf>
    <xf numFmtId="3" fontId="45" fillId="0" borderId="18" xfId="0" applyNumberFormat="1" applyFont="1" applyFill="1" applyBorder="1" applyAlignment="1">
      <alignment vertical="center"/>
    </xf>
    <xf numFmtId="0" fontId="8" fillId="0" borderId="16" xfId="0" applyNumberFormat="1" applyFont="1" applyFill="1" applyBorder="1" applyAlignment="1"/>
    <xf numFmtId="0" fontId="9" fillId="0" borderId="16" xfId="0" applyNumberFormat="1" applyFont="1" applyFill="1" applyBorder="1"/>
    <xf numFmtId="0" fontId="52" fillId="0" borderId="0" xfId="0" applyNumberFormat="1" applyFont="1" applyFill="1" applyBorder="1" applyAlignment="1"/>
    <xf numFmtId="0" fontId="52" fillId="0" borderId="0" xfId="0" applyNumberFormat="1" applyFont="1" applyFill="1" applyBorder="1" applyAlignment="1">
      <alignment horizontal="right"/>
    </xf>
    <xf numFmtId="0" fontId="52" fillId="0" borderId="0" xfId="0" applyNumberFormat="1" applyFont="1" applyFill="1" applyAlignment="1" applyProtection="1">
      <alignment vertical="center"/>
    </xf>
    <xf numFmtId="41" fontId="45" fillId="0" borderId="17" xfId="0" applyNumberFormat="1" applyFont="1" applyFill="1" applyBorder="1" applyAlignment="1" applyProtection="1">
      <alignment horizontal="right"/>
    </xf>
    <xf numFmtId="0" fontId="65" fillId="0" borderId="7" xfId="0" applyNumberFormat="1" applyFont="1" applyFill="1" applyBorder="1" applyAlignment="1" applyProtection="1">
      <alignment horizontal="center" vertical="center"/>
    </xf>
    <xf numFmtId="0" fontId="72" fillId="0" borderId="7" xfId="0" applyFont="1" applyFill="1" applyBorder="1" applyAlignment="1" applyProtection="1">
      <alignment horizontal="centerContinuous" vertical="center"/>
    </xf>
    <xf numFmtId="0" fontId="72" fillId="0" borderId="12" xfId="0" applyFont="1" applyFill="1" applyBorder="1" applyAlignment="1" applyProtection="1">
      <alignment horizontal="center" vertical="center"/>
    </xf>
    <xf numFmtId="3" fontId="34" fillId="0" borderId="10" xfId="0" applyNumberFormat="1" applyFont="1" applyFill="1" applyBorder="1" applyAlignment="1">
      <alignment horizontal="center"/>
    </xf>
    <xf numFmtId="0" fontId="10" fillId="0" borderId="15" xfId="0" applyNumberFormat="1" applyFont="1" applyFill="1" applyBorder="1" applyAlignment="1" applyProtection="1">
      <alignment horizontal="centerContinuous" vertical="center"/>
    </xf>
    <xf numFmtId="0" fontId="40" fillId="0" borderId="15" xfId="0" applyFont="1" applyFill="1" applyBorder="1" applyAlignment="1" applyProtection="1">
      <alignment horizontal="center" vertical="center" shrinkToFit="1"/>
    </xf>
    <xf numFmtId="41" fontId="10" fillId="0" borderId="0" xfId="0" applyNumberFormat="1" applyFont="1" applyFill="1" applyBorder="1" applyAlignment="1"/>
    <xf numFmtId="41" fontId="10" fillId="0" borderId="8" xfId="0" applyNumberFormat="1" applyFont="1" applyFill="1" applyBorder="1" applyAlignment="1">
      <alignment horizontal="right"/>
    </xf>
    <xf numFmtId="41" fontId="10" fillId="0" borderId="9" xfId="0" applyNumberFormat="1" applyFont="1" applyFill="1" applyBorder="1" applyAlignment="1" applyProtection="1">
      <alignment horizontal="center"/>
    </xf>
    <xf numFmtId="41" fontId="10" fillId="0" borderId="18" xfId="0" applyNumberFormat="1" applyFont="1" applyFill="1" applyBorder="1" applyAlignment="1" applyProtection="1">
      <alignment horizontal="center"/>
    </xf>
    <xf numFmtId="41" fontId="10" fillId="0" borderId="10" xfId="0" applyNumberFormat="1" applyFont="1" applyFill="1" applyBorder="1" applyAlignment="1" applyProtection="1">
      <alignment horizontal="right"/>
    </xf>
    <xf numFmtId="0" fontId="9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Alignment="1" applyProtection="1">
      <alignment vertical="center"/>
    </xf>
    <xf numFmtId="0" fontId="9" fillId="0" borderId="0" xfId="0" applyNumberFormat="1" applyFont="1" applyFill="1" applyAlignment="1" applyProtection="1">
      <alignment vertical="center"/>
    </xf>
    <xf numFmtId="0" fontId="9" fillId="0" borderId="0" xfId="0" applyNumberFormat="1" applyFont="1" applyFill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Alignment="1">
      <alignment horizontal="centerContinuous" vertical="center"/>
    </xf>
    <xf numFmtId="0" fontId="72" fillId="0" borderId="20" xfId="0" applyNumberFormat="1" applyFont="1" applyFill="1" applyBorder="1" applyAlignment="1">
      <alignment horizontal="centerContinuous" vertical="center"/>
    </xf>
    <xf numFmtId="0" fontId="10" fillId="0" borderId="20" xfId="0" applyNumberFormat="1" applyFont="1" applyFill="1" applyBorder="1" applyAlignment="1">
      <alignment horizontal="centerContinuous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65" fillId="0" borderId="22" xfId="0" applyNumberFormat="1" applyFont="1" applyFill="1" applyBorder="1" applyAlignment="1">
      <alignment horizontal="centerContinuous" vertical="center"/>
    </xf>
    <xf numFmtId="0" fontId="65" fillId="0" borderId="20" xfId="0" applyNumberFormat="1" applyFont="1" applyFill="1" applyBorder="1" applyAlignment="1">
      <alignment horizontal="centerContinuous" vertical="center"/>
    </xf>
    <xf numFmtId="0" fontId="40" fillId="0" borderId="20" xfId="0" applyNumberFormat="1" applyFont="1" applyFill="1" applyBorder="1" applyAlignment="1">
      <alignment horizontal="centerContinuous" vertical="center"/>
    </xf>
    <xf numFmtId="0" fontId="10" fillId="0" borderId="21" xfId="0" applyNumberFormat="1" applyFont="1" applyFill="1" applyBorder="1" applyAlignment="1">
      <alignment horizontal="centerContinuous" vertical="center"/>
    </xf>
    <xf numFmtId="0" fontId="65" fillId="0" borderId="16" xfId="0" applyNumberFormat="1" applyFont="1" applyFill="1" applyBorder="1" applyAlignment="1" applyProtection="1">
      <alignment horizontal="centerContinuous" vertical="center"/>
    </xf>
    <xf numFmtId="0" fontId="65" fillId="0" borderId="17" xfId="0" applyNumberFormat="1" applyFont="1" applyFill="1" applyBorder="1" applyAlignment="1" applyProtection="1">
      <alignment horizontal="centerContinuous" vertical="center"/>
    </xf>
    <xf numFmtId="0" fontId="65" fillId="0" borderId="16" xfId="0" applyNumberFormat="1" applyFont="1" applyFill="1" applyBorder="1" applyAlignment="1" applyProtection="1">
      <alignment horizontal="centerContinuous" vertical="center" shrinkToFit="1"/>
    </xf>
    <xf numFmtId="0" fontId="65" fillId="0" borderId="14" xfId="0" applyNumberFormat="1" applyFont="1" applyFill="1" applyBorder="1" applyAlignment="1" applyProtection="1">
      <alignment horizontal="centerContinuous" vertical="center" wrapText="1"/>
    </xf>
    <xf numFmtId="0" fontId="10" fillId="0" borderId="9" xfId="0" applyNumberFormat="1" applyFont="1" applyFill="1" applyBorder="1" applyAlignment="1" applyProtection="1">
      <alignment horizontal="center" vertical="center" shrinkToFit="1"/>
    </xf>
    <xf numFmtId="0" fontId="10" fillId="0" borderId="10" xfId="0" applyNumberFormat="1" applyFont="1" applyFill="1" applyBorder="1" applyAlignment="1" applyProtection="1">
      <alignment horizontal="center" vertical="center" shrinkToFit="1"/>
    </xf>
    <xf numFmtId="0" fontId="10" fillId="0" borderId="9" xfId="0" applyNumberFormat="1" applyFont="1" applyFill="1" applyBorder="1" applyAlignment="1" applyProtection="1">
      <alignment horizontal="centerContinuous" vertical="center"/>
    </xf>
    <xf numFmtId="0" fontId="10" fillId="0" borderId="12" xfId="0" applyNumberFormat="1" applyFont="1" applyFill="1" applyBorder="1" applyAlignment="1" applyProtection="1">
      <alignment vertical="center"/>
    </xf>
    <xf numFmtId="0" fontId="10" fillId="0" borderId="12" xfId="0" applyNumberFormat="1" applyFont="1" applyFill="1" applyBorder="1" applyAlignment="1">
      <alignment vertical="center"/>
    </xf>
    <xf numFmtId="0" fontId="45" fillId="0" borderId="0" xfId="0" applyNumberFormat="1" applyFont="1" applyFill="1" applyBorder="1" applyAlignment="1" applyProtection="1">
      <alignment horizontal="center"/>
    </xf>
    <xf numFmtId="41" fontId="45" fillId="0" borderId="14" xfId="0" applyNumberFormat="1" applyFont="1" applyFill="1" applyBorder="1" applyAlignment="1" applyProtection="1">
      <alignment horizontal="right"/>
    </xf>
    <xf numFmtId="41" fontId="45" fillId="0" borderId="16" xfId="0" applyNumberFormat="1" applyFont="1" applyFill="1" applyBorder="1" applyAlignment="1" applyProtection="1">
      <alignment horizontal="right"/>
    </xf>
    <xf numFmtId="41" fontId="45" fillId="0" borderId="16" xfId="0" applyNumberFormat="1" applyFont="1" applyFill="1" applyBorder="1" applyAlignment="1">
      <alignment horizontal="right"/>
    </xf>
    <xf numFmtId="41" fontId="45" fillId="0" borderId="14" xfId="0" quotePrefix="1" applyNumberFormat="1" applyFont="1" applyFill="1" applyBorder="1" applyAlignment="1">
      <alignment horizontal="right"/>
    </xf>
    <xf numFmtId="41" fontId="45" fillId="0" borderId="14" xfId="0" quotePrefix="1" applyNumberFormat="1" applyFont="1" applyFill="1" applyBorder="1" applyAlignment="1">
      <alignment horizontal="right" shrinkToFit="1"/>
    </xf>
    <xf numFmtId="41" fontId="45" fillId="0" borderId="16" xfId="0" quotePrefix="1" applyNumberFormat="1" applyFont="1" applyFill="1" applyBorder="1" applyAlignment="1">
      <alignment horizontal="right" shrinkToFit="1"/>
    </xf>
    <xf numFmtId="41" fontId="45" fillId="0" borderId="16" xfId="0" applyNumberFormat="1" applyFont="1" applyFill="1" applyBorder="1" applyAlignment="1" applyProtection="1">
      <alignment horizontal="right" shrinkToFit="1"/>
    </xf>
    <xf numFmtId="41" fontId="78" fillId="0" borderId="16" xfId="0" applyNumberFormat="1" applyFont="1" applyFill="1" applyBorder="1" applyAlignment="1" applyProtection="1">
      <alignment horizontal="right"/>
    </xf>
    <xf numFmtId="41" fontId="45" fillId="0" borderId="11" xfId="0" quotePrefix="1" applyNumberFormat="1" applyFont="1" applyFill="1" applyBorder="1" applyAlignment="1">
      <alignment horizontal="right"/>
    </xf>
    <xf numFmtId="41" fontId="45" fillId="0" borderId="11" xfId="0" quotePrefix="1" applyNumberFormat="1" applyFont="1" applyFill="1" applyBorder="1" applyAlignment="1">
      <alignment horizontal="right" shrinkToFit="1"/>
    </xf>
    <xf numFmtId="41" fontId="45" fillId="0" borderId="0" xfId="0" quotePrefix="1" applyNumberFormat="1" applyFont="1" applyFill="1" applyBorder="1" applyAlignment="1">
      <alignment horizontal="right" shrinkToFit="1"/>
    </xf>
    <xf numFmtId="41" fontId="45" fillId="0" borderId="0" xfId="0" applyNumberFormat="1" applyFont="1" applyFill="1" applyBorder="1" applyAlignment="1" applyProtection="1">
      <alignment horizontal="right" shrinkToFit="1"/>
    </xf>
    <xf numFmtId="41" fontId="78" fillId="0" borderId="0" xfId="0" applyNumberFormat="1" applyFont="1" applyFill="1" applyBorder="1" applyAlignment="1" applyProtection="1">
      <alignment horizontal="right"/>
    </xf>
    <xf numFmtId="0" fontId="57" fillId="0" borderId="0" xfId="0" applyNumberFormat="1" applyFont="1" applyFill="1" applyBorder="1" applyAlignment="1" applyProtection="1">
      <alignment horizontal="center" vertical="center"/>
    </xf>
    <xf numFmtId="41" fontId="57" fillId="0" borderId="11" xfId="0" applyNumberFormat="1" applyFont="1" applyFill="1" applyBorder="1" applyAlignment="1">
      <alignment horizontal="right" vertical="center"/>
    </xf>
    <xf numFmtId="41" fontId="57" fillId="0" borderId="11" xfId="0" applyNumberFormat="1" applyFont="1" applyFill="1" applyBorder="1" applyAlignment="1">
      <alignment horizontal="right" vertical="center" shrinkToFit="1"/>
    </xf>
    <xf numFmtId="0" fontId="70" fillId="0" borderId="0" xfId="0" applyNumberFormat="1" applyFont="1" applyFill="1" applyBorder="1" applyAlignment="1" applyProtection="1">
      <alignment horizontal="center"/>
    </xf>
    <xf numFmtId="41" fontId="45" fillId="0" borderId="11" xfId="0" applyNumberFormat="1" applyFont="1" applyFill="1" applyBorder="1" applyAlignment="1">
      <alignment horizontal="right"/>
    </xf>
    <xf numFmtId="41" fontId="45" fillId="0" borderId="11" xfId="0" applyNumberFormat="1" applyFont="1" applyFill="1" applyBorder="1" applyAlignment="1">
      <alignment horizontal="right" vertical="center"/>
    </xf>
    <xf numFmtId="0" fontId="53" fillId="0" borderId="10" xfId="0" applyNumberFormat="1" applyFont="1" applyFill="1" applyBorder="1" applyAlignment="1" applyProtection="1">
      <alignment horizontal="center"/>
    </xf>
    <xf numFmtId="3" fontId="45" fillId="0" borderId="9" xfId="0" applyNumberFormat="1" applyFont="1" applyFill="1" applyBorder="1" applyAlignment="1">
      <alignment vertical="center"/>
    </xf>
    <xf numFmtId="0" fontId="53" fillId="0" borderId="18" xfId="0" applyNumberFormat="1" applyFont="1" applyFill="1" applyBorder="1" applyAlignment="1" applyProtection="1">
      <alignment horizontal="center"/>
    </xf>
    <xf numFmtId="176" fontId="45" fillId="0" borderId="9" xfId="0" applyNumberFormat="1" applyFont="1" applyFill="1" applyBorder="1" applyAlignment="1" applyProtection="1">
      <alignment horizontal="center"/>
    </xf>
    <xf numFmtId="176" fontId="45" fillId="0" borderId="0" xfId="0" applyNumberFormat="1" applyFont="1" applyFill="1" applyBorder="1" applyAlignment="1" applyProtection="1">
      <alignment horizontal="center"/>
    </xf>
    <xf numFmtId="176" fontId="51" fillId="0" borderId="0" xfId="0" applyNumberFormat="1" applyFont="1" applyFill="1" applyBorder="1" applyAlignment="1" applyProtection="1"/>
    <xf numFmtId="0" fontId="51" fillId="0" borderId="0" xfId="0" applyNumberFormat="1" applyFont="1" applyFill="1" applyBorder="1" applyAlignment="1" applyProtection="1">
      <alignment horizontal="left"/>
    </xf>
    <xf numFmtId="176" fontId="53" fillId="0" borderId="0" xfId="0" applyNumberFormat="1" applyFont="1" applyFill="1" applyBorder="1" applyAlignment="1" applyProtection="1"/>
    <xf numFmtId="176" fontId="45" fillId="0" borderId="0" xfId="0" applyNumberFormat="1" applyFont="1" applyFill="1" applyBorder="1" applyAlignment="1" applyProtection="1">
      <alignment horizontal="centerContinuous"/>
    </xf>
    <xf numFmtId="0" fontId="51" fillId="0" borderId="0" xfId="0" applyNumberFormat="1" applyFont="1" applyFill="1" applyProtection="1"/>
    <xf numFmtId="176" fontId="52" fillId="0" borderId="0" xfId="0" applyNumberFormat="1" applyFont="1" applyFill="1" applyBorder="1" applyAlignment="1" applyProtection="1">
      <alignment horizontal="center"/>
    </xf>
    <xf numFmtId="0" fontId="52" fillId="0" borderId="0" xfId="0" applyNumberFormat="1" applyFont="1" applyFill="1" applyBorder="1"/>
    <xf numFmtId="0" fontId="65" fillId="0" borderId="23" xfId="0" applyNumberFormat="1" applyFont="1" applyFill="1" applyBorder="1" applyAlignment="1" applyProtection="1">
      <alignment horizontal="centerContinuous" vertical="center"/>
    </xf>
    <xf numFmtId="0" fontId="65" fillId="0" borderId="1" xfId="0" applyNumberFormat="1" applyFont="1" applyFill="1" applyBorder="1" applyAlignment="1" applyProtection="1">
      <alignment horizontal="centerContinuous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Protection="1"/>
    <xf numFmtId="0" fontId="45" fillId="0" borderId="0" xfId="0" applyNumberFormat="1" applyFont="1" applyFill="1" applyAlignment="1">
      <alignment vertical="top"/>
    </xf>
    <xf numFmtId="0" fontId="46" fillId="0" borderId="0" xfId="0" applyNumberFormat="1" applyFont="1" applyFill="1" applyAlignment="1" applyProtection="1">
      <alignment vertical="top"/>
      <protection locked="0"/>
    </xf>
    <xf numFmtId="0" fontId="47" fillId="0" borderId="0" xfId="0" applyNumberFormat="1" applyFont="1" applyFill="1" applyAlignment="1" applyProtection="1">
      <alignment vertical="top"/>
      <protection locked="0"/>
    </xf>
    <xf numFmtId="0" fontId="45" fillId="0" borderId="0" xfId="0" applyNumberFormat="1" applyFont="1" applyFill="1" applyAlignment="1">
      <alignment horizontal="left" vertical="top"/>
    </xf>
    <xf numFmtId="0" fontId="45" fillId="0" borderId="0" xfId="0" applyNumberFormat="1" applyFont="1" applyFill="1" applyAlignment="1">
      <alignment horizontal="center" vertical="top"/>
    </xf>
    <xf numFmtId="0" fontId="50" fillId="0" borderId="0" xfId="0" applyNumberFormat="1" applyFont="1" applyFill="1" applyAlignment="1" applyProtection="1">
      <alignment horizontal="centerContinuous"/>
    </xf>
    <xf numFmtId="0" fontId="50" fillId="0" borderId="0" xfId="0" applyNumberFormat="1" applyFont="1" applyFill="1" applyProtection="1"/>
    <xf numFmtId="0" fontId="51" fillId="0" borderId="0" xfId="0" applyNumberFormat="1" applyFont="1" applyFill="1" applyAlignment="1" applyProtection="1">
      <alignment horizontal="left"/>
    </xf>
    <xf numFmtId="0" fontId="70" fillId="0" borderId="4" xfId="0" applyNumberFormat="1" applyFont="1" applyFill="1" applyBorder="1" applyAlignment="1" applyProtection="1">
      <alignment horizontal="center" vertical="center"/>
    </xf>
    <xf numFmtId="0" fontId="73" fillId="0" borderId="4" xfId="0" applyNumberFormat="1" applyFont="1" applyFill="1" applyBorder="1" applyAlignment="1">
      <alignment horizontal="centerContinuous" vertical="center"/>
    </xf>
    <xf numFmtId="0" fontId="70" fillId="0" borderId="6" xfId="0" applyNumberFormat="1" applyFont="1" applyFill="1" applyBorder="1" applyAlignment="1">
      <alignment horizontal="centerContinuous" vertical="center"/>
    </xf>
    <xf numFmtId="0" fontId="70" fillId="0" borderId="6" xfId="0" applyNumberFormat="1" applyFont="1" applyFill="1" applyBorder="1" applyAlignment="1" applyProtection="1">
      <alignment horizontal="centerContinuous" vertical="center"/>
    </xf>
    <xf numFmtId="0" fontId="73" fillId="0" borderId="6" xfId="0" applyNumberFormat="1" applyFont="1" applyFill="1" applyBorder="1" applyAlignment="1">
      <alignment horizontal="centerContinuous" vertical="center"/>
    </xf>
    <xf numFmtId="0" fontId="53" fillId="0" borderId="6" xfId="0" applyNumberFormat="1" applyFont="1" applyFill="1" applyBorder="1" applyAlignment="1">
      <alignment horizontal="centerContinuous" vertical="center"/>
    </xf>
    <xf numFmtId="0" fontId="54" fillId="0" borderId="6" xfId="0" applyNumberFormat="1" applyFont="1" applyFill="1" applyBorder="1" applyAlignment="1">
      <alignment horizontal="centerContinuous" vertical="center"/>
    </xf>
    <xf numFmtId="0" fontId="45" fillId="0" borderId="0" xfId="0" applyNumberFormat="1" applyFont="1" applyFill="1" applyBorder="1" applyAlignment="1" applyProtection="1">
      <alignment horizontal="centerContinuous" vertical="center"/>
    </xf>
    <xf numFmtId="0" fontId="45" fillId="0" borderId="18" xfId="0" applyNumberFormat="1" applyFont="1" applyFill="1" applyBorder="1" applyAlignment="1" applyProtection="1">
      <alignment horizontal="centerContinuous" vertical="center"/>
    </xf>
    <xf numFmtId="0" fontId="54" fillId="0" borderId="18" xfId="0" applyNumberFormat="1" applyFont="1" applyFill="1" applyBorder="1" applyAlignment="1">
      <alignment horizontal="centerContinuous" vertical="center"/>
    </xf>
    <xf numFmtId="0" fontId="54" fillId="0" borderId="10" xfId="0" applyNumberFormat="1" applyFont="1" applyFill="1" applyBorder="1" applyAlignment="1">
      <alignment horizontal="centerContinuous" vertical="center"/>
    </xf>
    <xf numFmtId="0" fontId="45" fillId="0" borderId="0" xfId="0" applyNumberFormat="1" applyFont="1" applyFill="1" applyBorder="1" applyAlignment="1">
      <alignment horizontal="centerContinuous" vertical="center" wrapText="1"/>
    </xf>
    <xf numFmtId="0" fontId="56" fillId="0" borderId="18" xfId="0" applyNumberFormat="1" applyFont="1" applyFill="1" applyBorder="1" applyAlignment="1">
      <alignment horizontal="centerContinuous" vertical="center"/>
    </xf>
    <xf numFmtId="0" fontId="45" fillId="0" borderId="18" xfId="0" applyNumberFormat="1" applyFont="1" applyFill="1" applyBorder="1" applyAlignment="1">
      <alignment horizontal="centerContinuous" vertical="center" shrinkToFit="1"/>
    </xf>
    <xf numFmtId="0" fontId="55" fillId="0" borderId="14" xfId="0" applyNumberFormat="1" applyFont="1" applyFill="1" applyBorder="1" applyAlignment="1" applyProtection="1">
      <alignment horizontal="center" vertical="center"/>
    </xf>
    <xf numFmtId="0" fontId="55" fillId="0" borderId="17" xfId="0" applyNumberFormat="1" applyFont="1" applyFill="1" applyBorder="1" applyAlignment="1" applyProtection="1">
      <alignment horizontal="center" vertical="center"/>
    </xf>
    <xf numFmtId="0" fontId="70" fillId="0" borderId="1" xfId="0" applyNumberFormat="1" applyFont="1" applyFill="1" applyBorder="1" applyAlignment="1" applyProtection="1">
      <alignment horizontal="center" vertical="center" wrapText="1"/>
    </xf>
    <xf numFmtId="0" fontId="70" fillId="0" borderId="8" xfId="0" applyNumberFormat="1" applyFont="1" applyFill="1" applyBorder="1" applyAlignment="1" applyProtection="1">
      <alignment horizontal="center" vertical="center" wrapText="1"/>
    </xf>
    <xf numFmtId="0" fontId="55" fillId="0" borderId="16" xfId="0" applyNumberFormat="1" applyFont="1" applyFill="1" applyBorder="1" applyAlignment="1" applyProtection="1">
      <alignment horizontal="center" vertical="center"/>
    </xf>
    <xf numFmtId="0" fontId="70" fillId="0" borderId="1" xfId="0" applyNumberFormat="1" applyFont="1" applyFill="1" applyBorder="1" applyAlignment="1" applyProtection="1">
      <alignment horizontal="center" vertical="center"/>
    </xf>
    <xf numFmtId="0" fontId="55" fillId="0" borderId="23" xfId="0" applyNumberFormat="1" applyFont="1" applyFill="1" applyBorder="1" applyAlignment="1" applyProtection="1">
      <alignment horizontal="center" vertical="center"/>
    </xf>
    <xf numFmtId="0" fontId="55" fillId="0" borderId="11" xfId="0" applyNumberFormat="1" applyFont="1" applyFill="1" applyBorder="1" applyAlignment="1" applyProtection="1">
      <alignment horizontal="center" vertical="center"/>
    </xf>
    <xf numFmtId="0" fontId="55" fillId="0" borderId="8" xfId="0" applyNumberFormat="1" applyFont="1" applyFill="1" applyBorder="1" applyAlignment="1" applyProtection="1">
      <alignment horizontal="center" vertical="center"/>
    </xf>
    <xf numFmtId="0" fontId="70" fillId="0" borderId="13" xfId="0" applyNumberFormat="1" applyFont="1" applyFill="1" applyBorder="1" applyAlignment="1" applyProtection="1">
      <alignment horizontal="center" vertical="center" wrapText="1"/>
    </xf>
    <xf numFmtId="0" fontId="70" fillId="0" borderId="11" xfId="0" applyNumberFormat="1" applyFont="1" applyFill="1" applyBorder="1" applyAlignment="1" applyProtection="1">
      <alignment horizontal="center" vertical="center" wrapText="1"/>
    </xf>
    <xf numFmtId="0" fontId="70" fillId="0" borderId="8" xfId="0" applyNumberFormat="1" applyFont="1" applyFill="1" applyBorder="1" applyAlignment="1">
      <alignment horizontal="center" vertical="center"/>
    </xf>
    <xf numFmtId="0" fontId="55" fillId="0" borderId="12" xfId="0" applyNumberFormat="1" applyFont="1" applyFill="1" applyBorder="1" applyAlignment="1" applyProtection="1">
      <alignment horizontal="center" vertical="center"/>
    </xf>
    <xf numFmtId="0" fontId="70" fillId="0" borderId="13" xfId="0" applyNumberFormat="1" applyFont="1" applyFill="1" applyBorder="1" applyAlignment="1">
      <alignment horizontal="center" vertical="center"/>
    </xf>
    <xf numFmtId="0" fontId="70" fillId="0" borderId="12" xfId="0" applyNumberFormat="1" applyFont="1" applyFill="1" applyBorder="1" applyAlignment="1">
      <alignment horizontal="center" vertical="center"/>
    </xf>
    <xf numFmtId="0" fontId="70" fillId="0" borderId="12" xfId="0" applyNumberFormat="1" applyFont="1" applyFill="1" applyBorder="1" applyAlignment="1">
      <alignment horizontal="center" vertical="center" shrinkToFit="1"/>
    </xf>
    <xf numFmtId="0" fontId="70" fillId="0" borderId="11" xfId="0" applyNumberFormat="1" applyFont="1" applyFill="1" applyBorder="1" applyAlignment="1" applyProtection="1">
      <alignment horizontal="center" vertical="center" shrinkToFit="1"/>
    </xf>
    <xf numFmtId="0" fontId="74" fillId="0" borderId="16" xfId="0" applyNumberFormat="1" applyFont="1" applyFill="1" applyBorder="1" applyAlignment="1">
      <alignment vertical="center"/>
    </xf>
    <xf numFmtId="0" fontId="70" fillId="0" borderId="13" xfId="0" applyNumberFormat="1" applyFont="1" applyFill="1" applyBorder="1" applyAlignment="1">
      <alignment horizontal="center" vertical="center" shrinkToFit="1"/>
    </xf>
    <xf numFmtId="0" fontId="55" fillId="0" borderId="0" xfId="0" applyNumberFormat="1" applyFont="1" applyFill="1" applyBorder="1" applyAlignment="1" applyProtection="1">
      <alignment horizontal="center" vertical="center"/>
    </xf>
    <xf numFmtId="0" fontId="70" fillId="0" borderId="0" xfId="0" applyNumberFormat="1" applyFont="1" applyFill="1" applyBorder="1" applyAlignment="1">
      <alignment horizontal="center" vertical="center"/>
    </xf>
    <xf numFmtId="0" fontId="70" fillId="0" borderId="8" xfId="0" applyNumberFormat="1" applyFont="1" applyFill="1" applyBorder="1" applyAlignment="1">
      <alignment horizontal="center" vertical="top" shrinkToFit="1"/>
    </xf>
    <xf numFmtId="0" fontId="70" fillId="0" borderId="12" xfId="0" applyNumberFormat="1" applyFont="1" applyFill="1" applyBorder="1" applyAlignment="1" applyProtection="1">
      <alignment horizontal="center" vertical="center" shrinkToFit="1"/>
    </xf>
    <xf numFmtId="0" fontId="53" fillId="0" borderId="8" xfId="0" applyNumberFormat="1" applyFont="1" applyFill="1" applyBorder="1" applyAlignment="1" applyProtection="1">
      <alignment horizontal="center" vertical="center"/>
    </xf>
    <xf numFmtId="0" fontId="45" fillId="0" borderId="12" xfId="0" applyNumberFormat="1" applyFont="1" applyFill="1" applyBorder="1" applyAlignment="1" applyProtection="1">
      <alignment horizontal="center" vertical="center" shrinkToFit="1"/>
    </xf>
    <xf numFmtId="0" fontId="70" fillId="0" borderId="0" xfId="0" applyNumberFormat="1" applyFont="1" applyFill="1" applyBorder="1" applyAlignment="1">
      <alignment horizontal="center" vertical="top" shrinkToFit="1"/>
    </xf>
    <xf numFmtId="0" fontId="45" fillId="0" borderId="8" xfId="0" applyNumberFormat="1" applyFont="1" applyFill="1" applyBorder="1" applyAlignment="1">
      <alignment horizontal="center" vertical="top" shrinkToFit="1"/>
    </xf>
    <xf numFmtId="0" fontId="53" fillId="0" borderId="12" xfId="0" applyNumberFormat="1" applyFont="1" applyFill="1" applyBorder="1" applyAlignment="1">
      <alignment horizontal="center" vertical="center"/>
    </xf>
    <xf numFmtId="0" fontId="53" fillId="0" borderId="0" xfId="0" applyNumberFormat="1" applyFont="1" applyFill="1" applyBorder="1" applyAlignment="1" applyProtection="1">
      <alignment horizontal="center" vertical="center"/>
    </xf>
    <xf numFmtId="0" fontId="45" fillId="0" borderId="12" xfId="0" applyNumberFormat="1" applyFont="1" applyFill="1" applyBorder="1" applyAlignment="1">
      <alignment horizontal="center" vertical="top"/>
    </xf>
    <xf numFmtId="0" fontId="55" fillId="0" borderId="12" xfId="0" applyNumberFormat="1" applyFont="1" applyFill="1" applyBorder="1" applyAlignment="1">
      <alignment horizontal="center" vertical="top"/>
    </xf>
    <xf numFmtId="0" fontId="45" fillId="0" borderId="0" xfId="0" applyNumberFormat="1" applyFont="1" applyFill="1" applyBorder="1" applyAlignment="1">
      <alignment horizontal="center" vertical="top" shrinkToFit="1"/>
    </xf>
    <xf numFmtId="0" fontId="45" fillId="0" borderId="12" xfId="0" applyNumberFormat="1" applyFont="1" applyFill="1" applyBorder="1" applyAlignment="1">
      <alignment horizontal="center" vertical="top" shrinkToFit="1"/>
    </xf>
    <xf numFmtId="0" fontId="45" fillId="0" borderId="18" xfId="0" applyNumberFormat="1" applyFont="1" applyFill="1" applyBorder="1" applyAlignment="1">
      <alignment horizontal="center" vertical="top" shrinkToFit="1"/>
    </xf>
    <xf numFmtId="0" fontId="45" fillId="0" borderId="10" xfId="0" applyNumberFormat="1" applyFont="1" applyFill="1" applyBorder="1" applyAlignment="1">
      <alignment horizontal="center" vertical="top" shrinkToFit="1"/>
    </xf>
    <xf numFmtId="0" fontId="45" fillId="0" borderId="15" xfId="0" applyNumberFormat="1" applyFont="1" applyFill="1" applyBorder="1" applyAlignment="1">
      <alignment horizontal="center" vertical="top" shrinkToFit="1"/>
    </xf>
    <xf numFmtId="0" fontId="45" fillId="0" borderId="18" xfId="0" applyNumberFormat="1" applyFont="1" applyFill="1" applyBorder="1" applyAlignment="1" applyProtection="1">
      <alignment horizontal="center" vertical="center" shrinkToFit="1"/>
    </xf>
    <xf numFmtId="0" fontId="45" fillId="0" borderId="8" xfId="0" applyNumberFormat="1" applyFont="1" applyFill="1" applyBorder="1" applyAlignment="1" applyProtection="1">
      <alignment horizontal="center"/>
    </xf>
    <xf numFmtId="41" fontId="45" fillId="0" borderId="0" xfId="0" applyNumberFormat="1" applyFont="1" applyFill="1" applyBorder="1" applyAlignment="1">
      <alignment horizontal="right" vertical="center" shrinkToFit="1"/>
    </xf>
    <xf numFmtId="0" fontId="45" fillId="0" borderId="11" xfId="0" quotePrefix="1" applyNumberFormat="1" applyFont="1" applyFill="1" applyBorder="1" applyAlignment="1" applyProtection="1">
      <alignment horizontal="center" vertical="center"/>
    </xf>
    <xf numFmtId="41" fontId="45" fillId="0" borderId="14" xfId="0" applyNumberFormat="1" applyFont="1" applyFill="1" applyBorder="1" applyAlignment="1">
      <alignment horizontal="right" vertical="center"/>
    </xf>
    <xf numFmtId="41" fontId="45" fillId="0" borderId="16" xfId="0" applyNumberFormat="1" applyFont="1" applyFill="1" applyBorder="1" applyAlignment="1">
      <alignment horizontal="right" vertical="center"/>
    </xf>
    <xf numFmtId="41" fontId="45" fillId="0" borderId="17" xfId="0" applyNumberFormat="1" applyFont="1" applyFill="1" applyBorder="1" applyAlignment="1">
      <alignment horizontal="right" vertical="center"/>
    </xf>
    <xf numFmtId="0" fontId="45" fillId="0" borderId="0" xfId="0" quotePrefix="1" applyNumberFormat="1" applyFont="1" applyFill="1" applyBorder="1" applyAlignment="1" applyProtection="1">
      <alignment horizontal="center" vertical="center"/>
    </xf>
    <xf numFmtId="41" fontId="45" fillId="0" borderId="8" xfId="0" applyNumberFormat="1" applyFont="1" applyFill="1" applyBorder="1" applyAlignment="1">
      <alignment horizontal="right" vertical="center"/>
    </xf>
    <xf numFmtId="0" fontId="57" fillId="0" borderId="8" xfId="0" applyNumberFormat="1" applyFont="1" applyFill="1" applyBorder="1" applyAlignment="1" applyProtection="1">
      <alignment horizontal="center" vertical="center"/>
    </xf>
    <xf numFmtId="0" fontId="57" fillId="0" borderId="11" xfId="0" quotePrefix="1" applyNumberFormat="1" applyFont="1" applyFill="1" applyBorder="1" applyAlignment="1" applyProtection="1">
      <alignment horizontal="center" vertical="center"/>
    </xf>
    <xf numFmtId="176" fontId="45" fillId="0" borderId="11" xfId="0" applyNumberFormat="1" applyFont="1" applyFill="1" applyBorder="1" applyAlignment="1">
      <alignment vertical="center"/>
    </xf>
    <xf numFmtId="176" fontId="45" fillId="0" borderId="0" xfId="0" applyNumberFormat="1" applyFont="1" applyFill="1" applyBorder="1" applyAlignment="1">
      <alignment vertical="center"/>
    </xf>
    <xf numFmtId="0" fontId="70" fillId="0" borderId="8" xfId="0" applyNumberFormat="1" applyFont="1" applyFill="1" applyBorder="1" applyAlignment="1" applyProtection="1">
      <alignment horizontal="center"/>
    </xf>
    <xf numFmtId="176" fontId="45" fillId="0" borderId="11" xfId="0" applyNumberFormat="1" applyFont="1" applyFill="1" applyBorder="1" applyAlignment="1"/>
    <xf numFmtId="0" fontId="45" fillId="0" borderId="10" xfId="0" applyNumberFormat="1" applyFont="1" applyFill="1" applyBorder="1"/>
    <xf numFmtId="0" fontId="51" fillId="0" borderId="0" xfId="0" applyNumberFormat="1" applyFont="1" applyFill="1" applyAlignment="1" applyProtection="1">
      <alignment vertical="center"/>
    </xf>
    <xf numFmtId="0" fontId="15" fillId="0" borderId="0" xfId="0" applyNumberFormat="1" applyFont="1" applyFill="1" applyAlignment="1" applyProtection="1">
      <alignment horizontal="centerContinuous"/>
    </xf>
    <xf numFmtId="0" fontId="65" fillId="0" borderId="8" xfId="0" applyNumberFormat="1" applyFont="1" applyFill="1" applyBorder="1" applyAlignment="1" applyProtection="1">
      <alignment horizontal="center" vertical="center" shrinkToFit="1"/>
    </xf>
    <xf numFmtId="41" fontId="10" fillId="0" borderId="11" xfId="0" applyNumberFormat="1" applyFont="1" applyFill="1" applyBorder="1" applyAlignment="1">
      <alignment horizontal="right" shrinkToFit="1"/>
    </xf>
    <xf numFmtId="41" fontId="10" fillId="0" borderId="0" xfId="0" applyNumberFormat="1" applyFont="1" applyFill="1" applyBorder="1" applyAlignment="1">
      <alignment horizontal="right" shrinkToFit="1"/>
    </xf>
    <xf numFmtId="176" fontId="10" fillId="0" borderId="11" xfId="0" applyNumberFormat="1" applyFont="1" applyFill="1" applyBorder="1" applyAlignment="1">
      <alignment shrinkToFit="1"/>
    </xf>
    <xf numFmtId="0" fontId="38" fillId="0" borderId="9" xfId="0" applyNumberFormat="1" applyFont="1" applyFill="1" applyBorder="1" applyAlignment="1">
      <alignment vertical="center"/>
    </xf>
    <xf numFmtId="41" fontId="10" fillId="0" borderId="18" xfId="0" applyNumberFormat="1" applyFont="1" applyFill="1" applyBorder="1" applyAlignment="1" applyProtection="1">
      <alignment horizontal="right" vertical="center"/>
    </xf>
    <xf numFmtId="41" fontId="20" fillId="0" borderId="18" xfId="0" applyNumberFormat="1" applyFont="1" applyFill="1" applyBorder="1" applyAlignment="1">
      <alignment horizontal="right" vertical="center" shrinkToFit="1"/>
    </xf>
    <xf numFmtId="0" fontId="0" fillId="0" borderId="18" xfId="0" applyNumberFormat="1" applyFont="1" applyFill="1" applyBorder="1"/>
    <xf numFmtId="177" fontId="10" fillId="0" borderId="18" xfId="0" applyNumberFormat="1" applyFont="1" applyFill="1" applyBorder="1"/>
    <xf numFmtId="0" fontId="9" fillId="0" borderId="0" xfId="0" applyNumberFormat="1" applyFont="1" applyFill="1" applyBorder="1" applyAlignment="1" applyProtection="1">
      <alignment horizontal="right" vertical="center"/>
    </xf>
    <xf numFmtId="0" fontId="65" fillId="0" borderId="0" xfId="0" applyNumberFormat="1" applyFont="1" applyFill="1" applyBorder="1" applyAlignment="1">
      <alignment vertical="center"/>
    </xf>
    <xf numFmtId="0" fontId="65" fillId="0" borderId="23" xfId="0" applyNumberFormat="1" applyFont="1" applyFill="1" applyBorder="1" applyAlignment="1">
      <alignment vertical="center"/>
    </xf>
    <xf numFmtId="0" fontId="11" fillId="0" borderId="10" xfId="0" applyNumberFormat="1" applyFont="1" applyFill="1" applyBorder="1" applyAlignment="1" applyProtection="1">
      <alignment horizontal="center" vertical="center"/>
    </xf>
    <xf numFmtId="41" fontId="60" fillId="0" borderId="11" xfId="0" applyNumberFormat="1" applyFont="1" applyFill="1" applyBorder="1" applyAlignment="1">
      <alignment horizontal="right" vertical="center"/>
    </xf>
    <xf numFmtId="41" fontId="60" fillId="0" borderId="0" xfId="0" applyNumberFormat="1" applyFont="1" applyFill="1" applyBorder="1" applyAlignment="1">
      <alignment horizontal="right" vertical="center"/>
    </xf>
    <xf numFmtId="41" fontId="60" fillId="0" borderId="25" xfId="0" applyNumberFormat="1" applyFont="1" applyFill="1" applyBorder="1" applyAlignment="1">
      <alignment horizontal="right" vertical="center"/>
    </xf>
    <xf numFmtId="41" fontId="2" fillId="0" borderId="4" xfId="0" applyNumberFormat="1" applyFont="1" applyFill="1" applyBorder="1" applyAlignment="1" applyProtection="1">
      <alignment vertical="center"/>
    </xf>
    <xf numFmtId="41" fontId="0" fillId="0" borderId="10" xfId="0" applyNumberFormat="1" applyFill="1" applyBorder="1" applyAlignment="1">
      <alignment vertical="center"/>
    </xf>
    <xf numFmtId="41" fontId="65" fillId="0" borderId="13" xfId="0" applyNumberFormat="1" applyFont="1" applyFill="1" applyBorder="1" applyAlignment="1" applyProtection="1">
      <alignment horizontal="center" vertical="center"/>
    </xf>
    <xf numFmtId="41" fontId="65" fillId="0" borderId="14" xfId="0" applyNumberFormat="1" applyFont="1" applyFill="1" applyBorder="1" applyAlignment="1" applyProtection="1">
      <alignment horizontal="center" vertical="center"/>
    </xf>
    <xf numFmtId="41" fontId="65" fillId="0" borderId="16" xfId="0" applyNumberFormat="1" applyFont="1" applyFill="1" applyBorder="1" applyAlignment="1" applyProtection="1">
      <alignment horizontal="center" vertical="center"/>
    </xf>
    <xf numFmtId="41" fontId="65" fillId="0" borderId="17" xfId="0" applyNumberFormat="1" applyFont="1" applyFill="1" applyBorder="1" applyAlignment="1" applyProtection="1">
      <alignment horizontal="center" vertical="center"/>
    </xf>
    <xf numFmtId="41" fontId="4" fillId="0" borderId="8" xfId="0" applyNumberFormat="1" applyFont="1" applyFill="1" applyBorder="1" applyAlignment="1" applyProtection="1">
      <alignment horizontal="center" vertical="center"/>
    </xf>
    <xf numFmtId="41" fontId="65" fillId="0" borderId="12" xfId="0" applyNumberFormat="1" applyFont="1" applyFill="1" applyBorder="1" applyAlignment="1" applyProtection="1">
      <alignment horizontal="center" vertical="center"/>
    </xf>
    <xf numFmtId="41" fontId="10" fillId="0" borderId="8" xfId="0" applyNumberFormat="1" applyFont="1" applyFill="1" applyBorder="1" applyAlignment="1" applyProtection="1">
      <alignment horizontal="center" vertical="center"/>
    </xf>
    <xf numFmtId="41" fontId="2" fillId="0" borderId="12" xfId="0" applyNumberFormat="1" applyFont="1" applyFill="1" applyBorder="1" applyAlignment="1" applyProtection="1">
      <alignment horizontal="center" vertical="center"/>
    </xf>
    <xf numFmtId="41" fontId="10" fillId="0" borderId="11" xfId="0" applyNumberFormat="1" applyFont="1" applyFill="1" applyBorder="1" applyAlignment="1" applyProtection="1">
      <alignment horizontal="center" vertical="center"/>
    </xf>
    <xf numFmtId="41" fontId="10" fillId="0" borderId="10" xfId="0" applyNumberFormat="1" applyFont="1" applyFill="1" applyBorder="1" applyAlignment="1" applyProtection="1">
      <alignment horizontal="center" vertical="center"/>
    </xf>
    <xf numFmtId="41" fontId="10" fillId="0" borderId="15" xfId="0" applyNumberFormat="1" applyFont="1" applyFill="1" applyBorder="1" applyAlignment="1" applyProtection="1">
      <alignment horizontal="center" vertical="center"/>
    </xf>
    <xf numFmtId="41" fontId="10" fillId="0" borderId="9" xfId="0" applyNumberFormat="1" applyFont="1" applyFill="1" applyBorder="1" applyAlignment="1" applyProtection="1">
      <alignment horizontal="center" vertical="center"/>
    </xf>
    <xf numFmtId="0" fontId="10" fillId="0" borderId="11" xfId="0" applyNumberFormat="1" applyFont="1" applyFill="1" applyBorder="1" applyAlignment="1" applyProtection="1">
      <alignment horizontal="center"/>
    </xf>
    <xf numFmtId="41" fontId="60" fillId="0" borderId="9" xfId="0" applyNumberFormat="1" applyFont="1" applyFill="1" applyBorder="1" applyAlignment="1">
      <alignment horizontal="right" vertical="center"/>
    </xf>
    <xf numFmtId="41" fontId="60" fillId="0" borderId="18" xfId="0" applyNumberFormat="1" applyFont="1" applyFill="1" applyBorder="1" applyAlignment="1">
      <alignment horizontal="right" vertical="center"/>
    </xf>
    <xf numFmtId="41" fontId="60" fillId="0" borderId="10" xfId="0" applyNumberFormat="1" applyFont="1" applyFill="1" applyBorder="1" applyAlignment="1">
      <alignment horizontal="right" vertical="center"/>
    </xf>
    <xf numFmtId="0" fontId="11" fillId="0" borderId="9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Alignment="1">
      <alignment horizontal="right" vertical="center"/>
    </xf>
    <xf numFmtId="0" fontId="65" fillId="0" borderId="6" xfId="0" applyNumberFormat="1" applyFont="1" applyFill="1" applyBorder="1" applyAlignment="1" applyProtection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65" fillId="0" borderId="18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41" fontId="10" fillId="0" borderId="11" xfId="0" applyNumberFormat="1" applyFont="1" applyFill="1" applyBorder="1" applyAlignment="1">
      <alignment horizontal="right" vertical="center" shrinkToFit="1"/>
    </xf>
    <xf numFmtId="41" fontId="10" fillId="0" borderId="0" xfId="0" applyNumberFormat="1" applyFont="1" applyFill="1" applyBorder="1" applyAlignment="1">
      <alignment horizontal="right" vertical="center" shrinkToFit="1"/>
    </xf>
    <xf numFmtId="41" fontId="10" fillId="0" borderId="8" xfId="0" applyNumberFormat="1" applyFont="1" applyFill="1" applyBorder="1" applyAlignment="1">
      <alignment horizontal="right" vertical="center" shrinkToFit="1"/>
    </xf>
    <xf numFmtId="0" fontId="10" fillId="0" borderId="11" xfId="0" quotePrefix="1" applyNumberFormat="1" applyFont="1" applyFill="1" applyBorder="1" applyAlignment="1" applyProtection="1">
      <alignment horizontal="center" vertical="center"/>
    </xf>
    <xf numFmtId="41" fontId="60" fillId="0" borderId="11" xfId="0" applyNumberFormat="1" applyFont="1" applyFill="1" applyBorder="1" applyAlignment="1">
      <alignment horizontal="right" vertical="center" shrinkToFit="1"/>
    </xf>
    <xf numFmtId="41" fontId="60" fillId="0" borderId="0" xfId="0" applyNumberFormat="1" applyFont="1" applyFill="1" applyBorder="1" applyAlignment="1">
      <alignment horizontal="right" vertical="center" shrinkToFit="1"/>
    </xf>
    <xf numFmtId="41" fontId="59" fillId="0" borderId="11" xfId="0" applyNumberFormat="1" applyFont="1" applyFill="1" applyBorder="1" applyAlignment="1">
      <alignment horizontal="right" vertical="center" shrinkToFit="1"/>
    </xf>
    <xf numFmtId="41" fontId="59" fillId="0" borderId="0" xfId="0" applyNumberFormat="1" applyFont="1" applyFill="1" applyBorder="1" applyAlignment="1">
      <alignment horizontal="right" vertical="center" shrinkToFit="1"/>
    </xf>
    <xf numFmtId="41" fontId="59" fillId="0" borderId="0" xfId="0" applyNumberFormat="1" applyFont="1" applyFill="1" applyBorder="1" applyAlignment="1">
      <alignment horizontal="center" vertical="center" shrinkToFit="1"/>
    </xf>
    <xf numFmtId="0" fontId="32" fillId="0" borderId="18" xfId="0" applyNumberFormat="1" applyFont="1" applyFill="1" applyBorder="1" applyAlignment="1" applyProtection="1">
      <alignment horizontal="center" vertical="top" wrapText="1"/>
    </xf>
    <xf numFmtId="176" fontId="10" fillId="0" borderId="9" xfId="0" applyNumberFormat="1" applyFont="1" applyFill="1" applyBorder="1" applyAlignment="1" applyProtection="1">
      <alignment horizontal="center" vertical="top" shrinkToFit="1"/>
    </xf>
    <xf numFmtId="176" fontId="10" fillId="0" borderId="18" xfId="0" applyNumberFormat="1" applyFont="1" applyFill="1" applyBorder="1" applyAlignment="1" applyProtection="1">
      <alignment horizontal="center" vertical="top" shrinkToFit="1"/>
    </xf>
    <xf numFmtId="176" fontId="10" fillId="0" borderId="10" xfId="0" applyNumberFormat="1" applyFont="1" applyFill="1" applyBorder="1" applyAlignment="1" applyProtection="1">
      <alignment horizontal="center" vertical="top" shrinkToFit="1"/>
    </xf>
    <xf numFmtId="0" fontId="11" fillId="0" borderId="18" xfId="0" quotePrefix="1" applyNumberFormat="1" applyFont="1" applyFill="1" applyBorder="1" applyAlignment="1" applyProtection="1">
      <alignment horizontal="center"/>
    </xf>
    <xf numFmtId="0" fontId="9" fillId="0" borderId="16" xfId="0" applyNumberFormat="1" applyFont="1" applyFill="1" applyBorder="1" applyAlignment="1">
      <alignment vertical="center"/>
    </xf>
    <xf numFmtId="41" fontId="59" fillId="0" borderId="11" xfId="0" applyNumberFormat="1" applyFont="1" applyFill="1" applyBorder="1" applyAlignment="1">
      <alignment horizontal="right" vertical="center"/>
    </xf>
    <xf numFmtId="41" fontId="59" fillId="0" borderId="11" xfId="0" applyNumberFormat="1" applyFont="1" applyFill="1" applyBorder="1" applyAlignment="1" applyProtection="1">
      <alignment horizontal="right" vertical="center"/>
    </xf>
    <xf numFmtId="0" fontId="10" fillId="0" borderId="9" xfId="0" applyNumberFormat="1" applyFont="1" applyFill="1" applyBorder="1" applyProtection="1"/>
    <xf numFmtId="0" fontId="9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horizontal="right" vertical="center"/>
    </xf>
    <xf numFmtId="0" fontId="10" fillId="0" borderId="18" xfId="0" applyNumberFormat="1" applyFont="1" applyFill="1" applyBorder="1" applyAlignment="1" applyProtection="1">
      <alignment horizontal="centerContinuous" vertical="center" shrinkToFit="1"/>
    </xf>
    <xf numFmtId="0" fontId="4" fillId="0" borderId="8" xfId="0" applyNumberFormat="1" applyFont="1" applyFill="1" applyBorder="1" applyAlignment="1" applyProtection="1">
      <alignment horizontal="center" vertical="center"/>
    </xf>
    <xf numFmtId="41" fontId="10" fillId="0" borderId="0" xfId="0" applyNumberFormat="1" applyFont="1" applyFill="1" applyBorder="1" applyAlignment="1" applyProtection="1">
      <alignment horizontal="center"/>
    </xf>
    <xf numFmtId="41" fontId="10" fillId="0" borderId="8" xfId="0" applyNumberFormat="1" applyFont="1" applyFill="1" applyBorder="1" applyAlignment="1" applyProtection="1">
      <alignment horizontal="center"/>
    </xf>
    <xf numFmtId="41" fontId="11" fillId="0" borderId="11" xfId="0" applyNumberFormat="1" applyFont="1" applyFill="1" applyBorder="1" applyAlignment="1">
      <alignment horizontal="center" vertical="center"/>
    </xf>
    <xf numFmtId="41" fontId="11" fillId="0" borderId="0" xfId="0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/>
    <xf numFmtId="41" fontId="10" fillId="0" borderId="9" xfId="0" applyNumberFormat="1" applyFont="1" applyFill="1" applyBorder="1" applyAlignment="1">
      <alignment horizontal="center"/>
    </xf>
    <xf numFmtId="41" fontId="10" fillId="0" borderId="18" xfId="0" applyNumberFormat="1" applyFont="1" applyFill="1" applyBorder="1" applyAlignment="1">
      <alignment horizontal="center"/>
    </xf>
    <xf numFmtId="41" fontId="10" fillId="0" borderId="10" xfId="0" applyNumberFormat="1" applyFont="1" applyFill="1" applyBorder="1" applyAlignment="1">
      <alignment horizontal="center"/>
    </xf>
    <xf numFmtId="3" fontId="10" fillId="0" borderId="18" xfId="0" applyNumberFormat="1" applyFont="1" applyFill="1" applyBorder="1" applyAlignment="1"/>
    <xf numFmtId="0" fontId="7" fillId="0" borderId="0" xfId="0" applyNumberFormat="1" applyFont="1" applyFill="1" applyAlignment="1">
      <alignment horizontal="centerContinuous"/>
    </xf>
    <xf numFmtId="0" fontId="7" fillId="0" borderId="0" xfId="0" applyNumberFormat="1" applyFont="1" applyFill="1" applyBorder="1"/>
    <xf numFmtId="0" fontId="8" fillId="0" borderId="0" xfId="0" applyNumberFormat="1" applyFont="1" applyFill="1" applyAlignment="1">
      <alignment horizontal="left"/>
    </xf>
    <xf numFmtId="176" fontId="9" fillId="0" borderId="0" xfId="0" applyNumberFormat="1" applyFont="1" applyFill="1" applyBorder="1" applyAlignment="1">
      <alignment horizontal="right"/>
    </xf>
    <xf numFmtId="0" fontId="65" fillId="0" borderId="4" xfId="0" applyNumberFormat="1" applyFont="1" applyFill="1" applyBorder="1" applyAlignment="1">
      <alignment horizontal="center"/>
    </xf>
    <xf numFmtId="0" fontId="65" fillId="0" borderId="6" xfId="0" applyNumberFormat="1" applyFont="1" applyFill="1" applyBorder="1" applyAlignment="1">
      <alignment horizontal="centerContinuous"/>
    </xf>
    <xf numFmtId="0" fontId="65" fillId="0" borderId="4" xfId="0" applyNumberFormat="1" applyFont="1" applyFill="1" applyBorder="1" applyAlignment="1">
      <alignment horizontal="centerContinuous"/>
    </xf>
    <xf numFmtId="0" fontId="10" fillId="0" borderId="5" xfId="0" applyNumberFormat="1" applyFont="1" applyFill="1" applyBorder="1" applyAlignment="1">
      <alignment horizontal="center"/>
    </xf>
    <xf numFmtId="0" fontId="2" fillId="0" borderId="8" xfId="0" applyNumberFormat="1" applyFont="1" applyFill="1" applyBorder="1" applyAlignment="1">
      <alignment horizontal="center"/>
    </xf>
    <xf numFmtId="176" fontId="65" fillId="0" borderId="13" xfId="0" applyNumberFormat="1" applyFont="1" applyFill="1" applyBorder="1" applyAlignment="1">
      <alignment horizontal="center" shrinkToFit="1"/>
    </xf>
    <xf numFmtId="176" fontId="65" fillId="0" borderId="13" xfId="0" applyNumberFormat="1" applyFont="1" applyFill="1" applyBorder="1" applyAlignment="1">
      <alignment horizontal="center"/>
    </xf>
    <xf numFmtId="176" fontId="65" fillId="0" borderId="16" xfId="0" applyNumberFormat="1" applyFont="1" applyFill="1" applyBorder="1" applyAlignment="1">
      <alignment horizontal="center"/>
    </xf>
    <xf numFmtId="176" fontId="65" fillId="0" borderId="14" xfId="0" applyNumberFormat="1" applyFont="1" applyFill="1" applyBorder="1" applyAlignment="1">
      <alignment horizontal="center"/>
    </xf>
    <xf numFmtId="176" fontId="65" fillId="0" borderId="17" xfId="0" applyNumberFormat="1" applyFont="1" applyFill="1" applyBorder="1" applyAlignment="1">
      <alignment horizontal="center"/>
    </xf>
    <xf numFmtId="0" fontId="10" fillId="0" borderId="11" xfId="0" applyNumberFormat="1" applyFont="1" applyFill="1" applyBorder="1" applyAlignment="1">
      <alignment horizontal="center"/>
    </xf>
    <xf numFmtId="0" fontId="65" fillId="0" borderId="10" xfId="0" applyNumberFormat="1" applyFont="1" applyFill="1" applyBorder="1" applyAlignment="1">
      <alignment horizontal="center"/>
    </xf>
    <xf numFmtId="176" fontId="10" fillId="0" borderId="15" xfId="0" applyNumberFormat="1" applyFont="1" applyFill="1" applyBorder="1" applyAlignment="1">
      <alignment horizontal="center" shrinkToFit="1"/>
    </xf>
    <xf numFmtId="176" fontId="10" fillId="0" borderId="10" xfId="0" applyNumberFormat="1" applyFont="1" applyFill="1" applyBorder="1" applyAlignment="1">
      <alignment horizontal="center"/>
    </xf>
    <xf numFmtId="176" fontId="10" fillId="0" borderId="18" xfId="0" applyNumberFormat="1" applyFont="1" applyFill="1" applyBorder="1" applyAlignment="1">
      <alignment horizontal="center"/>
    </xf>
    <xf numFmtId="176" fontId="10" fillId="0" borderId="10" xfId="0" applyNumberFormat="1" applyFont="1" applyFill="1" applyBorder="1" applyAlignment="1">
      <alignment horizontal="center" shrinkToFit="1"/>
    </xf>
    <xf numFmtId="0" fontId="10" fillId="0" borderId="9" xfId="0" applyNumberFormat="1" applyFont="1" applyFill="1" applyBorder="1" applyAlignment="1">
      <alignment horizontal="center"/>
    </xf>
    <xf numFmtId="41" fontId="10" fillId="0" borderId="11" xfId="0" applyNumberFormat="1" applyFont="1" applyFill="1" applyBorder="1" applyAlignment="1"/>
    <xf numFmtId="41" fontId="59" fillId="0" borderId="0" xfId="0" applyNumberFormat="1" applyFont="1" applyFill="1" applyAlignment="1">
      <alignment horizontal="center"/>
    </xf>
    <xf numFmtId="41" fontId="59" fillId="0" borderId="0" xfId="0" applyNumberFormat="1" applyFont="1" applyFill="1" applyBorder="1" applyAlignment="1">
      <alignment horizontal="center"/>
    </xf>
    <xf numFmtId="41" fontId="59" fillId="0" borderId="8" xfId="0" applyNumberFormat="1" applyFont="1" applyFill="1" applyBorder="1" applyAlignment="1">
      <alignment horizontal="center"/>
    </xf>
    <xf numFmtId="176" fontId="10" fillId="0" borderId="9" xfId="0" applyNumberFormat="1" applyFont="1" applyFill="1" applyBorder="1" applyAlignment="1">
      <alignment horizontal="center"/>
    </xf>
    <xf numFmtId="176" fontId="10" fillId="0" borderId="18" xfId="0" applyNumberFormat="1" applyFont="1" applyFill="1" applyBorder="1" applyAlignment="1">
      <alignment horizontal="center" vertical="center"/>
    </xf>
    <xf numFmtId="41" fontId="40" fillId="0" borderId="0" xfId="0" applyNumberFormat="1" applyFont="1" applyFill="1" applyBorder="1" applyAlignment="1">
      <alignment horizontal="right" shrinkToFit="1"/>
    </xf>
    <xf numFmtId="41" fontId="59" fillId="0" borderId="0" xfId="0" applyNumberFormat="1" applyFont="1" applyFill="1" applyBorder="1" applyAlignment="1">
      <alignment horizontal="right"/>
    </xf>
    <xf numFmtId="0" fontId="10" fillId="0" borderId="9" xfId="0" applyNumberFormat="1" applyFont="1" applyFill="1" applyBorder="1" applyAlignment="1" applyProtection="1"/>
    <xf numFmtId="0" fontId="10" fillId="0" borderId="15" xfId="0" applyNumberFormat="1" applyFont="1" applyFill="1" applyBorder="1" applyAlignment="1">
      <alignment horizontal="center" vertical="center"/>
    </xf>
    <xf numFmtId="0" fontId="11" fillId="0" borderId="8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vertical="top"/>
    </xf>
    <xf numFmtId="0" fontId="22" fillId="0" borderId="0" xfId="0" applyNumberFormat="1" applyFont="1" applyFill="1" applyBorder="1" applyAlignment="1" applyProtection="1">
      <alignment vertical="top"/>
      <protection locked="0"/>
    </xf>
    <xf numFmtId="0" fontId="23" fillId="0" borderId="0" xfId="0" applyNumberFormat="1" applyFont="1" applyFill="1" applyBorder="1" applyAlignment="1" applyProtection="1">
      <alignment vertical="top"/>
      <protection locked="0"/>
    </xf>
    <xf numFmtId="0" fontId="26" fillId="0" borderId="0" xfId="0" applyNumberFormat="1" applyFont="1" applyFill="1" applyBorder="1" applyAlignment="1" applyProtection="1">
      <alignment horizontal="centerContinuous" vertical="center"/>
    </xf>
    <xf numFmtId="0" fontId="13" fillId="0" borderId="0" xfId="0" applyNumberFormat="1" applyFont="1" applyFill="1" applyBorder="1" applyAlignment="1" applyProtection="1">
      <alignment horizontal="centerContinuous"/>
    </xf>
    <xf numFmtId="0" fontId="10" fillId="0" borderId="12" xfId="0" applyNumberFormat="1" applyFont="1" applyFill="1" applyBorder="1" applyAlignment="1" applyProtection="1">
      <alignment horizontal="center" vertical="center" wrapText="1"/>
    </xf>
    <xf numFmtId="0" fontId="65" fillId="0" borderId="14" xfId="0" applyNumberFormat="1" applyFont="1" applyFill="1" applyBorder="1" applyAlignment="1" applyProtection="1">
      <alignment horizontal="center" vertical="center" wrapText="1"/>
    </xf>
    <xf numFmtId="0" fontId="65" fillId="0" borderId="13" xfId="0" applyNumberFormat="1" applyFont="1" applyFill="1" applyBorder="1" applyAlignment="1" applyProtection="1">
      <alignment horizontal="center" vertical="center" wrapText="1"/>
    </xf>
    <xf numFmtId="41" fontId="10" fillId="0" borderId="9" xfId="0" applyNumberFormat="1" applyFont="1" applyFill="1" applyBorder="1" applyAlignment="1" applyProtection="1">
      <alignment horizontal="right"/>
    </xf>
    <xf numFmtId="41" fontId="45" fillId="0" borderId="18" xfId="0" applyNumberFormat="1" applyFont="1" applyFill="1" applyBorder="1" applyAlignment="1" applyProtection="1">
      <alignment horizontal="right"/>
    </xf>
    <xf numFmtId="0" fontId="45" fillId="0" borderId="9" xfId="0" applyNumberFormat="1" applyFont="1" applyFill="1" applyBorder="1" applyAlignment="1" applyProtection="1"/>
    <xf numFmtId="176" fontId="52" fillId="0" borderId="0" xfId="0" applyNumberFormat="1" applyFont="1" applyFill="1" applyProtection="1"/>
    <xf numFmtId="0" fontId="52" fillId="0" borderId="16" xfId="0" applyNumberFormat="1" applyFont="1" applyFill="1" applyBorder="1" applyAlignment="1">
      <alignment horizontal="right"/>
    </xf>
    <xf numFmtId="0" fontId="68" fillId="0" borderId="0" xfId="0" applyNumberFormat="1" applyFont="1" applyFill="1" applyAlignment="1" applyProtection="1">
      <alignment horizontal="left"/>
    </xf>
    <xf numFmtId="0" fontId="65" fillId="0" borderId="16" xfId="0" applyNumberFormat="1" applyFont="1" applyFill="1" applyBorder="1" applyAlignment="1" applyProtection="1">
      <alignment horizontal="center" vertical="center" shrinkToFit="1"/>
    </xf>
    <xf numFmtId="0" fontId="2" fillId="0" borderId="12" xfId="0" applyNumberFormat="1" applyFont="1" applyFill="1" applyBorder="1" applyAlignment="1" applyProtection="1">
      <alignment horizontal="center" vertical="center" shrinkToFit="1"/>
    </xf>
    <xf numFmtId="0" fontId="2" fillId="0" borderId="0" xfId="0" applyNumberFormat="1" applyFont="1" applyFill="1" applyBorder="1" applyAlignment="1" applyProtection="1">
      <alignment horizontal="center" vertical="center" shrinkToFit="1"/>
    </xf>
    <xf numFmtId="0" fontId="2" fillId="0" borderId="18" xfId="0" applyNumberFormat="1" applyFont="1" applyFill="1" applyBorder="1" applyAlignment="1" applyProtection="1">
      <alignment horizontal="center" vertical="center" shrinkToFit="1"/>
    </xf>
    <xf numFmtId="0" fontId="2" fillId="0" borderId="10" xfId="0" applyNumberFormat="1" applyFont="1" applyFill="1" applyBorder="1" applyAlignment="1" applyProtection="1">
      <alignment horizontal="center" vertical="center" shrinkToFit="1"/>
    </xf>
    <xf numFmtId="0" fontId="2" fillId="0" borderId="8" xfId="0" applyNumberFormat="1" applyFont="1" applyFill="1" applyBorder="1" applyAlignment="1" applyProtection="1">
      <alignment horizontal="center" vertical="center" shrinkToFit="1"/>
    </xf>
    <xf numFmtId="0" fontId="65" fillId="0" borderId="11" xfId="0" applyNumberFormat="1" applyFont="1" applyFill="1" applyBorder="1" applyAlignment="1" applyProtection="1">
      <alignment horizontal="center" vertical="center" shrinkToFit="1"/>
    </xf>
    <xf numFmtId="0" fontId="65" fillId="0" borderId="1" xfId="0" applyNumberFormat="1" applyFont="1" applyFill="1" applyBorder="1" applyAlignment="1" applyProtection="1">
      <alignment horizontal="center" vertical="center" shrinkToFit="1"/>
    </xf>
    <xf numFmtId="0" fontId="65" fillId="0" borderId="23" xfId="0" applyNumberFormat="1" applyFont="1" applyFill="1" applyBorder="1" applyAlignment="1" applyProtection="1">
      <alignment horizontal="center" vertical="center" shrinkToFit="1"/>
    </xf>
    <xf numFmtId="0" fontId="65" fillId="0" borderId="14" xfId="0" applyNumberFormat="1" applyFont="1" applyFill="1" applyBorder="1" applyAlignment="1" applyProtection="1">
      <alignment horizontal="center" vertical="center" shrinkToFit="1"/>
    </xf>
    <xf numFmtId="0" fontId="2" fillId="0" borderId="1" xfId="0" applyNumberFormat="1" applyFont="1" applyFill="1" applyBorder="1" applyAlignment="1" applyProtection="1">
      <alignment horizontal="center" vertical="center" shrinkToFit="1"/>
    </xf>
    <xf numFmtId="0" fontId="2" fillId="0" borderId="11" xfId="0" applyNumberFormat="1" applyFont="1" applyFill="1" applyBorder="1" applyAlignment="1" applyProtection="1">
      <alignment horizontal="center" vertical="center" shrinkToFit="1"/>
    </xf>
    <xf numFmtId="0" fontId="45" fillId="0" borderId="11" xfId="0" applyNumberFormat="1" applyFont="1" applyFill="1" applyBorder="1" applyAlignment="1" applyProtection="1">
      <alignment horizontal="center"/>
    </xf>
    <xf numFmtId="41" fontId="57" fillId="0" borderId="0" xfId="0" applyNumberFormat="1" applyFont="1" applyFill="1" applyBorder="1" applyAlignment="1" applyProtection="1">
      <alignment horizontal="right" vertical="center"/>
    </xf>
    <xf numFmtId="41" fontId="45" fillId="0" borderId="0" xfId="0" applyNumberFormat="1" applyFont="1" applyFill="1" applyAlignment="1" applyProtection="1">
      <alignment horizontal="right"/>
    </xf>
    <xf numFmtId="41" fontId="45" fillId="0" borderId="0" xfId="0" applyNumberFormat="1" applyFont="1" applyFill="1" applyAlignment="1" applyProtection="1">
      <alignment horizontal="right"/>
      <protection locked="0"/>
    </xf>
    <xf numFmtId="41" fontId="45" fillId="0" borderId="0" xfId="0" applyNumberFormat="1" applyFont="1" applyFill="1" applyAlignment="1">
      <alignment horizontal="right"/>
    </xf>
    <xf numFmtId="0" fontId="26" fillId="0" borderId="0" xfId="0" applyNumberFormat="1" applyFont="1" applyFill="1" applyAlignment="1" applyProtection="1">
      <alignment horizontal="centerContinuous"/>
    </xf>
    <xf numFmtId="0" fontId="2" fillId="0" borderId="5" xfId="0" applyNumberFormat="1" applyFont="1" applyFill="1" applyBorder="1" applyAlignment="1" applyProtection="1">
      <alignment horizontal="centerContinuous" vertical="center"/>
    </xf>
    <xf numFmtId="0" fontId="10" fillId="0" borderId="4" xfId="0" applyNumberFormat="1" applyFont="1" applyFill="1" applyBorder="1" applyAlignment="1" applyProtection="1">
      <alignment horizontal="centerContinuous" vertical="center"/>
    </xf>
    <xf numFmtId="0" fontId="10" fillId="0" borderId="11" xfId="0" applyNumberFormat="1" applyFont="1" applyFill="1" applyBorder="1" applyAlignment="1">
      <alignment vertical="center"/>
    </xf>
    <xf numFmtId="0" fontId="65" fillId="0" borderId="0" xfId="0" applyNumberFormat="1" applyFont="1" applyFill="1" applyBorder="1" applyAlignment="1" applyProtection="1">
      <alignment horizontal="center" vertical="center" shrinkToFit="1"/>
    </xf>
    <xf numFmtId="0" fontId="65" fillId="0" borderId="18" xfId="0" applyNumberFormat="1" applyFont="1" applyFill="1" applyBorder="1" applyAlignment="1" applyProtection="1">
      <alignment horizontal="center" vertical="center" shrinkToFit="1"/>
    </xf>
    <xf numFmtId="0" fontId="65" fillId="0" borderId="10" xfId="0" applyNumberFormat="1" applyFont="1" applyFill="1" applyBorder="1" applyAlignment="1" applyProtection="1">
      <alignment horizontal="center" vertical="center" shrinkToFit="1"/>
    </xf>
    <xf numFmtId="0" fontId="10" fillId="0" borderId="14" xfId="0" applyNumberFormat="1" applyFont="1" applyFill="1" applyBorder="1" applyAlignment="1" applyProtection="1">
      <alignment horizontal="center"/>
    </xf>
    <xf numFmtId="41" fontId="10" fillId="0" borderId="0" xfId="0" applyNumberFormat="1" applyFont="1" applyFill="1" applyAlignment="1" applyProtection="1">
      <alignment horizontal="right"/>
    </xf>
    <xf numFmtId="41" fontId="57" fillId="0" borderId="11" xfId="0" applyNumberFormat="1" applyFont="1" applyFill="1" applyBorder="1" applyAlignment="1" applyProtection="1">
      <alignment horizontal="right" vertical="center"/>
    </xf>
    <xf numFmtId="41" fontId="45" fillId="0" borderId="0" xfId="0" applyNumberFormat="1" applyFont="1" applyFill="1" applyBorder="1" applyAlignment="1" applyProtection="1">
      <alignment horizontal="right"/>
      <protection locked="0"/>
    </xf>
    <xf numFmtId="0" fontId="2" fillId="0" borderId="8" xfId="0" applyNumberFormat="1" applyFont="1" applyFill="1" applyBorder="1" applyAlignment="1" applyProtection="1">
      <alignment horizontal="center"/>
    </xf>
    <xf numFmtId="176" fontId="45" fillId="0" borderId="11" xfId="0" applyNumberFormat="1" applyFont="1" applyFill="1" applyBorder="1" applyAlignment="1" applyProtection="1">
      <alignment horizontal="center"/>
    </xf>
    <xf numFmtId="176" fontId="51" fillId="0" borderId="0" xfId="0" applyNumberFormat="1" applyFont="1" applyFill="1" applyBorder="1" applyAlignment="1">
      <alignment vertical="center"/>
    </xf>
    <xf numFmtId="176" fontId="45" fillId="0" borderId="0" xfId="0" applyNumberFormat="1" applyFont="1" applyFill="1" applyBorder="1" applyAlignment="1" applyProtection="1">
      <alignment horizontal="right"/>
    </xf>
    <xf numFmtId="176" fontId="51" fillId="0" borderId="10" xfId="0" applyNumberFormat="1" applyFont="1" applyFill="1" applyBorder="1" applyAlignment="1">
      <alignment vertical="center"/>
    </xf>
    <xf numFmtId="0" fontId="51" fillId="0" borderId="16" xfId="0" applyNumberFormat="1" applyFont="1" applyFill="1" applyBorder="1" applyProtection="1"/>
    <xf numFmtId="0" fontId="52" fillId="0" borderId="16" xfId="0" applyNumberFormat="1" applyFont="1" applyFill="1" applyBorder="1" applyProtection="1"/>
    <xf numFmtId="0" fontId="53" fillId="0" borderId="16" xfId="0" applyNumberFormat="1" applyFont="1" applyFill="1" applyBorder="1"/>
    <xf numFmtId="0" fontId="74" fillId="0" borderId="6" xfId="0" applyNumberFormat="1" applyFont="1" applyFill="1" applyBorder="1" applyAlignment="1">
      <alignment horizontal="centerContinuous" vertical="center"/>
    </xf>
    <xf numFmtId="0" fontId="10" fillId="0" borderId="0" xfId="0" applyNumberFormat="1" applyFont="1" applyFill="1" applyBorder="1" applyAlignment="1" applyProtection="1">
      <alignment vertical="center"/>
    </xf>
    <xf numFmtId="41" fontId="45" fillId="0" borderId="0" xfId="0" applyNumberFormat="1" applyFont="1" applyFill="1" applyBorder="1" applyAlignment="1">
      <alignment horizontal="right" wrapText="1"/>
    </xf>
    <xf numFmtId="176" fontId="10" fillId="0" borderId="10" xfId="0" applyNumberFormat="1" applyFont="1" applyFill="1" applyBorder="1" applyAlignment="1" applyProtection="1">
      <alignment horizontal="right"/>
    </xf>
    <xf numFmtId="0" fontId="13" fillId="0" borderId="0" xfId="0" applyNumberFormat="1" applyFont="1" applyFill="1" applyAlignment="1" applyProtection="1"/>
    <xf numFmtId="0" fontId="10" fillId="0" borderId="8" xfId="0" applyNumberFormat="1" applyFont="1" applyFill="1" applyBorder="1" applyAlignment="1">
      <alignment vertical="center"/>
    </xf>
    <xf numFmtId="0" fontId="65" fillId="0" borderId="0" xfId="0" applyNumberFormat="1" applyFont="1" applyFill="1" applyBorder="1" applyAlignment="1" applyProtection="1">
      <alignment horizontal="centerContinuous" vertical="center" shrinkToFit="1"/>
    </xf>
    <xf numFmtId="0" fontId="65" fillId="0" borderId="17" xfId="0" applyNumberFormat="1" applyFont="1" applyFill="1" applyBorder="1" applyAlignment="1" applyProtection="1">
      <alignment horizontal="centerContinuous" vertical="center" shrinkToFit="1"/>
    </xf>
    <xf numFmtId="0" fontId="10" fillId="0" borderId="10" xfId="0" applyNumberFormat="1" applyFont="1" applyFill="1" applyBorder="1" applyAlignment="1" applyProtection="1">
      <alignment horizontal="centerContinuous" vertical="center" shrinkToFit="1"/>
    </xf>
    <xf numFmtId="0" fontId="2" fillId="0" borderId="8" xfId="0" applyNumberFormat="1" applyFont="1" applyFill="1" applyBorder="1" applyAlignment="1" applyProtection="1">
      <alignment vertical="center"/>
    </xf>
    <xf numFmtId="0" fontId="65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 shrinkToFit="1"/>
    </xf>
    <xf numFmtId="0" fontId="65" fillId="0" borderId="6" xfId="0" applyNumberFormat="1" applyFont="1" applyFill="1" applyBorder="1" applyAlignment="1" applyProtection="1">
      <alignment horizontal="centerContinuous" vertical="center" shrinkToFit="1"/>
    </xf>
    <xf numFmtId="0" fontId="10" fillId="0" borderId="5" xfId="0" applyNumberFormat="1" applyFont="1" applyFill="1" applyBorder="1" applyAlignment="1" applyProtection="1">
      <alignment horizontal="center" vertical="center" shrinkToFit="1"/>
    </xf>
    <xf numFmtId="0" fontId="65" fillId="0" borderId="18" xfId="0" applyNumberFormat="1" applyFont="1" applyFill="1" applyBorder="1" applyAlignment="1">
      <alignment vertical="center"/>
    </xf>
    <xf numFmtId="0" fontId="65" fillId="0" borderId="0" xfId="0" applyNumberFormat="1" applyFont="1" applyFill="1" applyAlignment="1">
      <alignment vertical="center"/>
    </xf>
    <xf numFmtId="0" fontId="65" fillId="0" borderId="11" xfId="0" applyNumberFormat="1" applyFont="1" applyFill="1" applyBorder="1" applyAlignment="1" applyProtection="1">
      <alignment horizontal="center" vertical="center" shrinkToFit="1"/>
    </xf>
    <xf numFmtId="0" fontId="65" fillId="0" borderId="8" xfId="0" applyNumberFormat="1" applyFont="1" applyFill="1" applyBorder="1" applyAlignment="1" applyProtection="1">
      <alignment horizontal="center" vertical="center" shrinkToFit="1"/>
    </xf>
    <xf numFmtId="0" fontId="65" fillId="0" borderId="14" xfId="0" applyNumberFormat="1" applyFont="1" applyFill="1" applyBorder="1" applyAlignment="1">
      <alignment horizontal="center" vertical="center"/>
    </xf>
    <xf numFmtId="0" fontId="65" fillId="0" borderId="13" xfId="0" applyNumberFormat="1" applyFont="1" applyFill="1" applyBorder="1" applyAlignment="1">
      <alignment horizontal="center" vertical="center"/>
    </xf>
    <xf numFmtId="0" fontId="65" fillId="0" borderId="17" xfId="0" applyNumberFormat="1" applyFont="1" applyFill="1" applyBorder="1" applyAlignment="1">
      <alignment horizontal="center" vertical="center"/>
    </xf>
    <xf numFmtId="0" fontId="10" fillId="0" borderId="11" xfId="0" applyNumberFormat="1" applyFont="1" applyFill="1" applyBorder="1" applyAlignment="1">
      <alignment vertical="center" shrinkToFit="1"/>
    </xf>
    <xf numFmtId="0" fontId="10" fillId="0" borderId="12" xfId="0" applyNumberFormat="1" applyFont="1" applyFill="1" applyBorder="1" applyAlignment="1">
      <alignment vertical="center" shrinkToFit="1"/>
    </xf>
    <xf numFmtId="0" fontId="10" fillId="0" borderId="8" xfId="0" applyNumberFormat="1" applyFont="1" applyFill="1" applyBorder="1" applyAlignment="1">
      <alignment vertical="center" shrinkToFit="1"/>
    </xf>
    <xf numFmtId="0" fontId="10" fillId="0" borderId="9" xfId="0" applyNumberFormat="1" applyFont="1" applyFill="1" applyBorder="1" applyAlignment="1">
      <alignment horizontal="center" vertical="center" shrinkToFit="1"/>
    </xf>
    <xf numFmtId="0" fontId="10" fillId="0" borderId="15" xfId="0" applyNumberFormat="1" applyFont="1" applyFill="1" applyBorder="1" applyAlignment="1">
      <alignment vertical="center" shrinkToFit="1"/>
    </xf>
    <xf numFmtId="0" fontId="10" fillId="0" borderId="15" xfId="0" applyNumberFormat="1" applyFont="1" applyFill="1" applyBorder="1" applyAlignment="1">
      <alignment horizontal="center" vertical="center" shrinkToFit="1"/>
    </xf>
    <xf numFmtId="0" fontId="10" fillId="0" borderId="10" xfId="0" applyNumberFormat="1" applyFont="1" applyFill="1" applyBorder="1" applyAlignment="1">
      <alignment vertical="center" shrinkToFit="1"/>
    </xf>
    <xf numFmtId="0" fontId="10" fillId="0" borderId="8" xfId="0" applyNumberFormat="1" applyFont="1" applyFill="1" applyBorder="1" applyAlignment="1" applyProtection="1">
      <alignment horizontal="center" shrinkToFit="1"/>
    </xf>
    <xf numFmtId="41" fontId="10" fillId="0" borderId="11" xfId="0" applyNumberFormat="1" applyFont="1" applyFill="1" applyBorder="1" applyAlignment="1" applyProtection="1">
      <alignment horizontal="right" shrinkToFit="1"/>
    </xf>
    <xf numFmtId="41" fontId="10" fillId="0" borderId="0" xfId="0" applyNumberFormat="1" applyFont="1" applyFill="1" applyBorder="1" applyAlignment="1" applyProtection="1">
      <alignment horizontal="right" shrinkToFit="1"/>
    </xf>
    <xf numFmtId="41" fontId="10" fillId="0" borderId="0" xfId="0" applyNumberFormat="1" applyFont="1" applyFill="1" applyAlignment="1">
      <alignment horizontal="right"/>
    </xf>
    <xf numFmtId="0" fontId="10" fillId="0" borderId="11" xfId="0" quotePrefix="1" applyNumberFormat="1" applyFont="1" applyFill="1" applyBorder="1" applyAlignment="1" applyProtection="1">
      <alignment horizontal="center" shrinkToFit="1"/>
    </xf>
    <xf numFmtId="0" fontId="11" fillId="0" borderId="8" xfId="0" applyNumberFormat="1" applyFont="1" applyFill="1" applyBorder="1" applyAlignment="1" applyProtection="1">
      <alignment horizontal="center" vertical="center" shrinkToFit="1"/>
    </xf>
    <xf numFmtId="41" fontId="43" fillId="0" borderId="11" xfId="0" applyNumberFormat="1" applyFont="1" applyFill="1" applyBorder="1" applyAlignment="1">
      <alignment horizontal="right" vertical="center" shrinkToFit="1"/>
    </xf>
    <xf numFmtId="41" fontId="43" fillId="0" borderId="0" xfId="0" applyNumberFormat="1" applyFont="1" applyFill="1" applyBorder="1" applyAlignment="1">
      <alignment horizontal="right" vertical="center" shrinkToFit="1"/>
    </xf>
    <xf numFmtId="0" fontId="11" fillId="0" borderId="11" xfId="0" quotePrefix="1" applyNumberFormat="1" applyFont="1" applyFill="1" applyBorder="1" applyAlignment="1" applyProtection="1">
      <alignment horizontal="center" vertical="center" shrinkToFit="1"/>
    </xf>
    <xf numFmtId="0" fontId="65" fillId="0" borderId="13" xfId="0" applyNumberFormat="1" applyFont="1" applyFill="1" applyBorder="1" applyAlignment="1">
      <alignment horizontal="center" vertical="center" shrinkToFit="1"/>
    </xf>
    <xf numFmtId="0" fontId="65" fillId="0" borderId="12" xfId="0" applyNumberFormat="1" applyFont="1" applyFill="1" applyBorder="1" applyAlignment="1">
      <alignment horizontal="center" vertical="center" shrinkToFit="1"/>
    </xf>
    <xf numFmtId="0" fontId="10" fillId="0" borderId="11" xfId="0" applyNumberFormat="1" applyFont="1" applyFill="1" applyBorder="1" applyAlignment="1" applyProtection="1">
      <alignment horizontal="center" vertical="center" shrinkToFit="1"/>
    </xf>
    <xf numFmtId="0" fontId="11" fillId="0" borderId="10" xfId="0" applyNumberFormat="1" applyFont="1" applyFill="1" applyBorder="1" applyAlignment="1" applyProtection="1">
      <alignment horizontal="center" vertical="center" shrinkToFit="1"/>
    </xf>
    <xf numFmtId="41" fontId="43" fillId="0" borderId="9" xfId="0" applyNumberFormat="1" applyFont="1" applyFill="1" applyBorder="1" applyAlignment="1">
      <alignment horizontal="right" vertical="center" shrinkToFit="1"/>
    </xf>
    <xf numFmtId="41" fontId="43" fillId="0" borderId="18" xfId="0" applyNumberFormat="1" applyFont="1" applyFill="1" applyBorder="1" applyAlignment="1">
      <alignment horizontal="right" vertical="center" shrinkToFit="1"/>
    </xf>
    <xf numFmtId="41" fontId="10" fillId="0" borderId="18" xfId="0" applyNumberFormat="1" applyFont="1" applyFill="1" applyBorder="1" applyAlignment="1" applyProtection="1">
      <alignment horizontal="right" shrinkToFit="1"/>
    </xf>
    <xf numFmtId="41" fontId="43" fillId="0" borderId="18" xfId="0" applyNumberFormat="1" applyFont="1" applyFill="1" applyBorder="1" applyAlignment="1" applyProtection="1">
      <alignment horizontal="right" vertical="center" shrinkToFit="1"/>
    </xf>
    <xf numFmtId="41" fontId="43" fillId="0" borderId="10" xfId="0" applyNumberFormat="1" applyFont="1" applyFill="1" applyBorder="1" applyAlignment="1">
      <alignment horizontal="right" vertical="center" shrinkToFit="1"/>
    </xf>
    <xf numFmtId="0" fontId="11" fillId="0" borderId="9" xfId="0" quotePrefix="1" applyNumberFormat="1" applyFont="1" applyFill="1" applyBorder="1" applyAlignment="1" applyProtection="1">
      <alignment horizontal="center" vertical="center" shrinkToFit="1"/>
    </xf>
    <xf numFmtId="0" fontId="13" fillId="0" borderId="0" xfId="0" applyNumberFormat="1" applyFont="1" applyFill="1" applyBorder="1" applyAlignment="1" applyProtection="1">
      <alignment horizontal="centerContinuous" vertical="center"/>
    </xf>
    <xf numFmtId="0" fontId="9" fillId="0" borderId="0" xfId="0" applyNumberFormat="1" applyFont="1" applyFill="1" applyAlignment="1" applyProtection="1">
      <alignment horizontal="centerContinuous"/>
    </xf>
    <xf numFmtId="0" fontId="65" fillId="0" borderId="4" xfId="0" applyNumberFormat="1" applyFont="1" applyFill="1" applyBorder="1" applyAlignment="1" applyProtection="1">
      <alignment horizontal="center" vertical="center" shrinkToFit="1"/>
    </xf>
    <xf numFmtId="0" fontId="65" fillId="0" borderId="6" xfId="0" applyNumberFormat="1" applyFont="1" applyFill="1" applyBorder="1" applyAlignment="1" applyProtection="1">
      <alignment horizontal="center" vertical="center" shrinkToFit="1"/>
    </xf>
    <xf numFmtId="0" fontId="10" fillId="0" borderId="6" xfId="0" applyNumberFormat="1" applyFont="1" applyFill="1" applyBorder="1" applyAlignment="1" applyProtection="1">
      <alignment horizontal="center" vertical="center" shrinkToFit="1"/>
    </xf>
    <xf numFmtId="0" fontId="65" fillId="0" borderId="11" xfId="0" applyNumberFormat="1" applyFont="1" applyFill="1" applyBorder="1" applyAlignment="1" applyProtection="1">
      <alignment vertical="center" shrinkToFit="1"/>
    </xf>
    <xf numFmtId="0" fontId="10" fillId="0" borderId="8" xfId="0" applyNumberFormat="1" applyFont="1" applyFill="1" applyBorder="1" applyAlignment="1" applyProtection="1">
      <alignment horizontal="center" vertical="center" shrinkToFit="1"/>
    </xf>
    <xf numFmtId="0" fontId="4" fillId="0" borderId="11" xfId="0" applyNumberFormat="1" applyFont="1" applyFill="1" applyBorder="1" applyAlignment="1" applyProtection="1">
      <alignment horizontal="center" vertical="center" shrinkToFit="1"/>
    </xf>
    <xf numFmtId="0" fontId="4" fillId="0" borderId="12" xfId="0" applyNumberFormat="1" applyFont="1" applyFill="1" applyBorder="1" applyAlignment="1" applyProtection="1">
      <alignment horizontal="center" vertical="center" shrinkToFit="1"/>
    </xf>
    <xf numFmtId="0" fontId="10" fillId="0" borderId="11" xfId="0" applyNumberFormat="1" applyFont="1" applyFill="1" applyBorder="1" applyAlignment="1" applyProtection="1">
      <alignment vertical="center" shrinkToFit="1"/>
    </xf>
    <xf numFmtId="0" fontId="10" fillId="0" borderId="9" xfId="0" applyNumberFormat="1" applyFont="1" applyFill="1" applyBorder="1" applyAlignment="1" applyProtection="1">
      <alignment vertical="center" shrinkToFit="1"/>
    </xf>
    <xf numFmtId="41" fontId="10" fillId="0" borderId="8" xfId="0" applyNumberFormat="1" applyFont="1" applyFill="1" applyBorder="1" applyAlignment="1" applyProtection="1">
      <alignment horizontal="right" shrinkToFit="1"/>
    </xf>
    <xf numFmtId="0" fontId="10" fillId="0" borderId="11" xfId="0" applyNumberFormat="1" applyFont="1" applyFill="1" applyBorder="1" applyAlignment="1" applyProtection="1">
      <alignment horizontal="center" shrinkToFit="1"/>
    </xf>
    <xf numFmtId="41" fontId="43" fillId="0" borderId="0" xfId="0" applyNumberFormat="1" applyFont="1" applyFill="1" applyBorder="1" applyAlignment="1" applyProtection="1">
      <alignment horizontal="right" vertical="center" shrinkToFit="1"/>
    </xf>
    <xf numFmtId="0" fontId="31" fillId="0" borderId="0" xfId="0" applyNumberFormat="1" applyFont="1" applyFill="1"/>
    <xf numFmtId="0" fontId="65" fillId="0" borderId="15" xfId="0" applyNumberFormat="1" applyFont="1" applyFill="1" applyBorder="1" applyAlignment="1" applyProtection="1">
      <alignment horizontal="centerContinuous" vertical="center" shrinkToFit="1"/>
    </xf>
    <xf numFmtId="0" fontId="65" fillId="0" borderId="10" xfId="0" applyNumberFormat="1" applyFont="1" applyFill="1" applyBorder="1" applyAlignment="1" applyProtection="1">
      <alignment horizontal="centerContinuous" vertical="center" shrinkToFit="1"/>
    </xf>
    <xf numFmtId="41" fontId="10" fillId="0" borderId="8" xfId="0" applyNumberFormat="1" applyFont="1" applyFill="1" applyBorder="1" applyAlignment="1">
      <alignment horizontal="right" shrinkToFit="1"/>
    </xf>
    <xf numFmtId="0" fontId="10" fillId="0" borderId="0" xfId="0" applyNumberFormat="1" applyFont="1" applyFill="1" applyBorder="1" applyAlignment="1" applyProtection="1">
      <alignment horizontal="center" shrinkToFit="1"/>
    </xf>
    <xf numFmtId="0" fontId="11" fillId="0" borderId="18" xfId="0" applyNumberFormat="1" applyFont="1" applyFill="1" applyBorder="1" applyAlignment="1" applyProtection="1">
      <alignment horizontal="center" vertical="center" shrinkToFit="1"/>
    </xf>
    <xf numFmtId="41" fontId="43" fillId="0" borderId="9" xfId="0" applyNumberFormat="1" applyFont="1" applyFill="1" applyBorder="1" applyAlignment="1" applyProtection="1">
      <alignment horizontal="right" vertical="center" shrinkToFit="1"/>
    </xf>
    <xf numFmtId="0" fontId="13" fillId="0" borderId="0" xfId="0" applyNumberFormat="1" applyFont="1" applyFill="1" applyAlignment="1" applyProtection="1">
      <alignment horizontal="right"/>
    </xf>
    <xf numFmtId="0" fontId="65" fillId="0" borderId="21" xfId="0" applyNumberFormat="1" applyFont="1" applyFill="1" applyBorder="1" applyAlignment="1" applyProtection="1">
      <alignment horizontal="center" vertical="center" shrinkToFit="1"/>
    </xf>
    <xf numFmtId="0" fontId="53" fillId="0" borderId="8" xfId="0" applyNumberFormat="1" applyFont="1" applyFill="1" applyBorder="1" applyAlignment="1" applyProtection="1">
      <alignment horizontal="center" vertical="center" shrinkToFit="1"/>
    </xf>
    <xf numFmtId="0" fontId="10" fillId="0" borderId="0" xfId="0" applyNumberFormat="1" applyFont="1" applyFill="1" applyBorder="1" applyAlignment="1" applyProtection="1">
      <alignment horizontal="left" vertical="center" shrinkToFit="1"/>
    </xf>
    <xf numFmtId="0" fontId="45" fillId="0" borderId="8" xfId="0" applyNumberFormat="1" applyFont="1" applyFill="1" applyBorder="1" applyAlignment="1" applyProtection="1">
      <alignment horizontal="center" shrinkToFit="1"/>
    </xf>
    <xf numFmtId="41" fontId="45" fillId="0" borderId="11" xfId="0" applyNumberFormat="1" applyFont="1" applyFill="1" applyBorder="1" applyAlignment="1">
      <alignment horizontal="right" shrinkToFit="1"/>
    </xf>
    <xf numFmtId="41" fontId="45" fillId="0" borderId="0" xfId="0" applyNumberFormat="1" applyFont="1" applyFill="1" applyBorder="1" applyAlignment="1">
      <alignment horizontal="right" shrinkToFit="1"/>
    </xf>
    <xf numFmtId="41" fontId="45" fillId="0" borderId="8" xfId="0" applyNumberFormat="1" applyFont="1" applyFill="1" applyBorder="1" applyAlignment="1">
      <alignment horizontal="right" shrinkToFit="1"/>
    </xf>
    <xf numFmtId="0" fontId="45" fillId="0" borderId="11" xfId="0" quotePrefix="1" applyNumberFormat="1" applyFont="1" applyFill="1" applyBorder="1" applyAlignment="1" applyProtection="1">
      <alignment horizontal="center" shrinkToFit="1"/>
    </xf>
    <xf numFmtId="41" fontId="45" fillId="0" borderId="0" xfId="0" applyNumberFormat="1" applyFont="1" applyFill="1" applyBorder="1" applyAlignment="1">
      <alignment shrinkToFit="1"/>
    </xf>
    <xf numFmtId="0" fontId="57" fillId="0" borderId="8" xfId="0" applyNumberFormat="1" applyFont="1" applyFill="1" applyBorder="1" applyAlignment="1" applyProtection="1">
      <alignment horizontal="center" vertical="center" shrinkToFit="1"/>
    </xf>
    <xf numFmtId="0" fontId="57" fillId="0" borderId="11" xfId="0" quotePrefix="1" applyNumberFormat="1" applyFont="1" applyFill="1" applyBorder="1" applyAlignment="1" applyProtection="1">
      <alignment horizontal="center" vertical="center" shrinkToFit="1"/>
    </xf>
    <xf numFmtId="0" fontId="70" fillId="0" borderId="8" xfId="0" applyNumberFormat="1" applyFont="1" applyFill="1" applyBorder="1" applyAlignment="1" applyProtection="1">
      <alignment horizontal="center" shrinkToFit="1"/>
    </xf>
    <xf numFmtId="41" fontId="45" fillId="0" borderId="0" xfId="0" applyNumberFormat="1" applyFont="1" applyFill="1" applyBorder="1" applyAlignment="1" applyProtection="1">
      <alignment shrinkToFit="1"/>
    </xf>
    <xf numFmtId="176" fontId="45" fillId="0" borderId="11" xfId="0" applyNumberFormat="1" applyFont="1" applyFill="1" applyBorder="1" applyAlignment="1">
      <alignment shrinkToFit="1"/>
    </xf>
    <xf numFmtId="0" fontId="53" fillId="0" borderId="10" xfId="0" applyNumberFormat="1" applyFont="1" applyFill="1" applyBorder="1" applyAlignment="1" applyProtection="1">
      <alignment horizontal="center" shrinkToFit="1"/>
    </xf>
    <xf numFmtId="176" fontId="45" fillId="0" borderId="9" xfId="0" applyNumberFormat="1" applyFont="1" applyFill="1" applyBorder="1" applyAlignment="1" applyProtection="1">
      <alignment horizontal="right" shrinkToFit="1"/>
    </xf>
    <xf numFmtId="3" fontId="75" fillId="0" borderId="18" xfId="0" applyNumberFormat="1" applyFont="1" applyFill="1" applyBorder="1" applyAlignment="1">
      <alignment horizontal="center" wrapText="1"/>
    </xf>
    <xf numFmtId="176" fontId="45" fillId="0" borderId="18" xfId="0" applyNumberFormat="1" applyFont="1" applyFill="1" applyBorder="1" applyAlignment="1" applyProtection="1">
      <alignment horizontal="right" shrinkToFit="1"/>
    </xf>
    <xf numFmtId="0" fontId="45" fillId="0" borderId="9" xfId="0" applyNumberFormat="1" applyFont="1" applyFill="1" applyBorder="1" applyAlignment="1" applyProtection="1">
      <alignment shrinkToFit="1"/>
    </xf>
    <xf numFmtId="176" fontId="10" fillId="0" borderId="0" xfId="0" applyNumberFormat="1" applyFont="1" applyFill="1" applyBorder="1" applyAlignment="1" applyProtection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41" fillId="0" borderId="0" xfId="0" applyNumberFormat="1" applyFont="1" applyFill="1" applyBorder="1"/>
    <xf numFmtId="0" fontId="41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Protection="1"/>
    <xf numFmtId="0" fontId="52" fillId="0" borderId="0" xfId="0" applyNumberFormat="1" applyFont="1" applyFill="1" applyBorder="1" applyProtection="1"/>
    <xf numFmtId="0" fontId="10" fillId="0" borderId="0" xfId="0" applyNumberFormat="1" applyFont="1" applyFill="1" applyBorder="1" applyAlignment="1">
      <alignment horizontal="left" vertical="top"/>
    </xf>
    <xf numFmtId="0" fontId="65" fillId="0" borderId="8" xfId="0" applyNumberFormat="1" applyFont="1" applyFill="1" applyBorder="1" applyAlignment="1" applyProtection="1">
      <alignment horizontal="center" shrinkToFit="1"/>
    </xf>
    <xf numFmtId="0" fontId="8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65" fillId="0" borderId="13" xfId="0" applyNumberFormat="1" applyFont="1" applyFill="1" applyBorder="1" applyAlignment="1">
      <alignment horizontal="center" vertical="center" wrapText="1"/>
    </xf>
    <xf numFmtId="0" fontId="65" fillId="0" borderId="14" xfId="0" applyNumberFormat="1" applyFont="1" applyFill="1" applyBorder="1" applyAlignment="1">
      <alignment horizontal="center" vertical="center" wrapText="1"/>
    </xf>
    <xf numFmtId="0" fontId="10" fillId="0" borderId="12" xfId="0" applyNumberFormat="1" applyFont="1" applyFill="1" applyBorder="1" applyAlignment="1">
      <alignment horizontal="center" vertical="center" wrapText="1"/>
    </xf>
    <xf numFmtId="0" fontId="10" fillId="0" borderId="11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/>
    </xf>
    <xf numFmtId="0" fontId="30" fillId="0" borderId="0" xfId="0" applyNumberFormat="1" applyFont="1" applyFill="1" applyAlignment="1">
      <alignment vertical="center"/>
    </xf>
    <xf numFmtId="0" fontId="10" fillId="0" borderId="18" xfId="0" applyNumberFormat="1" applyFont="1" applyFill="1" applyBorder="1" applyAlignment="1">
      <alignment horizontal="center" vertical="center"/>
    </xf>
    <xf numFmtId="0" fontId="10" fillId="0" borderId="15" xfId="0" applyNumberFormat="1" applyFont="1" applyFill="1" applyBorder="1" applyAlignment="1">
      <alignment horizontal="center" vertical="center" wrapText="1"/>
    </xf>
    <xf numFmtId="0" fontId="10" fillId="0" borderId="9" xfId="0" applyNumberFormat="1" applyFont="1" applyFill="1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/>
    </xf>
    <xf numFmtId="0" fontId="2" fillId="0" borderId="0" xfId="0" applyNumberFormat="1" applyFont="1" applyFill="1" applyAlignment="1"/>
    <xf numFmtId="41" fontId="60" fillId="0" borderId="8" xfId="0" applyNumberFormat="1" applyFont="1" applyFill="1" applyBorder="1" applyAlignment="1">
      <alignment horizontal="right" vertical="center"/>
    </xf>
    <xf numFmtId="0" fontId="11" fillId="0" borderId="1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5" fillId="0" borderId="16" xfId="0" applyNumberFormat="1" applyFont="1" applyFill="1" applyBorder="1" applyAlignment="1">
      <alignment horizontal="center" vertical="center"/>
    </xf>
    <xf numFmtId="0" fontId="10" fillId="0" borderId="13" xfId="0" applyNumberFormat="1" applyFont="1" applyFill="1" applyBorder="1" applyAlignment="1">
      <alignment horizontal="center" vertical="center" wrapText="1"/>
    </xf>
    <xf numFmtId="0" fontId="10" fillId="0" borderId="16" xfId="0" applyNumberFormat="1" applyFont="1" applyFill="1" applyBorder="1" applyAlignment="1">
      <alignment horizontal="center" vertical="center"/>
    </xf>
    <xf numFmtId="0" fontId="10" fillId="0" borderId="17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 vertical="center" wrapText="1"/>
    </xf>
    <xf numFmtId="0" fontId="10" fillId="0" borderId="1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/>
    </xf>
    <xf numFmtId="0" fontId="11" fillId="0" borderId="10" xfId="0" applyNumberFormat="1" applyFont="1" applyFill="1" applyBorder="1" applyAlignment="1">
      <alignment horizontal="center" vertical="center"/>
    </xf>
    <xf numFmtId="41" fontId="59" fillId="0" borderId="18" xfId="0" applyNumberFormat="1" applyFont="1" applyFill="1" applyBorder="1" applyAlignment="1">
      <alignment horizontal="right" vertical="center"/>
    </xf>
    <xf numFmtId="0" fontId="11" fillId="0" borderId="18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41" fontId="40" fillId="0" borderId="0" xfId="0" applyNumberFormat="1" applyFont="1" applyFill="1" applyBorder="1" applyAlignment="1" applyProtection="1">
      <alignment horizontal="right"/>
    </xf>
    <xf numFmtId="0" fontId="35" fillId="0" borderId="0" xfId="0" applyNumberFormat="1" applyFont="1" applyFill="1" applyAlignment="1" applyProtection="1">
      <alignment vertical="top"/>
      <protection locked="0"/>
    </xf>
    <xf numFmtId="0" fontId="17" fillId="0" borderId="0" xfId="0" applyNumberFormat="1" applyFont="1" applyFill="1" applyAlignment="1" applyProtection="1">
      <alignment vertical="top"/>
      <protection locked="0"/>
    </xf>
    <xf numFmtId="0" fontId="12" fillId="0" borderId="0" xfId="0" applyNumberFormat="1" applyFont="1" applyFill="1" applyBorder="1" applyAlignment="1">
      <alignment horizontal="centerContinuous" vertical="center"/>
    </xf>
    <xf numFmtId="0" fontId="65" fillId="0" borderId="8" xfId="0" applyNumberFormat="1" applyFont="1" applyFill="1" applyBorder="1" applyAlignment="1">
      <alignment horizontal="center"/>
    </xf>
    <xf numFmtId="0" fontId="65" fillId="0" borderId="11" xfId="0" applyNumberFormat="1" applyFont="1" applyFill="1" applyBorder="1" applyAlignment="1">
      <alignment horizontal="center"/>
    </xf>
    <xf numFmtId="0" fontId="65" fillId="0" borderId="12" xfId="0" applyNumberFormat="1" applyFont="1" applyFill="1" applyBorder="1" applyAlignment="1">
      <alignment horizontal="center"/>
    </xf>
    <xf numFmtId="0" fontId="65" fillId="0" borderId="0" xfId="0" applyNumberFormat="1" applyFont="1" applyFill="1" applyBorder="1" applyAlignment="1">
      <alignment horizontal="center"/>
    </xf>
    <xf numFmtId="0" fontId="65" fillId="0" borderId="12" xfId="0" applyNumberFormat="1" applyFont="1" applyFill="1" applyBorder="1" applyAlignment="1" applyProtection="1">
      <alignment horizontal="center"/>
    </xf>
    <xf numFmtId="0" fontId="65" fillId="0" borderId="14" xfId="0" applyNumberFormat="1" applyFont="1" applyFill="1" applyBorder="1" applyAlignment="1" applyProtection="1">
      <alignment horizontal="center"/>
    </xf>
    <xf numFmtId="0" fontId="65" fillId="0" borderId="16" xfId="0" applyNumberFormat="1" applyFont="1" applyFill="1" applyBorder="1" applyAlignment="1">
      <alignment horizontal="centerContinuous"/>
    </xf>
    <xf numFmtId="0" fontId="65" fillId="0" borderId="1" xfId="0" applyNumberFormat="1" applyFont="1" applyFill="1" applyBorder="1" applyAlignment="1">
      <alignment horizontal="center"/>
    </xf>
    <xf numFmtId="0" fontId="65" fillId="0" borderId="23" xfId="0" applyNumberFormat="1" applyFont="1" applyFill="1" applyBorder="1" applyAlignment="1">
      <alignment horizontal="centerContinuous"/>
    </xf>
    <xf numFmtId="0" fontId="65" fillId="0" borderId="13" xfId="0" applyNumberFormat="1" applyFont="1" applyFill="1" applyBorder="1" applyAlignment="1">
      <alignment horizontal="center"/>
    </xf>
    <xf numFmtId="0" fontId="65" fillId="0" borderId="14" xfId="0" applyNumberFormat="1" applyFont="1" applyFill="1" applyBorder="1" applyAlignment="1">
      <alignment horizontal="center"/>
    </xf>
    <xf numFmtId="0" fontId="67" fillId="0" borderId="0" xfId="0" applyNumberFormat="1" applyFont="1" applyFill="1" applyBorder="1"/>
    <xf numFmtId="0" fontId="65" fillId="0" borderId="11" xfId="0" applyNumberFormat="1" applyFont="1" applyFill="1" applyBorder="1" applyAlignment="1" applyProtection="1">
      <alignment horizontal="center"/>
    </xf>
    <xf numFmtId="0" fontId="67" fillId="0" borderId="8" xfId="0" applyNumberFormat="1" applyFont="1" applyFill="1" applyBorder="1"/>
    <xf numFmtId="0" fontId="10" fillId="0" borderId="12" xfId="0" applyNumberFormat="1" applyFont="1" applyFill="1" applyBorder="1" applyAlignment="1">
      <alignment horizontal="center"/>
    </xf>
    <xf numFmtId="0" fontId="10" fillId="0" borderId="12" xfId="0" applyNumberFormat="1" applyFont="1" applyFill="1" applyBorder="1" applyAlignment="1">
      <alignment horizontal="center" wrapText="1"/>
    </xf>
    <xf numFmtId="0" fontId="2" fillId="0" borderId="12" xfId="0" applyNumberFormat="1" applyFont="1" applyFill="1" applyBorder="1" applyAlignment="1">
      <alignment horizontal="center"/>
    </xf>
    <xf numFmtId="0" fontId="10" fillId="0" borderId="15" xfId="0" applyNumberFormat="1" applyFont="1" applyFill="1" applyBorder="1" applyAlignment="1">
      <alignment horizontal="center"/>
    </xf>
    <xf numFmtId="0" fontId="10" fillId="0" borderId="15" xfId="0" applyNumberFormat="1" applyFont="1" applyFill="1" applyBorder="1" applyAlignment="1">
      <alignment horizontal="center" wrapText="1"/>
    </xf>
    <xf numFmtId="0" fontId="10" fillId="0" borderId="9" xfId="0" applyNumberFormat="1" applyFont="1" applyFill="1" applyBorder="1" applyAlignment="1" applyProtection="1">
      <alignment horizontal="center"/>
    </xf>
    <xf numFmtId="0" fontId="10" fillId="0" borderId="10" xfId="0" applyNumberFormat="1" applyFont="1" applyFill="1" applyBorder="1" applyAlignment="1">
      <alignment horizontal="center"/>
    </xf>
    <xf numFmtId="41" fontId="10" fillId="0" borderId="8" xfId="0" applyNumberFormat="1" applyFont="1" applyFill="1" applyBorder="1" applyAlignment="1"/>
    <xf numFmtId="41" fontId="11" fillId="0" borderId="8" xfId="0" quotePrefix="1" applyNumberFormat="1" applyFont="1" applyFill="1" applyBorder="1" applyAlignment="1">
      <alignment horizontal="right" vertical="center"/>
    </xf>
    <xf numFmtId="41" fontId="10" fillId="0" borderId="0" xfId="0" applyNumberFormat="1" applyFont="1" applyFill="1" applyBorder="1" applyAlignment="1" applyProtection="1">
      <alignment horizontal="right"/>
      <protection locked="0"/>
    </xf>
    <xf numFmtId="176" fontId="10" fillId="0" borderId="9" xfId="0" applyNumberFormat="1" applyFont="1" applyFill="1" applyBorder="1"/>
    <xf numFmtId="176" fontId="10" fillId="0" borderId="18" xfId="0" applyNumberFormat="1" applyFont="1" applyFill="1" applyBorder="1"/>
    <xf numFmtId="176" fontId="10" fillId="0" borderId="10" xfId="0" applyNumberFormat="1" applyFont="1" applyFill="1" applyBorder="1"/>
    <xf numFmtId="0" fontId="8" fillId="0" borderId="0" xfId="0" applyNumberFormat="1" applyFont="1" applyFill="1" applyBorder="1" applyAlignment="1">
      <alignment horizontal="left"/>
    </xf>
    <xf numFmtId="0" fontId="10" fillId="0" borderId="0" xfId="0" applyNumberFormat="1" applyFont="1" applyFill="1" applyAlignment="1" applyProtection="1">
      <alignment horizontal="left" vertical="top"/>
      <protection locked="0"/>
    </xf>
    <xf numFmtId="0" fontId="12" fillId="0" borderId="0" xfId="0" applyNumberFormat="1" applyFont="1" applyFill="1" applyAlignment="1" applyProtection="1">
      <alignment horizontal="centerContinuous" vertical="center"/>
      <protection locked="0"/>
    </xf>
    <xf numFmtId="0" fontId="13" fillId="0" borderId="0" xfId="0" applyNumberFormat="1" applyFont="1" applyFill="1" applyAlignment="1" applyProtection="1">
      <alignment horizontal="centerContinuous" vertical="center"/>
      <protection locked="0"/>
    </xf>
    <xf numFmtId="0" fontId="6" fillId="0" borderId="0" xfId="0" applyNumberFormat="1" applyFont="1" applyFill="1" applyAlignment="1" applyProtection="1">
      <alignment horizontal="centerContinuous" vertical="center"/>
      <protection locked="0"/>
    </xf>
    <xf numFmtId="0" fontId="12" fillId="0" borderId="0" xfId="0" applyNumberFormat="1" applyFont="1" applyFill="1" applyBorder="1" applyAlignment="1" applyProtection="1">
      <alignment horizontal="centerContinuous" vertical="center"/>
      <protection locked="0"/>
    </xf>
    <xf numFmtId="0" fontId="7" fillId="0" borderId="0" xfId="0" applyNumberFormat="1" applyFont="1" applyFill="1" applyAlignment="1" applyProtection="1">
      <alignment horizontal="centerContinuous"/>
      <protection locked="0"/>
    </xf>
    <xf numFmtId="0" fontId="7" fillId="0" borderId="0" xfId="0" applyNumberFormat="1" applyFont="1" applyFill="1" applyBorder="1" applyAlignment="1" applyProtection="1">
      <alignment horizontal="centerContinuous"/>
      <protection locked="0"/>
    </xf>
    <xf numFmtId="0" fontId="8" fillId="0" borderId="0" xfId="0" applyNumberFormat="1" applyFont="1" applyFill="1" applyAlignment="1" applyProtection="1">
      <alignment horizontal="left"/>
      <protection locked="0"/>
    </xf>
    <xf numFmtId="0" fontId="9" fillId="0" borderId="0" xfId="0" applyNumberFormat="1" applyFont="1" applyFill="1" applyAlignment="1" applyProtection="1">
      <alignment horizontal="left"/>
      <protection locked="0"/>
    </xf>
    <xf numFmtId="0" fontId="9" fillId="0" borderId="0" xfId="0" applyNumberFormat="1" applyFont="1" applyFill="1" applyBorder="1" applyAlignment="1" applyProtection="1">
      <alignment horizontal="right"/>
      <protection locked="0"/>
    </xf>
    <xf numFmtId="0" fontId="65" fillId="0" borderId="4" xfId="0" applyNumberFormat="1" applyFont="1" applyFill="1" applyBorder="1" applyAlignment="1" applyProtection="1">
      <alignment horizontal="center" shrinkToFit="1"/>
      <protection locked="0"/>
    </xf>
    <xf numFmtId="0" fontId="10" fillId="0" borderId="5" xfId="0" applyNumberFormat="1" applyFont="1" applyFill="1" applyBorder="1" applyAlignment="1" applyProtection="1">
      <alignment horizontal="center" shrinkToFit="1"/>
      <protection locked="0"/>
    </xf>
    <xf numFmtId="0" fontId="65" fillId="0" borderId="8" xfId="0" applyNumberFormat="1" applyFont="1" applyFill="1" applyBorder="1" applyAlignment="1" applyProtection="1">
      <alignment horizontal="center" shrinkToFit="1"/>
      <protection locked="0"/>
    </xf>
    <xf numFmtId="0" fontId="2" fillId="0" borderId="0" xfId="0" applyNumberFormat="1" applyFont="1" applyFill="1" applyBorder="1" applyAlignment="1" applyProtection="1">
      <alignment horizontal="center" shrinkToFit="1"/>
      <protection locked="0"/>
    </xf>
    <xf numFmtId="0" fontId="65" fillId="0" borderId="13" xfId="0" applyNumberFormat="1" applyFont="1" applyFill="1" applyBorder="1" applyAlignment="1" applyProtection="1">
      <alignment horizontal="center" vertical="center" shrinkToFit="1"/>
      <protection locked="0"/>
    </xf>
    <xf numFmtId="0" fontId="65" fillId="0" borderId="17" xfId="0" applyNumberFormat="1" applyFont="1" applyFill="1" applyBorder="1" applyAlignment="1" applyProtection="1">
      <alignment horizontal="center" vertical="center" shrinkToFit="1"/>
      <protection locked="0"/>
    </xf>
    <xf numFmtId="0" fontId="65" fillId="0" borderId="24" xfId="0" applyNumberFormat="1" applyFont="1" applyFill="1" applyBorder="1" applyAlignment="1" applyProtection="1">
      <alignment horizontal="centerContinuous" vertical="center" shrinkToFit="1"/>
      <protection locked="0"/>
    </xf>
    <xf numFmtId="0" fontId="65" fillId="0" borderId="23" xfId="0" applyNumberFormat="1" applyFont="1" applyFill="1" applyBorder="1" applyAlignment="1" applyProtection="1">
      <alignment horizontal="centerContinuous" vertical="center"/>
      <protection locked="0"/>
    </xf>
    <xf numFmtId="0" fontId="65" fillId="0" borderId="24" xfId="0" applyNumberFormat="1" applyFont="1" applyFill="1" applyBorder="1" applyAlignment="1" applyProtection="1">
      <alignment horizontal="centerContinuous" vertical="center"/>
      <protection locked="0"/>
    </xf>
    <xf numFmtId="0" fontId="65" fillId="0" borderId="1" xfId="0" applyNumberFormat="1" applyFont="1" applyFill="1" applyBorder="1" applyAlignment="1" applyProtection="1">
      <alignment horizontal="centerContinuous" vertical="center"/>
      <protection locked="0"/>
    </xf>
    <xf numFmtId="0" fontId="65" fillId="0" borderId="10" xfId="0" applyNumberFormat="1" applyFont="1" applyFill="1" applyBorder="1" applyAlignment="1" applyProtection="1">
      <alignment horizontal="centerContinuous" vertical="center" shrinkToFit="1"/>
      <protection locked="0"/>
    </xf>
    <xf numFmtId="0" fontId="10" fillId="0" borderId="11" xfId="0" applyNumberFormat="1" applyFont="1" applyFill="1" applyBorder="1" applyAlignment="1" applyProtection="1">
      <alignment horizontal="center" shrinkToFit="1"/>
      <protection locked="0"/>
    </xf>
    <xf numFmtId="0" fontId="65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12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11" xfId="0" applyNumberFormat="1" applyFont="1" applyFill="1" applyBorder="1" applyAlignment="1" applyProtection="1">
      <alignment horizontal="centerContinuous" shrinkToFit="1"/>
      <protection locked="0"/>
    </xf>
    <xf numFmtId="0" fontId="65" fillId="0" borderId="12" xfId="0" applyNumberFormat="1" applyFont="1" applyFill="1" applyBorder="1" applyAlignment="1" applyProtection="1">
      <alignment horizontal="center" vertical="center" shrinkToFit="1"/>
      <protection locked="0"/>
    </xf>
    <xf numFmtId="0" fontId="65" fillId="0" borderId="11" xfId="0" applyNumberFormat="1" applyFont="1" applyFill="1" applyBorder="1" applyAlignment="1" applyProtection="1">
      <alignment horizontal="center" vertical="center" shrinkToFit="1"/>
      <protection locked="0"/>
    </xf>
    <xf numFmtId="0" fontId="65" fillId="0" borderId="10" xfId="0" applyNumberFormat="1" applyFont="1" applyFill="1" applyBorder="1" applyAlignment="1" applyProtection="1">
      <alignment horizontal="center" shrinkToFit="1"/>
      <protection locked="0"/>
    </xf>
    <xf numFmtId="0" fontId="10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15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9" xfId="0" applyNumberFormat="1" applyFont="1" applyFill="1" applyBorder="1" applyAlignment="1" applyProtection="1">
      <alignment horizontal="center" shrinkToFit="1"/>
      <protection locked="0"/>
    </xf>
    <xf numFmtId="0" fontId="10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8" xfId="0" applyNumberFormat="1" applyFont="1" applyFill="1" applyBorder="1" applyAlignment="1" applyProtection="1">
      <alignment horizontal="center"/>
      <protection locked="0"/>
    </xf>
    <xf numFmtId="41" fontId="10" fillId="0" borderId="11" xfId="0" applyNumberFormat="1" applyFont="1" applyFill="1" applyBorder="1" applyAlignment="1" applyProtection="1">
      <protection locked="0"/>
    </xf>
    <xf numFmtId="41" fontId="10" fillId="0" borderId="0" xfId="0" applyNumberFormat="1" applyFont="1" applyFill="1" applyBorder="1" applyAlignment="1" applyProtection="1">
      <protection locked="0"/>
    </xf>
    <xf numFmtId="0" fontId="10" fillId="0" borderId="11" xfId="0" quotePrefix="1" applyNumberFormat="1" applyFont="1" applyFill="1" applyBorder="1" applyAlignment="1" applyProtection="1">
      <alignment horizontal="center"/>
      <protection locked="0"/>
    </xf>
    <xf numFmtId="0" fontId="11" fillId="0" borderId="8" xfId="0" applyNumberFormat="1" applyFont="1" applyFill="1" applyBorder="1" applyAlignment="1" applyProtection="1">
      <alignment horizontal="center" vertical="center"/>
      <protection locked="0"/>
    </xf>
    <xf numFmtId="41" fontId="43" fillId="0" borderId="11" xfId="0" applyNumberFormat="1" applyFont="1" applyFill="1" applyBorder="1" applyAlignment="1" applyProtection="1">
      <alignment vertical="center"/>
      <protection locked="0"/>
    </xf>
    <xf numFmtId="41" fontId="43" fillId="0" borderId="0" xfId="0" applyNumberFormat="1" applyFont="1" applyFill="1" applyBorder="1" applyAlignment="1" applyProtection="1">
      <alignment vertical="center"/>
      <protection locked="0"/>
    </xf>
    <xf numFmtId="41" fontId="43" fillId="0" borderId="8" xfId="0" applyNumberFormat="1" applyFont="1" applyFill="1" applyBorder="1" applyAlignment="1" applyProtection="1">
      <alignment vertical="center"/>
      <protection locked="0"/>
    </xf>
    <xf numFmtId="0" fontId="11" fillId="0" borderId="11" xfId="0" quotePrefix="1" applyNumberFormat="1" applyFont="1" applyFill="1" applyBorder="1" applyAlignment="1" applyProtection="1">
      <alignment horizontal="center" vertical="center"/>
      <protection locked="0"/>
    </xf>
    <xf numFmtId="0" fontId="65" fillId="0" borderId="8" xfId="0" applyNumberFormat="1" applyFont="1" applyFill="1" applyBorder="1" applyAlignment="1" applyProtection="1">
      <alignment horizontal="center"/>
      <protection locked="0"/>
    </xf>
    <xf numFmtId="176" fontId="10" fillId="0" borderId="11" xfId="0" applyNumberFormat="1" applyFont="1" applyFill="1" applyBorder="1" applyAlignment="1" applyProtection="1">
      <protection locked="0"/>
    </xf>
    <xf numFmtId="176" fontId="10" fillId="0" borderId="0" xfId="0" applyNumberFormat="1" applyFont="1" applyFill="1" applyBorder="1" applyAlignment="1" applyProtection="1">
      <protection locked="0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176" fontId="10" fillId="0" borderId="18" xfId="0" applyNumberFormat="1" applyFont="1" applyFill="1" applyBorder="1" applyProtection="1">
      <protection locked="0"/>
    </xf>
    <xf numFmtId="0" fontId="10" fillId="0" borderId="9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Protection="1">
      <protection locked="0"/>
    </xf>
    <xf numFmtId="3" fontId="9" fillId="0" borderId="0" xfId="0" applyNumberFormat="1" applyFont="1" applyFill="1" applyBorder="1" applyAlignment="1" applyProtection="1">
      <alignment horizontal="left"/>
      <protection locked="0"/>
    </xf>
    <xf numFmtId="3" fontId="9" fillId="0" borderId="0" xfId="0" applyNumberFormat="1" applyFont="1" applyFill="1" applyBorder="1" applyAlignment="1" applyProtection="1">
      <alignment horizontal="right"/>
      <protection locked="0"/>
    </xf>
    <xf numFmtId="176" fontId="11" fillId="0" borderId="0" xfId="0" applyNumberFormat="1" applyFont="1" applyFill="1" applyBorder="1" applyAlignment="1" applyProtection="1">
      <alignment horizontal="right" vertical="center" shrinkToFit="1"/>
      <protection locked="0"/>
    </xf>
    <xf numFmtId="0" fontId="24" fillId="0" borderId="0" xfId="0" applyNumberFormat="1" applyFont="1" applyFill="1" applyAlignment="1" applyProtection="1">
      <alignment vertical="top"/>
      <protection locked="0"/>
    </xf>
    <xf numFmtId="0" fontId="25" fillId="0" borderId="0" xfId="0" applyNumberFormat="1" applyFont="1" applyFill="1" applyAlignment="1" applyProtection="1">
      <alignment vertical="top"/>
      <protection locked="0"/>
    </xf>
    <xf numFmtId="0" fontId="9" fillId="0" borderId="0" xfId="0" applyNumberFormat="1" applyFont="1" applyFill="1" applyAlignment="1">
      <alignment horizontal="left" vertical="top"/>
    </xf>
    <xf numFmtId="0" fontId="10" fillId="0" borderId="6" xfId="0" applyNumberFormat="1" applyFont="1" applyFill="1" applyBorder="1" applyAlignment="1" applyProtection="1">
      <alignment horizontal="centerContinuous" vertical="center" shrinkToFit="1"/>
    </xf>
    <xf numFmtId="0" fontId="10" fillId="0" borderId="4" xfId="0" applyNumberFormat="1" applyFont="1" applyFill="1" applyBorder="1" applyAlignment="1" applyProtection="1">
      <alignment horizontal="centerContinuous" vertical="center" shrinkToFit="1"/>
    </xf>
    <xf numFmtId="0" fontId="10" fillId="0" borderId="5" xfId="0" applyNumberFormat="1" applyFont="1" applyFill="1" applyBorder="1" applyAlignment="1" applyProtection="1">
      <alignment horizontal="centerContinuous" vertical="center" shrinkToFit="1"/>
    </xf>
    <xf numFmtId="0" fontId="10" fillId="0" borderId="5" xfId="0" applyNumberFormat="1" applyFont="1" applyFill="1" applyBorder="1" applyAlignment="1" applyProtection="1">
      <alignment horizontal="center"/>
    </xf>
    <xf numFmtId="0" fontId="65" fillId="0" borderId="24" xfId="0" applyNumberFormat="1" applyFont="1" applyFill="1" applyBorder="1" applyAlignment="1" applyProtection="1">
      <alignment horizontal="centerContinuous" vertical="center" shrinkToFit="1"/>
    </xf>
    <xf numFmtId="0" fontId="65" fillId="0" borderId="1" xfId="0" applyNumberFormat="1" applyFont="1" applyFill="1" applyBorder="1" applyAlignment="1" applyProtection="1">
      <alignment horizontal="centerContinuous" vertical="center" shrinkToFit="1"/>
    </xf>
    <xf numFmtId="0" fontId="65" fillId="0" borderId="23" xfId="0" applyNumberFormat="1" applyFont="1" applyFill="1" applyBorder="1" applyAlignment="1" applyProtection="1">
      <alignment horizontal="centerContinuous" vertical="center" shrinkToFit="1"/>
    </xf>
    <xf numFmtId="0" fontId="65" fillId="0" borderId="24" xfId="0" applyNumberFormat="1" applyFont="1" applyFill="1" applyBorder="1" applyAlignment="1" applyProtection="1">
      <alignment horizontal="right" vertical="center"/>
    </xf>
    <xf numFmtId="0" fontId="65" fillId="0" borderId="1" xfId="0" applyNumberFormat="1" applyFont="1" applyFill="1" applyBorder="1" applyAlignment="1" applyProtection="1">
      <alignment horizontal="right" vertical="center"/>
    </xf>
    <xf numFmtId="0" fontId="0" fillId="0" borderId="18" xfId="0" applyNumberFormat="1" applyFill="1" applyBorder="1"/>
    <xf numFmtId="41" fontId="10" fillId="0" borderId="11" xfId="0" applyNumberFormat="1" applyFont="1" applyFill="1" applyBorder="1" applyAlignment="1">
      <alignment shrinkToFit="1"/>
    </xf>
    <xf numFmtId="41" fontId="10" fillId="0" borderId="8" xfId="0" applyNumberFormat="1" applyFont="1" applyFill="1" applyBorder="1" applyAlignment="1">
      <alignment shrinkToFit="1"/>
    </xf>
    <xf numFmtId="176" fontId="10" fillId="0" borderId="9" xfId="0" applyNumberFormat="1" applyFont="1" applyFill="1" applyBorder="1" applyAlignment="1" applyProtection="1"/>
    <xf numFmtId="41" fontId="40" fillId="0" borderId="0" xfId="0" applyNumberFormat="1" applyFont="1" applyFill="1" applyBorder="1" applyAlignment="1">
      <alignment horizontal="right"/>
    </xf>
    <xf numFmtId="41" fontId="11" fillId="0" borderId="8" xfId="0" applyNumberFormat="1" applyFont="1" applyFill="1" applyBorder="1" applyAlignment="1" applyProtection="1">
      <alignment horizontal="right" vertical="center"/>
    </xf>
    <xf numFmtId="176" fontId="10" fillId="0" borderId="0" xfId="0" applyNumberFormat="1" applyFont="1" applyFill="1" applyBorder="1" applyAlignment="1">
      <alignment horizontal="left" vertical="center"/>
    </xf>
    <xf numFmtId="176" fontId="10" fillId="0" borderId="11" xfId="0" applyNumberFormat="1" applyFont="1" applyFill="1" applyBorder="1" applyAlignment="1">
      <alignment horizontal="left"/>
    </xf>
    <xf numFmtId="180" fontId="10" fillId="0" borderId="11" xfId="0" applyNumberFormat="1" applyFont="1" applyFill="1" applyBorder="1" applyAlignment="1"/>
    <xf numFmtId="180" fontId="10" fillId="0" borderId="9" xfId="0" applyNumberFormat="1" applyFont="1" applyFill="1" applyBorder="1" applyAlignment="1"/>
    <xf numFmtId="0" fontId="70" fillId="0" borderId="0" xfId="0" applyFont="1" applyFill="1" applyBorder="1" applyAlignment="1" applyProtection="1">
      <alignment horizontal="center"/>
    </xf>
    <xf numFmtId="41" fontId="40" fillId="0" borderId="8" xfId="0" applyNumberFormat="1" applyFont="1" applyFill="1" applyBorder="1" applyAlignment="1">
      <alignment horizontal="right"/>
    </xf>
    <xf numFmtId="0" fontId="45" fillId="0" borderId="18" xfId="0" applyNumberFormat="1" applyFont="1" applyFill="1" applyBorder="1" applyAlignment="1"/>
    <xf numFmtId="41" fontId="57" fillId="0" borderId="0" xfId="0" applyNumberFormat="1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/>
    <xf numFmtId="41" fontId="77" fillId="0" borderId="0" xfId="0" applyNumberFormat="1" applyFont="1" applyFill="1" applyBorder="1" applyAlignment="1" applyProtection="1">
      <alignment horizontal="right"/>
    </xf>
    <xf numFmtId="0" fontId="11" fillId="0" borderId="26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Alignment="1">
      <alignment horizontal="right" vertical="top"/>
    </xf>
    <xf numFmtId="41" fontId="2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right" vertical="top"/>
    </xf>
    <xf numFmtId="0" fontId="10" fillId="0" borderId="11" xfId="0" applyNumberFormat="1" applyFont="1" applyFill="1" applyBorder="1" applyAlignment="1" applyProtection="1">
      <alignment horizontal="center" vertical="center"/>
    </xf>
    <xf numFmtId="0" fontId="10" fillId="0" borderId="8" xfId="0" applyNumberFormat="1" applyFont="1" applyFill="1" applyBorder="1" applyAlignment="1" applyProtection="1">
      <alignment horizontal="center" vertical="center"/>
    </xf>
    <xf numFmtId="0" fontId="10" fillId="0" borderId="9" xfId="0" applyNumberFormat="1" applyFont="1" applyFill="1" applyBorder="1" applyAlignment="1" applyProtection="1">
      <alignment horizontal="center" vertical="center"/>
    </xf>
    <xf numFmtId="0" fontId="10" fillId="0" borderId="10" xfId="0" applyNumberFormat="1" applyFont="1" applyFill="1" applyBorder="1" applyAlignment="1" applyProtection="1">
      <alignment horizontal="center" vertical="center"/>
    </xf>
    <xf numFmtId="0" fontId="10" fillId="0" borderId="11" xfId="0" applyNumberFormat="1" applyFont="1" applyFill="1" applyBorder="1" applyAlignment="1" applyProtection="1">
      <alignment horizontal="center" vertical="center"/>
    </xf>
    <xf numFmtId="0" fontId="65" fillId="0" borderId="17" xfId="0" applyNumberFormat="1" applyFont="1" applyFill="1" applyBorder="1" applyAlignment="1" applyProtection="1">
      <alignment horizontal="center" vertical="center" shrinkToFit="1"/>
    </xf>
    <xf numFmtId="0" fontId="10" fillId="0" borderId="10" xfId="0" applyNumberFormat="1" applyFont="1" applyFill="1" applyBorder="1" applyAlignment="1" applyProtection="1">
      <alignment horizontal="center" vertical="center" shrinkToFit="1"/>
    </xf>
    <xf numFmtId="0" fontId="65" fillId="0" borderId="8" xfId="0" applyNumberFormat="1" applyFont="1" applyFill="1" applyBorder="1" applyAlignment="1" applyProtection="1">
      <alignment horizontal="center" vertical="center"/>
    </xf>
    <xf numFmtId="0" fontId="10" fillId="0" borderId="8" xfId="0" applyNumberFormat="1" applyFont="1" applyFill="1" applyBorder="1" applyAlignment="1" applyProtection="1">
      <alignment horizontal="center" vertical="center"/>
    </xf>
    <xf numFmtId="0" fontId="65" fillId="0" borderId="11" xfId="0" applyNumberFormat="1" applyFont="1" applyFill="1" applyBorder="1" applyAlignment="1" applyProtection="1">
      <alignment horizontal="center" vertical="center"/>
    </xf>
    <xf numFmtId="0" fontId="10" fillId="0" borderId="8" xfId="0" applyNumberFormat="1" applyFont="1" applyFill="1" applyBorder="1" applyAlignment="1" applyProtection="1">
      <alignment horizontal="center" vertical="center" shrinkToFit="1"/>
    </xf>
    <xf numFmtId="0" fontId="68" fillId="0" borderId="14" xfId="0" applyNumberFormat="1" applyFont="1" applyFill="1" applyBorder="1" applyAlignment="1" applyProtection="1">
      <alignment horizontal="center" vertical="center"/>
    </xf>
    <xf numFmtId="0" fontId="9" fillId="0" borderId="9" xfId="0" applyNumberFormat="1" applyFont="1" applyFill="1" applyBorder="1" applyAlignment="1" applyProtection="1">
      <alignment horizontal="center" vertical="center" shrinkToFit="1"/>
    </xf>
    <xf numFmtId="0" fontId="68" fillId="0" borderId="17" xfId="0" applyNumberFormat="1" applyFont="1" applyFill="1" applyBorder="1" applyAlignment="1" applyProtection="1">
      <alignment horizontal="center" vertical="center"/>
    </xf>
    <xf numFmtId="0" fontId="9" fillId="0" borderId="10" xfId="0" applyNumberFormat="1" applyFont="1" applyFill="1" applyBorder="1" applyAlignment="1" applyProtection="1">
      <alignment horizontal="center" vertical="center" shrinkToFit="1"/>
    </xf>
    <xf numFmtId="0" fontId="2" fillId="0" borderId="5" xfId="0" applyNumberFormat="1" applyFont="1" applyFill="1" applyBorder="1" applyAlignment="1" applyProtection="1">
      <alignment horizontal="center" vertical="center"/>
    </xf>
    <xf numFmtId="41" fontId="57" fillId="0" borderId="0" xfId="0" applyNumberFormat="1" applyFont="1" applyFill="1" applyBorder="1" applyAlignment="1">
      <alignment vertical="center" shrinkToFit="1"/>
    </xf>
    <xf numFmtId="41" fontId="45" fillId="0" borderId="11" xfId="0" applyNumberFormat="1" applyFont="1" applyFill="1" applyBorder="1" applyAlignment="1" applyProtection="1">
      <alignment horizontal="right" vertical="center"/>
    </xf>
    <xf numFmtId="41" fontId="45" fillId="0" borderId="0" xfId="0" applyNumberFormat="1" applyFont="1" applyFill="1" applyBorder="1" applyAlignment="1" applyProtection="1">
      <alignment horizontal="right" vertical="center"/>
    </xf>
    <xf numFmtId="41" fontId="45" fillId="0" borderId="0" xfId="0" applyNumberFormat="1" applyFont="1" applyFill="1" applyBorder="1" applyAlignment="1" applyProtection="1">
      <alignment horizontal="center" vertical="center"/>
    </xf>
    <xf numFmtId="41" fontId="45" fillId="0" borderId="0" xfId="0" applyNumberFormat="1" applyFont="1" applyFill="1" applyBorder="1" applyAlignment="1" applyProtection="1">
      <alignment vertical="center"/>
    </xf>
    <xf numFmtId="41" fontId="45" fillId="0" borderId="8" xfId="0" applyNumberFormat="1" applyFont="1" applyFill="1" applyBorder="1" applyAlignment="1" applyProtection="1">
      <alignment horizontal="center" vertical="center"/>
    </xf>
    <xf numFmtId="41" fontId="10" fillId="0" borderId="0" xfId="0" applyNumberFormat="1" applyFont="1" applyFill="1" applyBorder="1" applyAlignment="1">
      <alignment horizontal="right" vertical="center"/>
    </xf>
    <xf numFmtId="41" fontId="10" fillId="0" borderId="8" xfId="0" applyNumberFormat="1" applyFont="1" applyFill="1" applyBorder="1" applyAlignment="1">
      <alignment horizontal="right" vertical="center"/>
    </xf>
    <xf numFmtId="41" fontId="60" fillId="0" borderId="0" xfId="0" applyNumberFormat="1" applyFont="1" applyFill="1" applyBorder="1" applyAlignment="1">
      <alignment horizontal="right" vertical="center"/>
    </xf>
    <xf numFmtId="41" fontId="60" fillId="0" borderId="0" xfId="0" applyNumberFormat="1" applyFont="1" applyFill="1" applyBorder="1" applyAlignment="1">
      <alignment horizontal="right" vertical="center"/>
    </xf>
    <xf numFmtId="41" fontId="60" fillId="0" borderId="18" xfId="0" applyNumberFormat="1" applyFont="1" applyFill="1" applyBorder="1" applyAlignment="1">
      <alignment horizontal="right" vertical="center"/>
    </xf>
    <xf numFmtId="41" fontId="60" fillId="0" borderId="0" xfId="0" applyNumberFormat="1" applyFont="1" applyFill="1" applyBorder="1" applyAlignment="1">
      <alignment horizontal="right" vertical="center"/>
    </xf>
    <xf numFmtId="41" fontId="60" fillId="0" borderId="18" xfId="0" applyNumberFormat="1" applyFont="1" applyFill="1" applyBorder="1" applyAlignment="1">
      <alignment horizontal="right" vertical="center"/>
    </xf>
    <xf numFmtId="41" fontId="60" fillId="0" borderId="10" xfId="0" applyNumberFormat="1" applyFont="1" applyFill="1" applyBorder="1" applyAlignment="1">
      <alignment horizontal="right" vertical="center"/>
    </xf>
    <xf numFmtId="41" fontId="60" fillId="0" borderId="8" xfId="0" applyNumberFormat="1" applyFont="1" applyFill="1" applyBorder="1" applyAlignment="1">
      <alignment horizontal="right" vertical="center"/>
    </xf>
    <xf numFmtId="41" fontId="10" fillId="0" borderId="11" xfId="0" applyNumberFormat="1" applyFont="1" applyFill="1" applyBorder="1" applyAlignment="1" applyProtection="1">
      <alignment horizontal="right"/>
    </xf>
    <xf numFmtId="41" fontId="10" fillId="0" borderId="0" xfId="0" applyNumberFormat="1" applyFont="1" applyFill="1" applyBorder="1" applyAlignment="1" applyProtection="1">
      <alignment horizontal="right"/>
    </xf>
    <xf numFmtId="181" fontId="40" fillId="0" borderId="0" xfId="0" applyNumberFormat="1" applyFont="1" applyAlignment="1"/>
    <xf numFmtId="0" fontId="10" fillId="0" borderId="0" xfId="0" applyNumberFormat="1" applyFont="1" applyFill="1" applyAlignment="1">
      <alignment horizontal="right" vertical="top"/>
    </xf>
    <xf numFmtId="0" fontId="65" fillId="0" borderId="4" xfId="0" applyNumberFormat="1" applyFont="1" applyFill="1" applyBorder="1" applyAlignment="1" applyProtection="1">
      <alignment horizontal="center" vertical="center"/>
    </xf>
    <xf numFmtId="0" fontId="10" fillId="0" borderId="9" xfId="0" applyNumberFormat="1" applyFont="1" applyFill="1" applyBorder="1" applyAlignment="1" applyProtection="1">
      <alignment horizontal="center" vertical="center"/>
    </xf>
    <xf numFmtId="0" fontId="10" fillId="0" borderId="11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Alignment="1" applyProtection="1">
      <alignment horizontal="right"/>
    </xf>
    <xf numFmtId="0" fontId="65" fillId="0" borderId="14" xfId="0" applyNumberFormat="1" applyFont="1" applyFill="1" applyBorder="1" applyAlignment="1" applyProtection="1">
      <alignment horizontal="center" vertical="center"/>
    </xf>
    <xf numFmtId="0" fontId="65" fillId="0" borderId="17" xfId="0" applyNumberFormat="1" applyFont="1" applyFill="1" applyBorder="1" applyAlignment="1" applyProtection="1">
      <alignment horizontal="center" vertical="center"/>
    </xf>
    <xf numFmtId="0" fontId="10" fillId="0" borderId="10" xfId="0" applyNumberFormat="1" applyFont="1" applyFill="1" applyBorder="1" applyAlignment="1" applyProtection="1">
      <alignment horizontal="center" vertical="center" shrinkToFit="1"/>
    </xf>
    <xf numFmtId="0" fontId="65" fillId="0" borderId="8" xfId="0" applyNumberFormat="1" applyFont="1" applyFill="1" applyBorder="1" applyAlignment="1" applyProtection="1">
      <alignment horizontal="center" vertical="center"/>
    </xf>
    <xf numFmtId="0" fontId="10" fillId="0" borderId="8" xfId="0" applyNumberFormat="1" applyFont="1" applyFill="1" applyBorder="1" applyAlignment="1" applyProtection="1">
      <alignment horizontal="center" vertical="center"/>
    </xf>
    <xf numFmtId="0" fontId="10" fillId="0" borderId="8" xfId="0" applyNumberFormat="1" applyFont="1" applyFill="1" applyBorder="1" applyAlignment="1" applyProtection="1">
      <alignment horizontal="center" vertical="center" shrinkToFit="1"/>
    </xf>
    <xf numFmtId="0" fontId="10" fillId="0" borderId="6" xfId="0" applyNumberFormat="1" applyFont="1" applyFill="1" applyBorder="1" applyAlignment="1">
      <alignment horizontal="centerContinuous" vertical="center"/>
    </xf>
    <xf numFmtId="0" fontId="10" fillId="0" borderId="16" xfId="0" applyNumberFormat="1" applyFont="1" applyFill="1" applyBorder="1" applyAlignment="1" applyProtection="1">
      <alignment horizontal="centerContinuous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3" xfId="0" applyNumberFormat="1" applyFont="1" applyFill="1" applyBorder="1" applyAlignment="1" applyProtection="1">
      <alignment horizontal="center" vertical="center"/>
    </xf>
    <xf numFmtId="0" fontId="10" fillId="3" borderId="13" xfId="0" applyNumberFormat="1" applyFont="1" applyFill="1" applyBorder="1" applyAlignment="1" applyProtection="1">
      <alignment horizontal="center" vertical="center"/>
    </xf>
    <xf numFmtId="0" fontId="10" fillId="3" borderId="12" xfId="0" applyNumberFormat="1" applyFont="1" applyFill="1" applyBorder="1" applyAlignment="1">
      <alignment vertical="center"/>
    </xf>
    <xf numFmtId="0" fontId="10" fillId="3" borderId="12" xfId="0" applyNumberFormat="1" applyFont="1" applyFill="1" applyBorder="1" applyAlignment="1" applyProtection="1">
      <alignment horizontal="center" vertical="center"/>
    </xf>
    <xf numFmtId="0" fontId="10" fillId="3" borderId="12" xfId="0" applyNumberFormat="1" applyFont="1" applyFill="1" applyBorder="1" applyAlignment="1" applyProtection="1">
      <alignment horizontal="center" vertical="center" shrinkToFit="1"/>
    </xf>
    <xf numFmtId="0" fontId="80" fillId="0" borderId="0" xfId="0" quotePrefix="1" applyNumberFormat="1" applyFont="1" applyFill="1" applyBorder="1" applyAlignment="1" applyProtection="1">
      <alignment horizontal="center" vertical="center"/>
    </xf>
    <xf numFmtId="0" fontId="81" fillId="0" borderId="0" xfId="0" quotePrefix="1" applyNumberFormat="1" applyFont="1" applyFill="1" applyBorder="1" applyAlignment="1" applyProtection="1">
      <alignment horizontal="center" vertical="center"/>
    </xf>
    <xf numFmtId="176" fontId="80" fillId="0" borderId="0" xfId="0" applyNumberFormat="1" applyFont="1" applyFill="1" applyBorder="1" applyAlignment="1">
      <alignment vertical="center"/>
    </xf>
    <xf numFmtId="3" fontId="59" fillId="0" borderId="0" xfId="0" applyNumberFormat="1" applyFont="1" applyFill="1" applyBorder="1" applyAlignment="1">
      <alignment horizontal="right" vertical="center" shrinkToFit="1"/>
    </xf>
    <xf numFmtId="3" fontId="59" fillId="0" borderId="0" xfId="0" applyNumberFormat="1" applyFont="1" applyFill="1" applyBorder="1" applyAlignment="1">
      <alignment horizontal="center" vertical="center" shrinkToFit="1"/>
    </xf>
    <xf numFmtId="3" fontId="59" fillId="0" borderId="8" xfId="0" applyNumberFormat="1" applyFont="1" applyFill="1" applyBorder="1" applyAlignment="1">
      <alignment horizontal="right" vertical="center" shrinkToFit="1"/>
    </xf>
    <xf numFmtId="3" fontId="59" fillId="0" borderId="0" xfId="0" applyNumberFormat="1" applyFont="1" applyFill="1" applyBorder="1" applyAlignment="1" applyProtection="1">
      <alignment horizontal="center" vertical="center" shrinkToFit="1"/>
      <protection locked="0"/>
    </xf>
    <xf numFmtId="3" fontId="59" fillId="0" borderId="8" xfId="0" applyNumberFormat="1" applyFont="1" applyFill="1" applyBorder="1" applyAlignment="1">
      <alignment horizontal="center" vertical="center" shrinkToFit="1"/>
    </xf>
    <xf numFmtId="3" fontId="59" fillId="0" borderId="0" xfId="0" applyNumberFormat="1" applyFont="1" applyFill="1" applyBorder="1" applyAlignment="1">
      <alignment horizontal="right" vertical="center"/>
    </xf>
    <xf numFmtId="3" fontId="59" fillId="0" borderId="8" xfId="0" applyNumberFormat="1" applyFont="1" applyFill="1" applyBorder="1" applyAlignment="1">
      <alignment horizontal="right" vertical="center"/>
    </xf>
    <xf numFmtId="3" fontId="59" fillId="0" borderId="0" xfId="0" applyNumberFormat="1" applyFont="1" applyFill="1" applyBorder="1" applyAlignment="1" applyProtection="1">
      <alignment horizontal="right" vertical="center"/>
    </xf>
    <xf numFmtId="3" fontId="59" fillId="0" borderId="11" xfId="0" applyNumberFormat="1" applyFont="1" applyFill="1" applyBorder="1" applyAlignment="1">
      <alignment horizontal="right" vertical="center"/>
    </xf>
    <xf numFmtId="41" fontId="40" fillId="0" borderId="11" xfId="0" applyNumberFormat="1" applyFont="1" applyFill="1" applyBorder="1" applyAlignment="1" applyProtection="1">
      <alignment horizontal="right"/>
    </xf>
    <xf numFmtId="0" fontId="10" fillId="0" borderId="18" xfId="0" applyNumberFormat="1" applyFont="1" applyFill="1" applyBorder="1" applyAlignment="1" applyProtection="1">
      <alignment horizontal="center" vertical="center" shrinkToFit="1"/>
    </xf>
    <xf numFmtId="0" fontId="10" fillId="0" borderId="10" xfId="0" applyNumberFormat="1" applyFont="1" applyFill="1" applyBorder="1" applyAlignment="1" applyProtection="1">
      <alignment horizontal="center" vertical="center" shrinkToFit="1"/>
    </xf>
    <xf numFmtId="0" fontId="10" fillId="0" borderId="9" xfId="0" applyNumberFormat="1" applyFont="1" applyFill="1" applyBorder="1" applyAlignment="1" applyProtection="1">
      <alignment horizontal="center" vertical="center" shrinkToFit="1"/>
    </xf>
    <xf numFmtId="0" fontId="65" fillId="0" borderId="16" xfId="0" applyNumberFormat="1" applyFont="1" applyFill="1" applyBorder="1" applyAlignment="1" applyProtection="1">
      <alignment horizontal="center" vertical="center"/>
    </xf>
    <xf numFmtId="0" fontId="65" fillId="0" borderId="14" xfId="0" applyNumberFormat="1" applyFont="1" applyFill="1" applyBorder="1" applyAlignment="1" applyProtection="1">
      <alignment horizontal="center" vertical="center"/>
    </xf>
    <xf numFmtId="0" fontId="65" fillId="0" borderId="17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 shrinkToFit="1"/>
    </xf>
    <xf numFmtId="0" fontId="10" fillId="0" borderId="8" xfId="0" applyNumberFormat="1" applyFont="1" applyFill="1" applyBorder="1" applyAlignment="1" applyProtection="1">
      <alignment horizontal="center" vertical="center" shrinkToFit="1"/>
    </xf>
    <xf numFmtId="0" fontId="10" fillId="0" borderId="9" xfId="0" applyNumberFormat="1" applyFont="1" applyFill="1" applyBorder="1" applyAlignment="1" applyProtection="1">
      <alignment horizontal="center" vertical="center"/>
    </xf>
    <xf numFmtId="0" fontId="10" fillId="0" borderId="10" xfId="0" applyNumberFormat="1" applyFont="1" applyFill="1" applyBorder="1" applyAlignment="1" applyProtection="1">
      <alignment horizontal="center" vertical="center"/>
    </xf>
    <xf numFmtId="0" fontId="65" fillId="0" borderId="14" xfId="0" applyNumberFormat="1" applyFont="1" applyFill="1" applyBorder="1" applyAlignment="1" applyProtection="1">
      <alignment horizontal="center" vertical="center"/>
    </xf>
    <xf numFmtId="0" fontId="65" fillId="0" borderId="17" xfId="0" applyNumberFormat="1" applyFont="1" applyFill="1" applyBorder="1" applyAlignment="1" applyProtection="1">
      <alignment horizontal="center" vertical="center"/>
    </xf>
    <xf numFmtId="0" fontId="65" fillId="0" borderId="16" xfId="0" applyNumberFormat="1" applyFont="1" applyFill="1" applyBorder="1" applyAlignment="1" applyProtection="1">
      <alignment horizontal="center" vertical="center"/>
    </xf>
    <xf numFmtId="41" fontId="10" fillId="0" borderId="9" xfId="0" applyNumberFormat="1" applyFont="1" applyFill="1" applyBorder="1" applyAlignment="1" applyProtection="1">
      <alignment horizontal="center" vertical="center"/>
    </xf>
    <xf numFmtId="0" fontId="65" fillId="0" borderId="11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Alignment="1" applyProtection="1">
      <alignment horizontal="centerContinuous" vertical="center" shrinkToFit="1"/>
    </xf>
    <xf numFmtId="0" fontId="0" fillId="0" borderId="0" xfId="0" applyNumberFormat="1" applyFill="1" applyAlignment="1">
      <alignment horizontal="centerContinuous" vertical="center" shrinkToFit="1"/>
    </xf>
    <xf numFmtId="0" fontId="26" fillId="0" borderId="0" xfId="0" applyNumberFormat="1" applyFont="1" applyFill="1" applyAlignment="1" applyProtection="1">
      <alignment horizontal="centerContinuous" vertical="center" shrinkToFit="1"/>
    </xf>
    <xf numFmtId="0" fontId="26" fillId="0" borderId="0" xfId="0" applyNumberFormat="1" applyFont="1" applyFill="1" applyAlignment="1">
      <alignment horizontal="centerContinuous" vertical="center" shrinkToFit="1"/>
    </xf>
    <xf numFmtId="0" fontId="6" fillId="0" borderId="0" xfId="0" applyNumberFormat="1" applyFont="1" applyFill="1" applyAlignment="1">
      <alignment horizontal="centerContinuous" vertical="center" shrinkToFit="1"/>
    </xf>
    <xf numFmtId="41" fontId="45" fillId="0" borderId="18" xfId="0" applyNumberFormat="1" applyFont="1" applyFill="1" applyBorder="1" applyAlignment="1">
      <alignment horizontal="right"/>
    </xf>
    <xf numFmtId="41" fontId="45" fillId="0" borderId="17" xfId="0" applyNumberFormat="1" applyFont="1" applyFill="1" applyBorder="1" applyAlignment="1">
      <alignment horizontal="right"/>
    </xf>
    <xf numFmtId="41" fontId="45" fillId="0" borderId="10" xfId="0" applyNumberFormat="1" applyFont="1" applyFill="1" applyBorder="1" applyAlignment="1">
      <alignment horizontal="right"/>
    </xf>
    <xf numFmtId="41" fontId="65" fillId="0" borderId="11" xfId="0" applyNumberFormat="1" applyFont="1" applyFill="1" applyBorder="1" applyAlignment="1" applyProtection="1">
      <alignment horizontal="center" vertical="center"/>
    </xf>
    <xf numFmtId="0" fontId="11" fillId="0" borderId="26" xfId="0" applyNumberFormat="1" applyFont="1" applyFill="1" applyBorder="1" applyAlignment="1" applyProtection="1">
      <alignment horizontal="center" vertical="center" shrinkToFit="1"/>
    </xf>
    <xf numFmtId="41" fontId="77" fillId="0" borderId="8" xfId="0" applyNumberFormat="1" applyFont="1" applyFill="1" applyBorder="1" applyAlignment="1" applyProtection="1">
      <alignment horizontal="right"/>
    </xf>
    <xf numFmtId="0" fontId="65" fillId="0" borderId="4" xfId="0" applyNumberFormat="1" applyFont="1" applyFill="1" applyBorder="1" applyAlignment="1" applyProtection="1">
      <alignment horizontal="center" vertical="center"/>
    </xf>
    <xf numFmtId="0" fontId="10" fillId="0" borderId="14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Alignment="1" applyProtection="1">
      <alignment horizontal="center" vertical="center"/>
    </xf>
    <xf numFmtId="0" fontId="10" fillId="0" borderId="9" xfId="0" applyNumberFormat="1" applyFont="1" applyFill="1" applyBorder="1" applyAlignment="1" applyProtection="1">
      <alignment horizontal="center" vertical="center" shrinkToFit="1"/>
    </xf>
    <xf numFmtId="0" fontId="10" fillId="0" borderId="10" xfId="0" applyNumberFormat="1" applyFont="1" applyFill="1" applyBorder="1" applyAlignment="1" applyProtection="1">
      <alignment horizontal="center" vertical="center" shrinkToFit="1"/>
    </xf>
    <xf numFmtId="0" fontId="65" fillId="0" borderId="14" xfId="0" applyNumberFormat="1" applyFont="1" applyFill="1" applyBorder="1" applyAlignment="1" applyProtection="1">
      <alignment horizontal="center" vertical="center"/>
    </xf>
    <xf numFmtId="0" fontId="65" fillId="0" borderId="17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65" fillId="0" borderId="8" xfId="0" applyNumberFormat="1" applyFont="1" applyFill="1" applyBorder="1" applyAlignment="1" applyProtection="1">
      <alignment horizontal="center" vertical="center"/>
    </xf>
    <xf numFmtId="0" fontId="10" fillId="0" borderId="8" xfId="0" applyNumberFormat="1" applyFont="1" applyFill="1" applyBorder="1" applyAlignment="1" applyProtection="1">
      <alignment horizontal="center" vertical="center"/>
    </xf>
    <xf numFmtId="0" fontId="10" fillId="0" borderId="11" xfId="0" applyNumberFormat="1" applyFont="1" applyFill="1" applyBorder="1" applyAlignment="1" applyProtection="1">
      <alignment horizontal="center" vertical="center" shrinkToFit="1"/>
    </xf>
    <xf numFmtId="0" fontId="10" fillId="0" borderId="8" xfId="0" applyNumberFormat="1" applyFont="1" applyFill="1" applyBorder="1" applyAlignment="1" applyProtection="1">
      <alignment horizontal="center" vertical="center" shrinkToFit="1"/>
    </xf>
    <xf numFmtId="41" fontId="57" fillId="0" borderId="8" xfId="0" applyNumberFormat="1" applyFont="1" applyFill="1" applyBorder="1" applyAlignment="1">
      <alignment horizontal="right" vertical="center" shrinkToFit="1"/>
    </xf>
    <xf numFmtId="0" fontId="13" fillId="0" borderId="0" xfId="0" applyNumberFormat="1" applyFont="1" applyFill="1" applyAlignment="1" applyProtection="1">
      <alignment vertical="center"/>
    </xf>
    <xf numFmtId="0" fontId="45" fillId="0" borderId="17" xfId="0" applyNumberFormat="1" applyFont="1" applyFill="1" applyBorder="1" applyAlignment="1" applyProtection="1">
      <alignment horizontal="center"/>
    </xf>
    <xf numFmtId="176" fontId="45" fillId="0" borderId="10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0" fontId="10" fillId="0" borderId="27" xfId="0" applyNumberFormat="1" applyFont="1" applyFill="1" applyBorder="1" applyAlignment="1" applyProtection="1">
      <alignment horizontal="center"/>
    </xf>
    <xf numFmtId="41" fontId="10" fillId="0" borderId="28" xfId="0" applyNumberFormat="1" applyFont="1" applyFill="1" applyBorder="1" applyAlignment="1" applyProtection="1">
      <alignment horizontal="right"/>
    </xf>
    <xf numFmtId="0" fontId="10" fillId="0" borderId="29" xfId="0" quotePrefix="1" applyNumberFormat="1" applyFont="1" applyFill="1" applyBorder="1" applyAlignment="1" applyProtection="1">
      <alignment horizontal="center"/>
    </xf>
    <xf numFmtId="0" fontId="10" fillId="0" borderId="30" xfId="0" applyNumberFormat="1" applyFont="1" applyFill="1" applyBorder="1" applyAlignment="1" applyProtection="1">
      <alignment horizontal="center"/>
    </xf>
    <xf numFmtId="41" fontId="10" fillId="0" borderId="31" xfId="0" applyNumberFormat="1" applyFont="1" applyFill="1" applyBorder="1" applyAlignment="1" applyProtection="1">
      <alignment horizontal="right"/>
    </xf>
    <xf numFmtId="0" fontId="10" fillId="0" borderId="32" xfId="0" quotePrefix="1" applyNumberFormat="1" applyFont="1" applyFill="1" applyBorder="1" applyAlignment="1" applyProtection="1">
      <alignment horizont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41" fontId="11" fillId="0" borderId="31" xfId="0" applyNumberFormat="1" applyFont="1" applyFill="1" applyBorder="1" applyAlignment="1">
      <alignment horizontal="right" vertical="center"/>
    </xf>
    <xf numFmtId="0" fontId="11" fillId="0" borderId="32" xfId="0" quotePrefix="1" applyNumberFormat="1" applyFont="1" applyFill="1" applyBorder="1" applyAlignment="1" applyProtection="1">
      <alignment horizontal="center" vertical="center"/>
    </xf>
    <xf numFmtId="0" fontId="65" fillId="0" borderId="30" xfId="0" applyNumberFormat="1" applyFont="1" applyFill="1" applyBorder="1" applyAlignment="1" applyProtection="1">
      <alignment horizontal="center"/>
    </xf>
    <xf numFmtId="41" fontId="10" fillId="0" borderId="31" xfId="0" applyNumberFormat="1" applyFont="1" applyFill="1" applyBorder="1" applyAlignment="1">
      <alignment horizontal="right"/>
    </xf>
    <xf numFmtId="177" fontId="10" fillId="0" borderId="31" xfId="0" applyNumberFormat="1" applyFont="1" applyFill="1" applyBorder="1" applyAlignment="1">
      <alignment horizontal="right"/>
    </xf>
    <xf numFmtId="176" fontId="10" fillId="0" borderId="32" xfId="0" applyNumberFormat="1" applyFont="1" applyFill="1" applyBorder="1" applyAlignment="1"/>
    <xf numFmtId="177" fontId="10" fillId="0" borderId="31" xfId="0" applyNumberFormat="1" applyFont="1" applyFill="1" applyBorder="1" applyAlignment="1" applyProtection="1">
      <alignment horizontal="right"/>
    </xf>
    <xf numFmtId="0" fontId="2" fillId="0" borderId="33" xfId="0" applyNumberFormat="1" applyFont="1" applyFill="1" applyBorder="1" applyAlignment="1" applyProtection="1">
      <alignment horizontal="center"/>
    </xf>
    <xf numFmtId="176" fontId="10" fillId="0" borderId="34" xfId="0" applyNumberFormat="1" applyFont="1" applyFill="1" applyBorder="1" applyAlignment="1" applyProtection="1">
      <alignment horizontal="center"/>
    </xf>
    <xf numFmtId="176" fontId="10" fillId="0" borderId="34" xfId="0" applyNumberFormat="1" applyFont="1" applyFill="1" applyBorder="1" applyAlignment="1" applyProtection="1">
      <alignment horizontal="right"/>
    </xf>
    <xf numFmtId="3" fontId="10" fillId="0" borderId="35" xfId="0" applyNumberFormat="1" applyFont="1" applyFill="1" applyBorder="1" applyAlignment="1">
      <alignment vertical="center"/>
    </xf>
    <xf numFmtId="0" fontId="63" fillId="0" borderId="0" xfId="0" applyNumberFormat="1" applyFont="1" applyAlignment="1">
      <alignment horizontal="center" wrapText="1"/>
    </xf>
    <xf numFmtId="0" fontId="64" fillId="0" borderId="0" xfId="0" applyNumberFormat="1" applyFont="1" applyAlignment="1">
      <alignment horizontal="center" wrapText="1"/>
    </xf>
    <xf numFmtId="0" fontId="9" fillId="0" borderId="0" xfId="0" applyNumberFormat="1" applyFont="1" applyFill="1" applyBorder="1" applyAlignment="1">
      <alignment horizontal="left"/>
    </xf>
    <xf numFmtId="0" fontId="0" fillId="0" borderId="0" xfId="0" applyNumberFormat="1" applyFill="1" applyBorder="1" applyAlignment="1"/>
    <xf numFmtId="0" fontId="9" fillId="0" borderId="0" xfId="0" applyNumberFormat="1" applyFont="1" applyFill="1" applyAlignment="1" applyProtection="1"/>
    <xf numFmtId="0" fontId="0" fillId="0" borderId="0" xfId="0" applyNumberFormat="1" applyFill="1" applyAlignment="1"/>
    <xf numFmtId="0" fontId="9" fillId="0" borderId="0" xfId="0" applyNumberFormat="1" applyFont="1" applyFill="1" applyAlignment="1"/>
    <xf numFmtId="0" fontId="10" fillId="0" borderId="0" xfId="0" applyNumberFormat="1" applyFont="1" applyFill="1" applyAlignment="1">
      <alignment horizontal="right" vertical="top"/>
    </xf>
    <xf numFmtId="0" fontId="65" fillId="0" borderId="5" xfId="0" applyNumberFormat="1" applyFont="1" applyFill="1" applyBorder="1" applyAlignment="1" applyProtection="1">
      <alignment horizontal="center" vertical="center"/>
    </xf>
    <xf numFmtId="0" fontId="65" fillId="0" borderId="4" xfId="0" applyNumberFormat="1" applyFont="1" applyFill="1" applyBorder="1" applyAlignment="1" applyProtection="1">
      <alignment horizontal="center" vertical="center"/>
    </xf>
    <xf numFmtId="0" fontId="67" fillId="0" borderId="4" xfId="0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 applyProtection="1">
      <alignment horizontal="center" vertical="center"/>
    </xf>
    <xf numFmtId="0" fontId="10" fillId="0" borderId="10" xfId="0" applyNumberFormat="1" applyFont="1" applyFill="1" applyBorder="1" applyAlignment="1" applyProtection="1">
      <alignment horizontal="center" vertical="center"/>
    </xf>
    <xf numFmtId="0" fontId="10" fillId="0" borderId="11" xfId="0" applyNumberFormat="1" applyFont="1" applyFill="1" applyBorder="1" applyAlignment="1" applyProtection="1">
      <alignment horizontal="center" vertical="center"/>
    </xf>
    <xf numFmtId="176" fontId="9" fillId="0" borderId="16" xfId="0" applyNumberFormat="1" applyFont="1" applyFill="1" applyBorder="1" applyAlignment="1" applyProtection="1">
      <alignment horizontal="left"/>
    </xf>
    <xf numFmtId="0" fontId="9" fillId="0" borderId="0" xfId="0" applyNumberFormat="1" applyFont="1" applyFill="1" applyBorder="1" applyAlignment="1" applyProtection="1">
      <alignment horizontal="left"/>
    </xf>
    <xf numFmtId="0" fontId="9" fillId="0" borderId="0" xfId="0" applyNumberFormat="1" applyFont="1" applyFill="1" applyAlignment="1" applyProtection="1">
      <alignment horizontal="right"/>
    </xf>
    <xf numFmtId="0" fontId="2" fillId="0" borderId="5" xfId="0" applyNumberFormat="1" applyFont="1" applyFill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10" fillId="0" borderId="14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3" fontId="9" fillId="0" borderId="0" xfId="0" applyNumberFormat="1" applyFont="1" applyFill="1" applyBorder="1" applyAlignment="1">
      <alignment horizontal="right" vertical="center"/>
    </xf>
    <xf numFmtId="0" fontId="2" fillId="0" borderId="14" xfId="0" applyNumberFormat="1" applyFont="1" applyFill="1" applyBorder="1" applyAlignment="1" applyProtection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</xf>
    <xf numFmtId="0" fontId="2" fillId="0" borderId="17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2" fillId="0" borderId="21" xfId="0" applyNumberFormat="1" applyFont="1" applyFill="1" applyBorder="1" applyAlignment="1" applyProtection="1">
      <alignment horizontal="center" vertical="center"/>
    </xf>
    <xf numFmtId="0" fontId="8" fillId="0" borderId="16" xfId="0" applyNumberFormat="1" applyFont="1" applyFill="1" applyBorder="1" applyAlignment="1" applyProtection="1">
      <alignment horizontal="left"/>
    </xf>
    <xf numFmtId="0" fontId="2" fillId="0" borderId="5" xfId="0" applyNumberFormat="1" applyFont="1" applyFill="1" applyBorder="1" applyAlignment="1" applyProtection="1">
      <alignment horizontal="center" vertical="center" shrinkToFit="1"/>
    </xf>
    <xf numFmtId="0" fontId="2" fillId="0" borderId="6" xfId="0" applyNumberFormat="1" applyFont="1" applyFill="1" applyBorder="1" applyAlignment="1" applyProtection="1">
      <alignment horizontal="center" vertical="center" shrinkToFit="1"/>
    </xf>
    <xf numFmtId="0" fontId="2" fillId="0" borderId="4" xfId="0" applyNumberFormat="1" applyFont="1" applyFill="1" applyBorder="1" applyAlignment="1" applyProtection="1">
      <alignment horizontal="center" vertical="center" shrinkToFit="1"/>
    </xf>
    <xf numFmtId="0" fontId="65" fillId="0" borderId="14" xfId="0" applyNumberFormat="1" applyFont="1" applyFill="1" applyBorder="1" applyAlignment="1" applyProtection="1">
      <alignment horizontal="center" vertical="center" shrinkToFit="1"/>
    </xf>
    <xf numFmtId="0" fontId="65" fillId="0" borderId="16" xfId="0" applyNumberFormat="1" applyFont="1" applyFill="1" applyBorder="1" applyAlignment="1" applyProtection="1">
      <alignment horizontal="center" vertical="center" shrinkToFit="1"/>
    </xf>
    <xf numFmtId="0" fontId="65" fillId="0" borderId="17" xfId="0" applyNumberFormat="1" applyFont="1" applyFill="1" applyBorder="1" applyAlignment="1" applyProtection="1">
      <alignment horizontal="center" vertical="center" shrinkToFit="1"/>
    </xf>
    <xf numFmtId="0" fontId="53" fillId="0" borderId="14" xfId="0" applyNumberFormat="1" applyFont="1" applyFill="1" applyBorder="1" applyAlignment="1" applyProtection="1">
      <alignment horizontal="center" vertical="center"/>
    </xf>
    <xf numFmtId="0" fontId="53" fillId="0" borderId="16" xfId="0" applyNumberFormat="1" applyFont="1" applyFill="1" applyBorder="1" applyAlignment="1" applyProtection="1">
      <alignment horizontal="center" vertical="center"/>
    </xf>
    <xf numFmtId="0" fontId="53" fillId="0" borderId="17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left"/>
    </xf>
    <xf numFmtId="0" fontId="53" fillId="0" borderId="5" xfId="0" applyNumberFormat="1" applyFont="1" applyFill="1" applyBorder="1" applyAlignment="1" applyProtection="1">
      <alignment horizontal="center" vertical="center"/>
    </xf>
    <xf numFmtId="0" fontId="53" fillId="0" borderId="6" xfId="0" applyNumberFormat="1" applyFont="1" applyFill="1" applyBorder="1" applyAlignment="1" applyProtection="1">
      <alignment horizontal="center" vertical="center"/>
    </xf>
    <xf numFmtId="0" fontId="53" fillId="0" borderId="22" xfId="0" applyNumberFormat="1" applyFont="1" applyFill="1" applyBorder="1" applyAlignment="1" applyProtection="1">
      <alignment horizontal="center" vertical="center" wrapText="1" shrinkToFit="1"/>
    </xf>
    <xf numFmtId="0" fontId="53" fillId="0" borderId="20" xfId="0" applyNumberFormat="1" applyFont="1" applyFill="1" applyBorder="1" applyAlignment="1" applyProtection="1">
      <alignment horizontal="center" vertical="center" wrapText="1" shrinkToFit="1"/>
    </xf>
    <xf numFmtId="0" fontId="53" fillId="0" borderId="21" xfId="0" applyNumberFormat="1" applyFont="1" applyFill="1" applyBorder="1" applyAlignment="1" applyProtection="1">
      <alignment horizontal="center" vertical="center" wrapText="1" shrinkToFit="1"/>
    </xf>
    <xf numFmtId="0" fontId="52" fillId="0" borderId="0" xfId="0" applyNumberFormat="1" applyFont="1" applyFill="1" applyAlignment="1" applyProtection="1">
      <alignment horizontal="right" vertical="center"/>
    </xf>
    <xf numFmtId="0" fontId="13" fillId="0" borderId="0" xfId="0" applyNumberFormat="1" applyFont="1" applyFill="1" applyAlignment="1" applyProtection="1">
      <alignment horizontal="center" vertical="center"/>
    </xf>
    <xf numFmtId="0" fontId="26" fillId="0" borderId="0" xfId="0" applyNumberFormat="1" applyFont="1" applyFill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2" fillId="0" borderId="24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23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 wrapText="1" shrinkToFit="1"/>
    </xf>
    <xf numFmtId="0" fontId="40" fillId="0" borderId="10" xfId="0" applyNumberFormat="1" applyFont="1" applyFill="1" applyBorder="1" applyAlignment="1">
      <alignment horizontal="center" vertical="center" shrinkToFit="1"/>
    </xf>
    <xf numFmtId="0" fontId="10" fillId="0" borderId="18" xfId="0" applyNumberFormat="1" applyFont="1" applyFill="1" applyBorder="1" applyAlignment="1" applyProtection="1">
      <alignment horizontal="center" vertical="center" wrapText="1"/>
    </xf>
    <xf numFmtId="0" fontId="10" fillId="0" borderId="10" xfId="0" applyNumberFormat="1" applyFont="1" applyFill="1" applyBorder="1" applyAlignment="1" applyProtection="1">
      <alignment horizontal="center" vertical="center" wrapText="1"/>
    </xf>
    <xf numFmtId="0" fontId="10" fillId="3" borderId="9" xfId="0" applyNumberFormat="1" applyFont="1" applyFill="1" applyBorder="1" applyAlignment="1" applyProtection="1">
      <alignment horizontal="center" vertical="center"/>
    </xf>
    <xf numFmtId="0" fontId="10" fillId="3" borderId="18" xfId="0" applyNumberFormat="1" applyFont="1" applyFill="1" applyBorder="1" applyAlignment="1" applyProtection="1">
      <alignment horizontal="center" vertical="center"/>
    </xf>
    <xf numFmtId="0" fontId="40" fillId="0" borderId="10" xfId="0" applyNumberFormat="1" applyFont="1" applyFill="1" applyBorder="1" applyAlignment="1">
      <alignment horizontal="center" vertical="center"/>
    </xf>
    <xf numFmtId="0" fontId="40" fillId="0" borderId="18" xfId="0" applyNumberFormat="1" applyFont="1" applyFill="1" applyBorder="1" applyAlignment="1">
      <alignment horizontal="center" vertical="center"/>
    </xf>
    <xf numFmtId="0" fontId="10" fillId="0" borderId="11" xfId="0" applyNumberFormat="1" applyFont="1" applyFill="1" applyBorder="1" applyAlignment="1" applyProtection="1">
      <alignment horizontal="center" vertical="center" wrapText="1" shrinkToFit="1"/>
    </xf>
    <xf numFmtId="0" fontId="40" fillId="0" borderId="0" xfId="0" applyNumberFormat="1" applyFont="1" applyFill="1" applyBorder="1" applyAlignment="1">
      <alignment horizontal="center" vertical="center" shrinkToFit="1"/>
    </xf>
    <xf numFmtId="0" fontId="10" fillId="0" borderId="9" xfId="0" applyNumberFormat="1" applyFont="1" applyFill="1" applyBorder="1" applyAlignment="1" applyProtection="1">
      <alignment horizontal="center" vertical="center" wrapText="1"/>
    </xf>
    <xf numFmtId="0" fontId="10" fillId="0" borderId="9" xfId="0" applyNumberFormat="1" applyFont="1" applyFill="1" applyBorder="1" applyAlignment="1" applyProtection="1">
      <alignment horizontal="center" vertical="center" shrinkToFit="1"/>
    </xf>
    <xf numFmtId="0" fontId="10" fillId="0" borderId="10" xfId="0" applyNumberFormat="1" applyFont="1" applyFill="1" applyBorder="1" applyAlignment="1" applyProtection="1">
      <alignment horizontal="center" vertical="center" shrinkToFit="1"/>
    </xf>
    <xf numFmtId="0" fontId="40" fillId="0" borderId="18" xfId="0" applyNumberFormat="1" applyFont="1" applyFill="1" applyBorder="1" applyAlignment="1">
      <alignment horizontal="center" vertical="center" shrinkToFit="1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4" xfId="0" applyNumberFormat="1" applyFont="1" applyFill="1" applyBorder="1" applyAlignment="1" applyProtection="1">
      <alignment horizontal="center" vertical="center" wrapText="1"/>
    </xf>
    <xf numFmtId="0" fontId="10" fillId="0" borderId="17" xfId="0" applyNumberFormat="1" applyFont="1" applyFill="1" applyBorder="1" applyAlignment="1" applyProtection="1">
      <alignment horizontal="center" vertical="center" wrapText="1"/>
    </xf>
    <xf numFmtId="0" fontId="10" fillId="0" borderId="18" xfId="0" applyNumberFormat="1" applyFont="1" applyFill="1" applyBorder="1" applyAlignment="1" applyProtection="1">
      <alignment horizontal="center" vertical="center" shrinkToFit="1"/>
    </xf>
    <xf numFmtId="0" fontId="42" fillId="0" borderId="10" xfId="0" applyNumberFormat="1" applyFont="1" applyFill="1" applyBorder="1" applyAlignment="1">
      <alignment horizontal="center" vertical="center" shrinkToFit="1"/>
    </xf>
    <xf numFmtId="0" fontId="42" fillId="0" borderId="18" xfId="0" applyNumberFormat="1" applyFont="1" applyFill="1" applyBorder="1" applyAlignment="1">
      <alignment horizontal="center" vertical="center" shrinkToFit="1"/>
    </xf>
    <xf numFmtId="0" fontId="10" fillId="0" borderId="16" xfId="0" applyNumberFormat="1" applyFont="1" applyFill="1" applyBorder="1" applyAlignment="1" applyProtection="1">
      <alignment horizontal="center" vertical="center" shrinkToFit="1"/>
    </xf>
    <xf numFmtId="0" fontId="10" fillId="0" borderId="17" xfId="0" applyNumberFormat="1" applyFont="1" applyFill="1" applyBorder="1" applyAlignment="1" applyProtection="1">
      <alignment horizontal="center" vertical="center" shrinkToFit="1"/>
    </xf>
    <xf numFmtId="0" fontId="40" fillId="0" borderId="17" xfId="0" applyNumberFormat="1" applyFont="1" applyFill="1" applyBorder="1" applyAlignment="1">
      <alignment horizontal="center" vertical="center"/>
    </xf>
    <xf numFmtId="0" fontId="65" fillId="3" borderId="14" xfId="0" applyNumberFormat="1" applyFont="1" applyFill="1" applyBorder="1" applyAlignment="1" applyProtection="1">
      <alignment horizontal="center" vertical="center"/>
    </xf>
    <xf numFmtId="0" fontId="10" fillId="3" borderId="16" xfId="0" applyNumberFormat="1" applyFont="1" applyFill="1" applyBorder="1" applyAlignment="1" applyProtection="1">
      <alignment horizontal="center" vertical="center"/>
    </xf>
    <xf numFmtId="0" fontId="65" fillId="0" borderId="16" xfId="0" applyNumberFormat="1" applyFont="1" applyFill="1" applyBorder="1" applyAlignment="1" applyProtection="1">
      <alignment horizontal="center" vertical="center"/>
    </xf>
    <xf numFmtId="0" fontId="72" fillId="0" borderId="17" xfId="0" applyNumberFormat="1" applyFont="1" applyFill="1" applyBorder="1" applyAlignment="1">
      <alignment horizontal="center" vertical="center"/>
    </xf>
    <xf numFmtId="0" fontId="40" fillId="0" borderId="16" xfId="0" applyNumberFormat="1" applyFont="1" applyFill="1" applyBorder="1" applyAlignment="1">
      <alignment horizontal="center" vertical="center"/>
    </xf>
    <xf numFmtId="0" fontId="42" fillId="0" borderId="10" xfId="0" applyNumberFormat="1" applyFont="1" applyFill="1" applyBorder="1" applyAlignment="1">
      <alignment horizontal="center" vertical="center"/>
    </xf>
    <xf numFmtId="0" fontId="10" fillId="0" borderId="20" xfId="0" applyNumberFormat="1" applyFont="1" applyFill="1" applyBorder="1" applyAlignment="1" applyProtection="1">
      <alignment horizontal="center" vertical="center"/>
    </xf>
    <xf numFmtId="0" fontId="40" fillId="0" borderId="20" xfId="0" applyNumberFormat="1" applyFont="1" applyFill="1" applyBorder="1" applyAlignment="1">
      <alignment horizontal="center" vertical="center"/>
    </xf>
    <xf numFmtId="0" fontId="44" fillId="0" borderId="20" xfId="0" applyNumberFormat="1" applyFont="1" applyFill="1" applyBorder="1" applyAlignment="1">
      <alignment horizontal="center" vertical="center"/>
    </xf>
    <xf numFmtId="0" fontId="44" fillId="0" borderId="21" xfId="0" applyNumberFormat="1" applyFont="1" applyFill="1" applyBorder="1" applyAlignment="1">
      <alignment horizontal="center" vertical="center"/>
    </xf>
    <xf numFmtId="0" fontId="10" fillId="0" borderId="14" xfId="0" applyNumberFormat="1" applyFont="1" applyFill="1" applyBorder="1" applyAlignment="1" applyProtection="1">
      <alignment horizontal="center" vertical="center" shrinkToFit="1"/>
    </xf>
    <xf numFmtId="0" fontId="40" fillId="0" borderId="17" xfId="0" applyNumberFormat="1" applyFont="1" applyFill="1" applyBorder="1" applyAlignment="1">
      <alignment horizontal="center" vertical="center" shrinkToFit="1"/>
    </xf>
    <xf numFmtId="0" fontId="9" fillId="0" borderId="16" xfId="0" applyNumberFormat="1" applyFont="1" applyFill="1" applyBorder="1" applyAlignment="1" applyProtection="1">
      <alignment horizontal="center" vertical="center"/>
    </xf>
    <xf numFmtId="0" fontId="41" fillId="0" borderId="17" xfId="0" applyNumberFormat="1" applyFont="1" applyFill="1" applyBorder="1" applyAlignment="1">
      <alignment horizontal="center" vertical="center"/>
    </xf>
    <xf numFmtId="0" fontId="10" fillId="3" borderId="14" xfId="0" applyNumberFormat="1" applyFont="1" applyFill="1" applyBorder="1" applyAlignment="1" applyProtection="1">
      <alignment horizontal="center" vertical="center"/>
    </xf>
    <xf numFmtId="0" fontId="10" fillId="3" borderId="17" xfId="0" applyNumberFormat="1" applyFont="1" applyFill="1" applyBorder="1" applyAlignment="1" applyProtection="1">
      <alignment horizontal="center" vertical="center"/>
    </xf>
    <xf numFmtId="0" fontId="10" fillId="3" borderId="9" xfId="0" applyNumberFormat="1" applyFont="1" applyFill="1" applyBorder="1" applyAlignment="1" applyProtection="1">
      <alignment horizontal="center" vertical="center" shrinkToFit="1"/>
    </xf>
    <xf numFmtId="0" fontId="10" fillId="3" borderId="10" xfId="0" applyNumberFormat="1" applyFont="1" applyFill="1" applyBorder="1" applyAlignment="1" applyProtection="1">
      <alignment horizontal="center" vertical="center" shrinkToFit="1"/>
    </xf>
    <xf numFmtId="0" fontId="42" fillId="0" borderId="18" xfId="0" applyNumberFormat="1" applyFont="1" applyFill="1" applyBorder="1" applyAlignment="1"/>
    <xf numFmtId="0" fontId="65" fillId="0" borderId="14" xfId="0" applyNumberFormat="1" applyFont="1" applyFill="1" applyBorder="1" applyAlignment="1" applyProtection="1">
      <alignment horizontal="center" vertical="center"/>
    </xf>
    <xf numFmtId="0" fontId="65" fillId="0" borderId="17" xfId="0" applyNumberFormat="1" applyFont="1" applyFill="1" applyBorder="1" applyAlignment="1" applyProtection="1">
      <alignment horizontal="center" vertical="center"/>
    </xf>
    <xf numFmtId="0" fontId="72" fillId="0" borderId="16" xfId="0" applyNumberFormat="1" applyFont="1" applyFill="1" applyBorder="1" applyAlignment="1">
      <alignment horizontal="center" vertical="center"/>
    </xf>
    <xf numFmtId="0" fontId="72" fillId="0" borderId="17" xfId="0" applyNumberFormat="1" applyFont="1" applyFill="1" applyBorder="1" applyAlignment="1">
      <alignment horizontal="center" vertical="center" shrinkToFit="1"/>
    </xf>
    <xf numFmtId="0" fontId="65" fillId="0" borderId="22" xfId="0" applyNumberFormat="1" applyFont="1" applyFill="1" applyBorder="1" applyAlignment="1" applyProtection="1">
      <alignment horizontal="center" vertical="center"/>
    </xf>
    <xf numFmtId="0" fontId="65" fillId="0" borderId="20" xfId="0" applyNumberFormat="1" applyFont="1" applyFill="1" applyBorder="1" applyAlignment="1" applyProtection="1">
      <alignment horizontal="center" vertical="center"/>
    </xf>
    <xf numFmtId="0" fontId="42" fillId="0" borderId="20" xfId="0" applyNumberFormat="1" applyFont="1" applyFill="1" applyBorder="1" applyAlignment="1">
      <alignment horizontal="center" vertical="center"/>
    </xf>
    <xf numFmtId="0" fontId="0" fillId="0" borderId="20" xfId="0" applyNumberFormat="1" applyFill="1" applyBorder="1" applyAlignment="1">
      <alignment horizontal="center" vertical="center"/>
    </xf>
    <xf numFmtId="0" fontId="10" fillId="0" borderId="22" xfId="0" applyNumberFormat="1" applyFont="1" applyFill="1" applyBorder="1" applyAlignment="1" applyProtection="1">
      <alignment horizontal="center" vertical="center"/>
    </xf>
    <xf numFmtId="0" fontId="9" fillId="0" borderId="14" xfId="0" applyNumberFormat="1" applyFont="1" applyFill="1" applyBorder="1" applyAlignment="1" applyProtection="1">
      <alignment horizontal="center" vertical="center" shrinkToFit="1"/>
    </xf>
    <xf numFmtId="0" fontId="9" fillId="0" borderId="17" xfId="0" applyNumberFormat="1" applyFont="1" applyFill="1" applyBorder="1" applyAlignment="1" applyProtection="1">
      <alignment horizontal="center" vertical="center" shrinkToFit="1"/>
    </xf>
    <xf numFmtId="0" fontId="48" fillId="0" borderId="0" xfId="0" applyNumberFormat="1" applyFont="1" applyFill="1" applyAlignment="1">
      <alignment horizontal="center" vertical="center"/>
    </xf>
    <xf numFmtId="0" fontId="70" fillId="0" borderId="5" xfId="0" applyNumberFormat="1" applyFont="1" applyFill="1" applyBorder="1" applyAlignment="1">
      <alignment horizontal="center" vertical="center"/>
    </xf>
    <xf numFmtId="0" fontId="70" fillId="0" borderId="6" xfId="0" applyNumberFormat="1" applyFont="1" applyFill="1" applyBorder="1" applyAlignment="1">
      <alignment horizontal="center" vertical="center"/>
    </xf>
    <xf numFmtId="0" fontId="70" fillId="0" borderId="4" xfId="0" applyNumberFormat="1" applyFont="1" applyFill="1" applyBorder="1" applyAlignment="1">
      <alignment horizontal="center" vertical="center"/>
    </xf>
    <xf numFmtId="0" fontId="45" fillId="0" borderId="9" xfId="0" applyNumberFormat="1" applyFont="1" applyFill="1" applyBorder="1" applyAlignment="1">
      <alignment horizontal="center" vertical="center"/>
    </xf>
    <xf numFmtId="0" fontId="45" fillId="0" borderId="18" xfId="0" applyNumberFormat="1" applyFont="1" applyFill="1" applyBorder="1" applyAlignment="1">
      <alignment horizontal="center" vertical="center"/>
    </xf>
    <xf numFmtId="0" fontId="55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ill="1" applyBorder="1" applyAlignment="1"/>
    <xf numFmtId="0" fontId="0" fillId="0" borderId="23" xfId="0" applyNumberFormat="1" applyFill="1" applyBorder="1" applyAlignment="1"/>
    <xf numFmtId="0" fontId="55" fillId="0" borderId="24" xfId="0" applyNumberFormat="1" applyFont="1" applyFill="1" applyBorder="1" applyAlignment="1" applyProtection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45" fillId="0" borderId="9" xfId="0" applyNumberFormat="1" applyFont="1" applyFill="1" applyBorder="1" applyAlignment="1">
      <alignment horizontal="center" vertical="center" shrinkToFit="1"/>
    </xf>
    <xf numFmtId="0" fontId="0" fillId="0" borderId="18" xfId="0" applyNumberFormat="1" applyFill="1" applyBorder="1" applyAlignment="1">
      <alignment horizontal="center" vertical="center" shrinkToFit="1"/>
    </xf>
    <xf numFmtId="0" fontId="0" fillId="0" borderId="10" xfId="0" applyNumberFormat="1" applyFill="1" applyBorder="1" applyAlignment="1">
      <alignment horizontal="center" vertical="center" shrinkToFit="1"/>
    </xf>
    <xf numFmtId="0" fontId="10" fillId="0" borderId="1" xfId="0" applyNumberFormat="1" applyFont="1" applyFill="1" applyBorder="1" applyAlignment="1" applyProtection="1">
      <alignment horizontal="center" vertical="top" wrapText="1"/>
    </xf>
    <xf numFmtId="0" fontId="45" fillId="0" borderId="1" xfId="0" applyNumberFormat="1" applyFont="1" applyFill="1" applyBorder="1" applyAlignment="1" applyProtection="1">
      <alignment horizontal="center" vertical="top" wrapText="1"/>
    </xf>
    <xf numFmtId="0" fontId="45" fillId="0" borderId="23" xfId="0" applyNumberFormat="1" applyFont="1" applyFill="1" applyBorder="1" applyAlignment="1" applyProtection="1">
      <alignment horizontal="center" vertical="top" wrapText="1"/>
    </xf>
    <xf numFmtId="0" fontId="70" fillId="0" borderId="14" xfId="0" applyNumberFormat="1" applyFont="1" applyFill="1" applyBorder="1" applyAlignment="1" applyProtection="1">
      <alignment horizontal="center" vertical="center"/>
    </xf>
    <xf numFmtId="0" fontId="70" fillId="0" borderId="16" xfId="0" applyNumberFormat="1" applyFont="1" applyFill="1" applyBorder="1" applyAlignment="1" applyProtection="1">
      <alignment horizontal="center" vertical="center"/>
    </xf>
    <xf numFmtId="0" fontId="55" fillId="0" borderId="23" xfId="0" applyNumberFormat="1" applyFont="1" applyFill="1" applyBorder="1" applyAlignment="1" applyProtection="1">
      <alignment horizontal="center" vertical="center"/>
    </xf>
    <xf numFmtId="0" fontId="55" fillId="0" borderId="2" xfId="0" applyNumberFormat="1" applyFont="1" applyFill="1" applyBorder="1" applyAlignment="1" applyProtection="1">
      <alignment horizontal="center" vertical="center"/>
    </xf>
    <xf numFmtId="0" fontId="58" fillId="0" borderId="0" xfId="0" applyNumberFormat="1" applyFont="1" applyFill="1" applyBorder="1" applyAlignment="1">
      <alignment horizontal="left" vertical="center"/>
    </xf>
    <xf numFmtId="0" fontId="45" fillId="0" borderId="0" xfId="0" applyNumberFormat="1" applyFont="1" applyFill="1" applyAlignment="1">
      <alignment horizontal="left" vertical="top"/>
    </xf>
    <xf numFmtId="0" fontId="61" fillId="0" borderId="0" xfId="0" applyNumberFormat="1" applyFont="1" applyFill="1" applyAlignment="1" applyProtection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vertical="center"/>
    </xf>
    <xf numFmtId="0" fontId="70" fillId="0" borderId="5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65" fillId="0" borderId="5" xfId="0" applyNumberFormat="1" applyFont="1" applyFill="1" applyBorder="1" applyAlignment="1" applyProtection="1">
      <alignment horizontal="center" vertical="center" shrinkToFit="1"/>
    </xf>
    <xf numFmtId="0" fontId="65" fillId="0" borderId="4" xfId="0" applyNumberFormat="1" applyFont="1" applyFill="1" applyBorder="1" applyAlignment="1" applyProtection="1">
      <alignment horizontal="center" vertical="center" shrinkToFit="1"/>
    </xf>
    <xf numFmtId="0" fontId="8" fillId="0" borderId="22" xfId="0" applyNumberFormat="1" applyFont="1" applyFill="1" applyBorder="1" applyAlignment="1" applyProtection="1">
      <alignment horizontal="center" vertical="center"/>
    </xf>
    <xf numFmtId="0" fontId="8" fillId="0" borderId="20" xfId="0" applyNumberFormat="1" applyFont="1" applyFill="1" applyBorder="1" applyAlignment="1" applyProtection="1">
      <alignment horizontal="center" vertical="center"/>
    </xf>
    <xf numFmtId="0" fontId="65" fillId="0" borderId="8" xfId="0" applyNumberFormat="1" applyFont="1" applyFill="1" applyBorder="1" applyAlignment="1" applyProtection="1">
      <alignment horizontal="center" vertical="center"/>
    </xf>
    <xf numFmtId="0" fontId="74" fillId="0" borderId="8" xfId="0" applyNumberFormat="1" applyFont="1" applyFill="1" applyBorder="1" applyAlignment="1">
      <alignment horizontal="center" vertical="center"/>
    </xf>
    <xf numFmtId="0" fontId="65" fillId="0" borderId="6" xfId="0" applyNumberFormat="1" applyFont="1" applyFill="1" applyBorder="1" applyAlignment="1" applyProtection="1">
      <alignment horizontal="center" vertical="center"/>
    </xf>
    <xf numFmtId="0" fontId="74" fillId="0" borderId="6" xfId="0" applyNumberFormat="1" applyFont="1" applyFill="1" applyBorder="1" applyAlignment="1">
      <alignment vertical="center"/>
    </xf>
    <xf numFmtId="0" fontId="74" fillId="0" borderId="4" xfId="0" applyNumberFormat="1" applyFont="1" applyFill="1" applyBorder="1" applyAlignment="1">
      <alignment vertical="center"/>
    </xf>
    <xf numFmtId="0" fontId="10" fillId="0" borderId="9" xfId="0" applyNumberFormat="1" applyFont="1" applyFill="1" applyBorder="1" applyAlignment="1">
      <alignment horizontal="center" vertical="center"/>
    </xf>
    <xf numFmtId="0" fontId="10" fillId="0" borderId="18" xfId="0" applyNumberFormat="1" applyFon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10" fillId="0" borderId="24" xfId="0" applyNumberFormat="1" applyFont="1" applyFill="1" applyBorder="1" applyAlignment="1" applyProtection="1">
      <alignment horizontal="center" vertical="center"/>
    </xf>
    <xf numFmtId="0" fontId="10" fillId="0" borderId="1" xfId="0" applyNumberFormat="1" applyFont="1" applyFill="1" applyBorder="1" applyAlignment="1" applyProtection="1">
      <alignment horizontal="center" vertical="center"/>
    </xf>
    <xf numFmtId="41" fontId="65" fillId="0" borderId="5" xfId="0" applyNumberFormat="1" applyFont="1" applyFill="1" applyBorder="1" applyAlignment="1" applyProtection="1">
      <alignment horizontal="center" vertical="center"/>
    </xf>
    <xf numFmtId="41" fontId="65" fillId="0" borderId="6" xfId="0" applyNumberFormat="1" applyFont="1" applyFill="1" applyBorder="1" applyAlignment="1" applyProtection="1">
      <alignment horizontal="center" vertical="center"/>
    </xf>
    <xf numFmtId="41" fontId="10" fillId="0" borderId="9" xfId="0" applyNumberFormat="1" applyFont="1" applyFill="1" applyBorder="1" applyAlignment="1" applyProtection="1">
      <alignment horizontal="center" vertical="center"/>
    </xf>
    <xf numFmtId="41" fontId="10" fillId="0" borderId="18" xfId="0" applyNumberFormat="1" applyFont="1" applyFill="1" applyBorder="1" applyAlignment="1" applyProtection="1">
      <alignment horizontal="center" vertical="center"/>
    </xf>
    <xf numFmtId="41" fontId="10" fillId="0" borderId="24" xfId="0" applyNumberFormat="1" applyFont="1" applyFill="1" applyBorder="1" applyAlignment="1" applyProtection="1">
      <alignment horizontal="center" vertical="center"/>
    </xf>
    <xf numFmtId="41" fontId="10" fillId="0" borderId="1" xfId="0" applyNumberFormat="1" applyFont="1" applyFill="1" applyBorder="1" applyAlignment="1" applyProtection="1">
      <alignment horizontal="center" vertical="center"/>
    </xf>
    <xf numFmtId="41" fontId="74" fillId="0" borderId="6" xfId="0" applyNumberFormat="1" applyFont="1" applyFill="1" applyBorder="1" applyAlignment="1">
      <alignment vertical="center"/>
    </xf>
    <xf numFmtId="41" fontId="74" fillId="0" borderId="4" xfId="0" applyNumberFormat="1" applyFont="1" applyFill="1" applyBorder="1" applyAlignment="1">
      <alignment vertical="center"/>
    </xf>
    <xf numFmtId="41" fontId="0" fillId="0" borderId="18" xfId="0" applyNumberFormat="1" applyFill="1" applyBorder="1" applyAlignment="1">
      <alignment vertical="center"/>
    </xf>
    <xf numFmtId="41" fontId="0" fillId="0" borderId="10" xfId="0" applyNumberFormat="1" applyFill="1" applyBorder="1" applyAlignment="1">
      <alignment vertical="center"/>
    </xf>
    <xf numFmtId="0" fontId="10" fillId="0" borderId="8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>
      <alignment horizontal="center"/>
    </xf>
    <xf numFmtId="0" fontId="65" fillId="0" borderId="5" xfId="0" applyNumberFormat="1" applyFont="1" applyFill="1" applyBorder="1" applyAlignment="1">
      <alignment horizontal="center"/>
    </xf>
    <xf numFmtId="0" fontId="74" fillId="0" borderId="6" xfId="0" applyNumberFormat="1" applyFont="1" applyFill="1" applyBorder="1" applyAlignment="1"/>
    <xf numFmtId="0" fontId="65" fillId="0" borderId="4" xfId="0" applyNumberFormat="1" applyFont="1" applyFill="1" applyBorder="1" applyAlignment="1">
      <alignment horizontal="center"/>
    </xf>
    <xf numFmtId="0" fontId="10" fillId="0" borderId="10" xfId="0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/>
    </xf>
    <xf numFmtId="0" fontId="10" fillId="0" borderId="10" xfId="0" applyNumberFormat="1" applyFont="1" applyFill="1" applyBorder="1" applyAlignment="1">
      <alignment horizontal="center"/>
    </xf>
    <xf numFmtId="0" fontId="0" fillId="0" borderId="10" xfId="0" applyNumberFormat="1" applyFill="1" applyBorder="1" applyAlignment="1"/>
    <xf numFmtId="0" fontId="10" fillId="0" borderId="9" xfId="0" applyNumberFormat="1" applyFont="1" applyFill="1" applyBorder="1" applyAlignment="1">
      <alignment horizontal="center" shrinkToFit="1"/>
    </xf>
    <xf numFmtId="0" fontId="0" fillId="0" borderId="18" xfId="0" applyNumberFormat="1" applyFill="1" applyBorder="1" applyAlignment="1">
      <alignment horizontal="center" shrinkToFit="1"/>
    </xf>
    <xf numFmtId="0" fontId="10" fillId="0" borderId="18" xfId="0" applyNumberFormat="1" applyFont="1" applyFill="1" applyBorder="1" applyAlignment="1">
      <alignment horizontal="center"/>
    </xf>
    <xf numFmtId="0" fontId="65" fillId="0" borderId="11" xfId="0" applyNumberFormat="1" applyFont="1" applyFill="1" applyBorder="1" applyAlignment="1" applyProtection="1">
      <alignment horizontal="center" vertical="center"/>
    </xf>
    <xf numFmtId="0" fontId="65" fillId="0" borderId="0" xfId="0" applyNumberFormat="1" applyFont="1" applyFill="1" applyBorder="1" applyAlignment="1" applyProtection="1">
      <alignment horizontal="center" vertical="center"/>
    </xf>
    <xf numFmtId="0" fontId="0" fillId="0" borderId="8" xfId="0" applyNumberFormat="1" applyFill="1" applyBorder="1" applyAlignment="1"/>
    <xf numFmtId="0" fontId="74" fillId="0" borderId="16" xfId="0" applyNumberFormat="1" applyFont="1" applyFill="1" applyBorder="1" applyAlignment="1">
      <alignment horizontal="center" vertical="center"/>
    </xf>
    <xf numFmtId="0" fontId="74" fillId="0" borderId="17" xfId="0" applyNumberFormat="1" applyFont="1" applyFill="1" applyBorder="1" applyAlignment="1">
      <alignment horizontal="center" vertical="center"/>
    </xf>
    <xf numFmtId="0" fontId="44" fillId="0" borderId="1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74" fillId="0" borderId="6" xfId="0" applyNumberFormat="1" applyFont="1" applyFill="1" applyBorder="1" applyAlignment="1">
      <alignment horizontal="center" vertical="center"/>
    </xf>
    <xf numFmtId="0" fontId="74" fillId="0" borderId="4" xfId="0" applyNumberFormat="1" applyFont="1" applyFill="1" applyBorder="1" applyAlignment="1">
      <alignment horizontal="center" vertical="center"/>
    </xf>
    <xf numFmtId="0" fontId="16" fillId="0" borderId="10" xfId="0" applyNumberFormat="1" applyFont="1" applyFill="1" applyBorder="1" applyAlignment="1">
      <alignment horizontal="center" vertical="center" shrinkToFit="1"/>
    </xf>
    <xf numFmtId="0" fontId="0" fillId="0" borderId="18" xfId="0" applyNumberFormat="1" applyFill="1" applyBorder="1" applyAlignment="1">
      <alignment vertical="center"/>
    </xf>
    <xf numFmtId="0" fontId="0" fillId="0" borderId="10" xfId="0" applyNumberFormat="1" applyFill="1" applyBorder="1" applyAlignment="1">
      <alignment vertical="center"/>
    </xf>
    <xf numFmtId="0" fontId="74" fillId="0" borderId="17" xfId="0" applyNumberFormat="1" applyFont="1" applyFill="1" applyBorder="1" applyAlignment="1">
      <alignment horizontal="center" vertical="center" shrinkToFit="1"/>
    </xf>
    <xf numFmtId="0" fontId="65" fillId="0" borderId="6" xfId="0" applyNumberFormat="1" applyFont="1" applyFill="1" applyBorder="1" applyAlignment="1">
      <alignment horizontal="center" vertical="center"/>
    </xf>
    <xf numFmtId="0" fontId="65" fillId="0" borderId="4" xfId="0" applyNumberFormat="1" applyFont="1" applyFill="1" applyBorder="1" applyAlignment="1">
      <alignment horizontal="center" vertical="center"/>
    </xf>
    <xf numFmtId="0" fontId="10" fillId="0" borderId="18" xfId="0" applyNumberFormat="1" applyFont="1" applyFill="1" applyBorder="1" applyAlignment="1">
      <alignment horizontal="center" vertical="center" shrinkToFit="1"/>
    </xf>
    <xf numFmtId="0" fontId="10" fillId="0" borderId="10" xfId="0" applyNumberFormat="1" applyFont="1" applyFill="1" applyBorder="1" applyAlignment="1">
      <alignment horizontal="center" vertical="center" shrinkToFit="1"/>
    </xf>
    <xf numFmtId="0" fontId="13" fillId="0" borderId="0" xfId="0" applyNumberFormat="1" applyFont="1" applyFill="1" applyAlignment="1" applyProtection="1">
      <alignment horizontal="center" vertical="center" wrapText="1"/>
    </xf>
    <xf numFmtId="0" fontId="2" fillId="0" borderId="24" xfId="0" applyNumberFormat="1" applyFont="1" applyFill="1" applyBorder="1" applyAlignment="1" applyProtection="1">
      <alignment horizontal="center" vertical="center" shrinkToFit="1"/>
    </xf>
    <xf numFmtId="0" fontId="10" fillId="0" borderId="1" xfId="0" applyNumberFormat="1" applyFont="1" applyFill="1" applyBorder="1" applyAlignment="1" applyProtection="1">
      <alignment horizontal="center" vertical="center" shrinkToFit="1"/>
    </xf>
    <xf numFmtId="0" fontId="10" fillId="0" borderId="23" xfId="0" applyNumberFormat="1" applyFont="1" applyFill="1" applyBorder="1" applyAlignment="1" applyProtection="1">
      <alignment horizontal="center" vertical="center" shrinkToFit="1"/>
    </xf>
    <xf numFmtId="0" fontId="0" fillId="0" borderId="1" xfId="0" applyNumberFormat="1" applyFill="1" applyBorder="1" applyAlignment="1">
      <alignment horizontal="center" vertical="center"/>
    </xf>
    <xf numFmtId="0" fontId="0" fillId="0" borderId="23" xfId="0" applyNumberFormat="1" applyFill="1" applyBorder="1" applyAlignment="1">
      <alignment horizontal="center" vertical="center"/>
    </xf>
    <xf numFmtId="0" fontId="65" fillId="0" borderId="24" xfId="0" applyNumberFormat="1" applyFont="1" applyFill="1" applyBorder="1" applyAlignment="1" applyProtection="1">
      <alignment horizontal="center" vertical="center" shrinkToFit="1"/>
    </xf>
    <xf numFmtId="0" fontId="74" fillId="0" borderId="1" xfId="0" applyNumberFormat="1" applyFont="1" applyFill="1" applyBorder="1" applyAlignment="1">
      <alignment horizontal="center" vertical="center" shrinkToFit="1"/>
    </xf>
    <xf numFmtId="0" fontId="74" fillId="0" borderId="23" xfId="0" applyNumberFormat="1" applyFont="1" applyFill="1" applyBorder="1" applyAlignment="1">
      <alignment horizontal="center" vertical="center" shrinkToFit="1"/>
    </xf>
    <xf numFmtId="0" fontId="65" fillId="0" borderId="1" xfId="0" applyNumberFormat="1" applyFont="1" applyFill="1" applyBorder="1" applyAlignment="1" applyProtection="1">
      <alignment horizontal="center" vertical="center" shrinkToFit="1"/>
    </xf>
    <xf numFmtId="0" fontId="2" fillId="0" borderId="22" xfId="0" applyNumberFormat="1" applyFont="1" applyFill="1" applyBorder="1" applyAlignment="1" applyProtection="1">
      <alignment horizontal="center" vertical="center"/>
    </xf>
    <xf numFmtId="0" fontId="0" fillId="0" borderId="21" xfId="0" applyNumberFormat="1" applyFill="1" applyBorder="1" applyAlignment="1">
      <alignment horizontal="center" vertical="center"/>
    </xf>
    <xf numFmtId="0" fontId="0" fillId="0" borderId="20" xfId="0" applyNumberFormat="1" applyFill="1" applyBorder="1" applyAlignment="1"/>
    <xf numFmtId="0" fontId="0" fillId="0" borderId="21" xfId="0" applyNumberFormat="1" applyFill="1" applyBorder="1" applyAlignment="1"/>
    <xf numFmtId="0" fontId="2" fillId="0" borderId="20" xfId="0" applyNumberFormat="1" applyFont="1" applyFill="1" applyBorder="1" applyAlignment="1">
      <alignment horizontal="center" vertical="center"/>
    </xf>
    <xf numFmtId="0" fontId="2" fillId="0" borderId="21" xfId="0" applyNumberFormat="1" applyFont="1" applyFill="1" applyBorder="1" applyAlignment="1">
      <alignment horizontal="center" vertical="center"/>
    </xf>
    <xf numFmtId="0" fontId="65" fillId="0" borderId="11" xfId="0" applyNumberFormat="1" applyFont="1" applyFill="1" applyBorder="1" applyAlignment="1" applyProtection="1">
      <alignment horizontal="center" vertical="center" shrinkToFit="1"/>
    </xf>
    <xf numFmtId="0" fontId="65" fillId="0" borderId="0" xfId="0" applyNumberFormat="1" applyFont="1" applyFill="1" applyBorder="1" applyAlignment="1" applyProtection="1">
      <alignment horizontal="center" vertical="center" shrinkToFit="1"/>
    </xf>
    <xf numFmtId="0" fontId="65" fillId="0" borderId="8" xfId="0" applyNumberFormat="1" applyFont="1" applyFill="1" applyBorder="1" applyAlignment="1" applyProtection="1">
      <alignment horizontal="center" vertical="center" shrinkToFit="1"/>
    </xf>
    <xf numFmtId="0" fontId="10" fillId="0" borderId="11" xfId="0" applyNumberFormat="1" applyFont="1" applyFill="1" applyBorder="1" applyAlignment="1" applyProtection="1">
      <alignment horizontal="center" vertical="center" shrinkToFit="1"/>
    </xf>
    <xf numFmtId="0" fontId="0" fillId="0" borderId="8" xfId="0" applyNumberFormat="1" applyFill="1" applyBorder="1" applyAlignment="1">
      <alignment horizontal="center" vertical="center" shrinkToFit="1"/>
    </xf>
    <xf numFmtId="0" fontId="65" fillId="0" borderId="11" xfId="0" applyNumberFormat="1" applyFont="1" applyFill="1" applyBorder="1" applyAlignment="1">
      <alignment horizontal="center"/>
    </xf>
    <xf numFmtId="0" fontId="65" fillId="0" borderId="8" xfId="0" applyNumberFormat="1" applyFont="1" applyFill="1" applyBorder="1" applyAlignment="1">
      <alignment horizontal="center"/>
    </xf>
    <xf numFmtId="0" fontId="65" fillId="0" borderId="6" xfId="0" applyNumberFormat="1" applyFont="1" applyFill="1" applyBorder="1" applyAlignment="1" applyProtection="1">
      <alignment horizontal="center" vertical="center" shrinkToFit="1"/>
    </xf>
    <xf numFmtId="0" fontId="65" fillId="0" borderId="6" xfId="0" applyNumberFormat="1" applyFont="1" applyFill="1" applyBorder="1" applyAlignment="1">
      <alignment horizontal="center"/>
    </xf>
    <xf numFmtId="0" fontId="65" fillId="0" borderId="14" xfId="0" applyNumberFormat="1" applyFont="1" applyFill="1" applyBorder="1" applyAlignment="1">
      <alignment horizontal="center"/>
    </xf>
    <xf numFmtId="0" fontId="65" fillId="0" borderId="17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 applyProtection="1">
      <alignment horizontal="center" vertical="center" shrinkToFit="1"/>
    </xf>
    <xf numFmtId="0" fontId="10" fillId="0" borderId="8" xfId="0" applyNumberFormat="1" applyFont="1" applyFill="1" applyBorder="1" applyAlignment="1" applyProtection="1">
      <alignment horizontal="center" vertical="center" shrinkToFit="1"/>
    </xf>
    <xf numFmtId="0" fontId="4" fillId="0" borderId="22" xfId="0" applyNumberFormat="1" applyFont="1" applyFill="1" applyBorder="1" applyAlignment="1" applyProtection="1">
      <alignment horizontal="center" vertical="center" shrinkToFit="1"/>
    </xf>
    <xf numFmtId="0" fontId="4" fillId="0" borderId="20" xfId="0" applyNumberFormat="1" applyFont="1" applyFill="1" applyBorder="1" applyAlignment="1" applyProtection="1">
      <alignment horizontal="center" vertical="center" shrinkToFit="1"/>
    </xf>
    <xf numFmtId="0" fontId="2" fillId="0" borderId="1" xfId="0" applyNumberFormat="1" applyFont="1" applyFill="1" applyBorder="1" applyAlignment="1" applyProtection="1">
      <alignment horizontal="center" vertical="center" shrinkToFit="1"/>
    </xf>
    <xf numFmtId="0" fontId="2" fillId="0" borderId="23" xfId="0" applyNumberFormat="1" applyFont="1" applyFill="1" applyBorder="1" applyAlignment="1" applyProtection="1">
      <alignment horizontal="center" vertical="center" shrinkToFit="1"/>
    </xf>
    <xf numFmtId="0" fontId="2" fillId="0" borderId="14" xfId="0" applyNumberFormat="1" applyFont="1" applyFill="1" applyBorder="1" applyAlignment="1" applyProtection="1">
      <alignment horizontal="center" vertical="center" shrinkToFit="1"/>
    </xf>
    <xf numFmtId="0" fontId="2" fillId="0" borderId="16" xfId="0" applyNumberFormat="1" applyFont="1" applyFill="1" applyBorder="1" applyAlignment="1" applyProtection="1">
      <alignment horizontal="center" vertical="center" shrinkToFit="1"/>
    </xf>
    <xf numFmtId="0" fontId="2" fillId="0" borderId="17" xfId="0" applyNumberFormat="1" applyFont="1" applyFill="1" applyBorder="1" applyAlignment="1" applyProtection="1">
      <alignment horizontal="center" vertical="center" shrinkToFit="1"/>
    </xf>
    <xf numFmtId="0" fontId="9" fillId="0" borderId="3" xfId="0" applyNumberFormat="1" applyFont="1" applyFill="1" applyBorder="1" applyAlignment="1" applyProtection="1">
      <alignment horizontal="right"/>
    </xf>
    <xf numFmtId="0" fontId="4" fillId="0" borderId="21" xfId="0" applyNumberFormat="1" applyFont="1" applyFill="1" applyBorder="1" applyAlignment="1" applyProtection="1">
      <alignment horizontal="center" vertical="center" shrinkToFit="1"/>
    </xf>
    <xf numFmtId="0" fontId="10" fillId="0" borderId="20" xfId="0" applyNumberFormat="1" applyFont="1" applyFill="1" applyBorder="1" applyAlignment="1" applyProtection="1">
      <alignment horizontal="center" vertical="center" shrinkToFit="1"/>
    </xf>
    <xf numFmtId="0" fontId="10" fillId="0" borderId="21" xfId="0" applyNumberFormat="1" applyFont="1" applyFill="1" applyBorder="1" applyAlignment="1" applyProtection="1">
      <alignment horizontal="center" vertical="center" shrinkToFit="1"/>
    </xf>
    <xf numFmtId="0" fontId="2" fillId="0" borderId="22" xfId="0" applyNumberFormat="1" applyFont="1" applyFill="1" applyBorder="1" applyAlignment="1" applyProtection="1">
      <alignment horizontal="center" vertical="center" shrinkToFit="1"/>
    </xf>
    <xf numFmtId="0" fontId="45" fillId="0" borderId="6" xfId="0" applyNumberFormat="1" applyFont="1" applyFill="1" applyBorder="1" applyAlignment="1" applyProtection="1">
      <alignment horizontal="center" vertical="center" shrinkToFit="1"/>
    </xf>
    <xf numFmtId="0" fontId="70" fillId="0" borderId="14" xfId="0" applyNumberFormat="1" applyFont="1" applyFill="1" applyBorder="1" applyAlignment="1" applyProtection="1">
      <alignment horizontal="center" vertical="center" shrinkToFit="1"/>
    </xf>
    <xf numFmtId="0" fontId="70" fillId="0" borderId="11" xfId="0" applyNumberFormat="1" applyFont="1" applyFill="1" applyBorder="1" applyAlignment="1" applyProtection="1">
      <alignment horizontal="center" vertical="center" shrinkToFit="1"/>
    </xf>
    <xf numFmtId="0" fontId="70" fillId="0" borderId="9" xfId="0" applyNumberFormat="1" applyFont="1" applyFill="1" applyBorder="1" applyAlignment="1" applyProtection="1">
      <alignment horizontal="center" vertical="center" shrinkToFit="1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Alignment="1">
      <alignment horizontal="center" vertical="center"/>
    </xf>
    <xf numFmtId="0" fontId="65" fillId="0" borderId="8" xfId="0" applyNumberFormat="1" applyFont="1" applyFill="1" applyBorder="1" applyAlignment="1">
      <alignment horizontal="center" vertical="center"/>
    </xf>
    <xf numFmtId="0" fontId="65" fillId="0" borderId="10" xfId="0" applyNumberFormat="1" applyFont="1" applyFill="1" applyBorder="1" applyAlignment="1">
      <alignment horizontal="center" vertical="center"/>
    </xf>
    <xf numFmtId="0" fontId="65" fillId="0" borderId="17" xfId="0" applyNumberFormat="1" applyFont="1" applyFill="1" applyBorder="1" applyAlignment="1">
      <alignment horizontal="center" vertical="center"/>
    </xf>
    <xf numFmtId="0" fontId="10" fillId="0" borderId="14" xfId="0" applyNumberFormat="1" applyFont="1" applyFill="1" applyBorder="1" applyAlignment="1">
      <alignment horizontal="center" vertical="center" wrapText="1"/>
    </xf>
    <xf numFmtId="0" fontId="10" fillId="0" borderId="16" xfId="0" applyNumberFormat="1" applyFont="1" applyFill="1" applyBorder="1" applyAlignment="1">
      <alignment horizontal="center" vertical="center" wrapText="1"/>
    </xf>
    <xf numFmtId="0" fontId="10" fillId="0" borderId="9" xfId="0" applyNumberFormat="1" applyFont="1" applyFill="1" applyBorder="1" applyAlignment="1">
      <alignment horizontal="center" vertical="center" wrapText="1"/>
    </xf>
    <xf numFmtId="0" fontId="10" fillId="0" borderId="18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 vertical="center" wrapText="1"/>
    </xf>
    <xf numFmtId="0" fontId="10" fillId="0" borderId="11" xfId="0" applyNumberFormat="1" applyFont="1" applyFill="1" applyBorder="1" applyAlignment="1">
      <alignment horizontal="center" vertical="center" wrapText="1"/>
    </xf>
    <xf numFmtId="0" fontId="65" fillId="0" borderId="14" xfId="0" applyNumberFormat="1" applyFont="1" applyFill="1" applyBorder="1" applyAlignment="1">
      <alignment horizontal="center" vertical="center"/>
    </xf>
    <xf numFmtId="0" fontId="65" fillId="0" borderId="16" xfId="0" applyNumberFormat="1" applyFont="1" applyFill="1" applyBorder="1" applyAlignment="1">
      <alignment horizontal="center" vertical="center"/>
    </xf>
    <xf numFmtId="0" fontId="10" fillId="0" borderId="2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left"/>
    </xf>
    <xf numFmtId="0" fontId="2" fillId="0" borderId="20" xfId="0" applyNumberFormat="1" applyFont="1" applyFill="1" applyBorder="1" applyAlignment="1">
      <alignment horizontal="center"/>
    </xf>
    <xf numFmtId="0" fontId="2" fillId="0" borderId="21" xfId="0" applyNumberFormat="1" applyFont="1" applyFill="1" applyBorder="1" applyAlignment="1">
      <alignment horizontal="center"/>
    </xf>
    <xf numFmtId="0" fontId="2" fillId="0" borderId="22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6" xfId="0" applyNumberFormat="1" applyFill="1" applyBorder="1" applyAlignment="1">
      <alignment vertical="center"/>
    </xf>
    <xf numFmtId="0" fontId="0" fillId="0" borderId="4" xfId="0" applyNumberFormat="1" applyFill="1" applyBorder="1" applyAlignment="1">
      <alignment vertical="center"/>
    </xf>
    <xf numFmtId="0" fontId="65" fillId="0" borderId="24" xfId="0" applyNumberFormat="1" applyFont="1" applyFill="1" applyBorder="1" applyAlignment="1" applyProtection="1">
      <alignment horizontal="center" vertical="center"/>
      <protection locked="0"/>
    </xf>
    <xf numFmtId="0" fontId="74" fillId="0" borderId="23" xfId="0" applyNumberFormat="1" applyFont="1" applyFill="1" applyBorder="1" applyAlignment="1"/>
    <xf numFmtId="0" fontId="2" fillId="0" borderId="20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21" xfId="0" applyNumberFormat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 2" xfId="1"/>
  </cellStyles>
  <dxfs count="1">
    <dxf>
      <fill>
        <patternFill>
          <bgColor indexed="42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1"/>
  <sheetViews>
    <sheetView view="pageBreakPreview" zoomScale="60" zoomScaleNormal="100" workbookViewId="0"/>
  </sheetViews>
  <sheetFormatPr defaultRowHeight="15.75"/>
  <cols>
    <col min="1" max="16384" width="9" style="87"/>
  </cols>
  <sheetData>
    <row r="1" spans="1:9" s="111" customFormat="1"/>
    <row r="11" spans="1:9" s="86" customFormat="1" ht="109.5" customHeight="1">
      <c r="A11" s="1096" t="s">
        <v>205</v>
      </c>
      <c r="B11" s="1097"/>
      <c r="C11" s="1097"/>
      <c r="D11" s="1097"/>
      <c r="E11" s="1097"/>
      <c r="F11" s="1097"/>
      <c r="G11" s="1097"/>
      <c r="H11" s="1097"/>
      <c r="I11" s="1097"/>
    </row>
  </sheetData>
  <mergeCells count="1">
    <mergeCell ref="A11:I11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B1048571"/>
  <sheetViews>
    <sheetView view="pageBreakPreview" zoomScale="85" zoomScaleNormal="90" zoomScaleSheetLayoutView="85" workbookViewId="0">
      <pane xSplit="1" ySplit="9" topLeftCell="DH10" activePane="bottomRight" state="frozen"/>
      <selection pane="topRight" activeCell="B1" sqref="B1"/>
      <selection pane="bottomLeft" activeCell="A15" sqref="A15"/>
      <selection pane="bottomRight" activeCell="A2" sqref="A2:K2"/>
    </sheetView>
  </sheetViews>
  <sheetFormatPr defaultRowHeight="12"/>
  <cols>
    <col min="1" max="1" width="9" style="244" customWidth="1"/>
    <col min="2" max="11" width="8" style="244" customWidth="1"/>
    <col min="12" max="19" width="9.375" style="244" customWidth="1"/>
    <col min="20" max="20" width="10.625" style="244" customWidth="1"/>
    <col min="21" max="21" width="9.5" style="244" customWidth="1"/>
    <col min="22" max="22" width="9" style="244" customWidth="1"/>
    <col min="23" max="29" width="6.625" style="244" customWidth="1"/>
    <col min="30" max="30" width="6.375" style="244" customWidth="1"/>
    <col min="31" max="36" width="7.625" style="244" customWidth="1"/>
    <col min="37" max="38" width="12.625" style="244" customWidth="1"/>
    <col min="39" max="40" width="7.625" style="244" customWidth="1"/>
    <col min="41" max="42" width="8.625" style="244" customWidth="1"/>
    <col min="43" max="43" width="12.625" style="244" customWidth="1"/>
    <col min="44" max="44" width="9" style="244" customWidth="1"/>
    <col min="45" max="46" width="5.625" style="244" customWidth="1"/>
    <col min="47" max="47" width="6.125" style="244" customWidth="1"/>
    <col min="48" max="50" width="5.625" style="244" customWidth="1"/>
    <col min="51" max="64" width="7.625" style="244" customWidth="1"/>
    <col min="65" max="66" width="9.625" style="244" customWidth="1"/>
    <col min="67" max="68" width="7.625" style="244" customWidth="1"/>
    <col min="69" max="69" width="9" style="244" customWidth="1"/>
    <col min="70" max="77" width="5.625" style="244" customWidth="1"/>
    <col min="78" max="79" width="8.625" style="244" customWidth="1"/>
    <col min="80" max="81" width="9.625" style="244" customWidth="1"/>
    <col min="82" max="83" width="9" style="244"/>
    <col min="84" max="87" width="6.625" style="244" customWidth="1"/>
    <col min="88" max="91" width="13.625" style="244" customWidth="1"/>
    <col min="92" max="93" width="6.625" style="244" customWidth="1"/>
    <col min="94" max="94" width="12.625" style="244" customWidth="1"/>
    <col min="95" max="95" width="9" style="244"/>
    <col min="96" max="105" width="6.125" style="244" customWidth="1"/>
    <col min="106" max="107" width="7.125" style="244" customWidth="1"/>
    <col min="108" max="111" width="6.125" style="244" customWidth="1"/>
    <col min="112" max="127" width="6.625" style="244" customWidth="1"/>
    <col min="128" max="128" width="9" style="244"/>
    <col min="129" max="130" width="6.125" style="244" customWidth="1"/>
    <col min="131" max="132" width="6.625" style="244" customWidth="1"/>
    <col min="133" max="134" width="10.125" style="244" customWidth="1"/>
    <col min="135" max="140" width="5.625" style="244" customWidth="1"/>
    <col min="141" max="144" width="6.125" style="244" customWidth="1"/>
    <col min="145" max="146" width="7.625" style="244" customWidth="1"/>
    <col min="147" max="148" width="6.125" style="244" customWidth="1"/>
    <col min="149" max="150" width="6.625" style="244" customWidth="1"/>
    <col min="151" max="152" width="10.625" style="244" customWidth="1"/>
    <col min="153" max="154" width="9.625" style="244" customWidth="1"/>
    <col min="155" max="155" width="12.625" style="244" customWidth="1"/>
    <col min="156" max="16384" width="9" style="244"/>
  </cols>
  <sheetData>
    <row r="1" spans="1:158" s="248" customFormat="1" ht="24.95" customHeight="1">
      <c r="A1" s="176" t="s">
        <v>701</v>
      </c>
      <c r="B1" s="110"/>
      <c r="C1" s="110"/>
      <c r="D1" s="110"/>
      <c r="E1" s="113"/>
      <c r="F1" s="113"/>
      <c r="G1" s="113"/>
      <c r="H1" s="1002"/>
      <c r="I1" s="1002"/>
      <c r="J1" s="1002"/>
      <c r="K1" s="1002"/>
      <c r="L1" s="1002"/>
      <c r="M1" s="1002"/>
      <c r="N1" s="1002"/>
      <c r="O1" s="1002"/>
      <c r="P1" s="1002"/>
      <c r="Q1" s="1002"/>
      <c r="R1" s="1002"/>
      <c r="S1" s="1002"/>
      <c r="T1" s="1002"/>
      <c r="U1" s="1002"/>
      <c r="V1" s="1002"/>
      <c r="W1" s="1002"/>
      <c r="X1" s="1002"/>
      <c r="Y1" s="1002"/>
      <c r="Z1" s="1002"/>
      <c r="AA1" s="1002"/>
      <c r="AB1" s="1002"/>
      <c r="AC1" s="1002"/>
      <c r="AD1" s="1002"/>
      <c r="AE1" s="1002"/>
      <c r="AF1" s="1002"/>
      <c r="AG1" s="1002"/>
      <c r="AH1" s="1002"/>
      <c r="AI1" s="1002"/>
      <c r="AJ1" s="1002"/>
      <c r="AK1" s="1002"/>
      <c r="AL1" s="1002"/>
      <c r="AM1" s="1002"/>
      <c r="AN1" s="1002"/>
      <c r="AO1" s="1002"/>
      <c r="AP1" s="1002"/>
      <c r="AQ1" s="1002" t="s">
        <v>704</v>
      </c>
      <c r="AR1" s="176" t="s">
        <v>702</v>
      </c>
      <c r="AS1" s="1002"/>
      <c r="AT1" s="1002"/>
      <c r="AU1" s="1002"/>
      <c r="AV1" s="1002"/>
      <c r="AW1" s="1002"/>
      <c r="AX1" s="1002"/>
      <c r="AY1" s="1002"/>
      <c r="AZ1" s="1002"/>
      <c r="BA1" s="1002"/>
      <c r="BB1" s="1002"/>
      <c r="BC1" s="1002"/>
      <c r="BD1" s="1002"/>
      <c r="BE1" s="1002"/>
      <c r="BF1" s="1002"/>
      <c r="BG1" s="1002"/>
      <c r="BH1" s="1002"/>
      <c r="BI1" s="1002"/>
      <c r="BJ1" s="1002"/>
      <c r="BK1" s="1002"/>
      <c r="BL1" s="1002"/>
      <c r="BM1" s="1002"/>
      <c r="BN1" s="1002"/>
      <c r="BO1" s="1002"/>
      <c r="BP1" s="1002"/>
      <c r="BQ1" s="176" t="s">
        <v>702</v>
      </c>
      <c r="BR1" s="1002"/>
      <c r="BS1" s="1002"/>
      <c r="BT1" s="1002"/>
      <c r="BU1" s="1002"/>
      <c r="BV1" s="1002"/>
      <c r="BW1" s="1002"/>
      <c r="BX1" s="1002"/>
      <c r="BY1" s="1002"/>
      <c r="BZ1" s="1002"/>
      <c r="CA1" s="1002"/>
      <c r="CB1" s="1002"/>
      <c r="CC1" s="1002"/>
      <c r="CD1" s="1002"/>
      <c r="CE1" s="1002"/>
      <c r="CF1" s="1002"/>
      <c r="CG1" s="1002"/>
      <c r="CH1" s="1002"/>
      <c r="CI1" s="1002"/>
      <c r="CJ1" s="1002"/>
      <c r="CK1" s="1002"/>
      <c r="CL1" s="97"/>
      <c r="CM1" s="97"/>
      <c r="CN1" s="97"/>
      <c r="CO1" s="97"/>
      <c r="CP1" s="1002" t="s">
        <v>705</v>
      </c>
      <c r="CQ1" s="176" t="s">
        <v>703</v>
      </c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1002"/>
      <c r="DK1" s="1002"/>
      <c r="DL1" s="1002"/>
      <c r="DM1" s="1002"/>
      <c r="DN1" s="1002"/>
      <c r="DO1" s="1002"/>
      <c r="DP1" s="1002"/>
      <c r="DQ1" s="1002"/>
      <c r="DR1" s="1002"/>
      <c r="DS1" s="1002"/>
      <c r="DT1" s="1002"/>
      <c r="DU1" s="1002"/>
      <c r="DV1" s="1002"/>
      <c r="DW1" s="1002"/>
      <c r="DX1" s="176" t="s">
        <v>703</v>
      </c>
      <c r="DY1" s="1002"/>
      <c r="DZ1" s="1002"/>
      <c r="EA1" s="1002"/>
      <c r="EB1" s="1002"/>
      <c r="EC1" s="1002"/>
      <c r="ED1" s="1002"/>
      <c r="EE1" s="1002"/>
      <c r="EF1" s="1002"/>
      <c r="EG1" s="1002"/>
      <c r="EH1" s="1002"/>
      <c r="EI1" s="1002"/>
      <c r="EJ1" s="1002"/>
      <c r="EK1" s="1002"/>
      <c r="EL1" s="1002"/>
      <c r="EM1" s="1002"/>
      <c r="EN1" s="1002"/>
      <c r="EO1" s="1002"/>
      <c r="EP1" s="1002"/>
      <c r="EQ1" s="1002"/>
      <c r="ER1" s="1002"/>
      <c r="ES1" s="1002"/>
      <c r="ET1" s="1002"/>
      <c r="EU1" s="1002"/>
      <c r="EV1" s="1002"/>
      <c r="EW1" s="1002"/>
      <c r="EX1" s="1002"/>
      <c r="EY1" s="1002" t="s">
        <v>706</v>
      </c>
    </row>
    <row r="2" spans="1:158" s="138" customFormat="1" ht="24.95" customHeight="1">
      <c r="A2" s="1142" t="s">
        <v>1138</v>
      </c>
      <c r="B2" s="1142"/>
      <c r="C2" s="1142"/>
      <c r="D2" s="1142"/>
      <c r="E2" s="1142"/>
      <c r="F2" s="1142"/>
      <c r="G2" s="1142"/>
      <c r="H2" s="1142"/>
      <c r="I2" s="1142"/>
      <c r="J2" s="1142"/>
      <c r="K2" s="1142"/>
      <c r="L2" s="1141" t="s">
        <v>1330</v>
      </c>
      <c r="M2" s="1141"/>
      <c r="N2" s="1141"/>
      <c r="O2" s="1141"/>
      <c r="P2" s="1141"/>
      <c r="Q2" s="1141"/>
      <c r="R2" s="1141"/>
      <c r="S2" s="1141"/>
      <c r="T2" s="1141"/>
      <c r="U2" s="1141"/>
      <c r="V2" s="1142" t="s">
        <v>1139</v>
      </c>
      <c r="W2" s="1142"/>
      <c r="X2" s="1142"/>
      <c r="Y2" s="1142"/>
      <c r="Z2" s="1142"/>
      <c r="AA2" s="1142"/>
      <c r="AB2" s="1142"/>
      <c r="AC2" s="1142"/>
      <c r="AD2" s="1142"/>
      <c r="AE2" s="1142"/>
      <c r="AF2" s="1142"/>
      <c r="AG2" s="1142"/>
      <c r="AH2" s="1142"/>
      <c r="AI2" s="1141" t="s">
        <v>739</v>
      </c>
      <c r="AJ2" s="1141"/>
      <c r="AK2" s="1141"/>
      <c r="AL2" s="1141"/>
      <c r="AM2" s="1141"/>
      <c r="AN2" s="1141"/>
      <c r="AO2" s="1141"/>
      <c r="AP2" s="1141"/>
      <c r="AQ2" s="1141"/>
      <c r="AR2" s="1142" t="s">
        <v>1139</v>
      </c>
      <c r="AS2" s="1142"/>
      <c r="AT2" s="1142"/>
      <c r="AU2" s="1142"/>
      <c r="AV2" s="1142"/>
      <c r="AW2" s="1142"/>
      <c r="AX2" s="1142"/>
      <c r="AY2" s="1142"/>
      <c r="AZ2" s="1142"/>
      <c r="BA2" s="1142"/>
      <c r="BB2" s="1142"/>
      <c r="BC2" s="1142"/>
      <c r="BD2" s="1142"/>
      <c r="BE2" s="1141" t="s">
        <v>739</v>
      </c>
      <c r="BF2" s="1141"/>
      <c r="BG2" s="1141"/>
      <c r="BH2" s="1141"/>
      <c r="BI2" s="1141"/>
      <c r="BJ2" s="1141"/>
      <c r="BK2" s="1141"/>
      <c r="BL2" s="1141"/>
      <c r="BM2" s="1141"/>
      <c r="BN2" s="1141"/>
      <c r="BO2" s="1141"/>
      <c r="BP2" s="1141"/>
      <c r="BQ2" s="1062"/>
      <c r="BR2" s="1142" t="s">
        <v>1139</v>
      </c>
      <c r="BS2" s="1142"/>
      <c r="BT2" s="1142"/>
      <c r="BU2" s="1142"/>
      <c r="BV2" s="1142"/>
      <c r="BW2" s="1142"/>
      <c r="BX2" s="1142"/>
      <c r="BY2" s="1142"/>
      <c r="BZ2" s="1142"/>
      <c r="CA2" s="1142"/>
      <c r="CB2" s="1142"/>
      <c r="CC2" s="1142"/>
      <c r="CD2" s="1142"/>
      <c r="CE2" s="1142"/>
      <c r="CF2" s="1141" t="s">
        <v>739</v>
      </c>
      <c r="CG2" s="1141"/>
      <c r="CH2" s="1141"/>
      <c r="CI2" s="1141"/>
      <c r="CJ2" s="1141"/>
      <c r="CK2" s="1141"/>
      <c r="CL2" s="1141"/>
      <c r="CM2" s="1141"/>
      <c r="CN2" s="1141"/>
      <c r="CO2" s="1141"/>
      <c r="CP2" s="1141"/>
      <c r="CQ2" s="1142" t="s">
        <v>1139</v>
      </c>
      <c r="CR2" s="1142"/>
      <c r="CS2" s="1142"/>
      <c r="CT2" s="1142"/>
      <c r="CU2" s="1142"/>
      <c r="CV2" s="1142"/>
      <c r="CW2" s="1142"/>
      <c r="CX2" s="1142"/>
      <c r="CY2" s="1142"/>
      <c r="CZ2" s="1142"/>
      <c r="DA2" s="1142"/>
      <c r="DB2" s="1142"/>
      <c r="DC2" s="1142"/>
      <c r="DD2" s="1142"/>
      <c r="DE2" s="1142"/>
      <c r="DF2" s="1142"/>
      <c r="DG2" s="1142"/>
      <c r="DH2" s="1141" t="s">
        <v>739</v>
      </c>
      <c r="DI2" s="1141"/>
      <c r="DJ2" s="1141"/>
      <c r="DK2" s="1141"/>
      <c r="DL2" s="1141"/>
      <c r="DM2" s="1141"/>
      <c r="DN2" s="1141"/>
      <c r="DO2" s="1141"/>
      <c r="DP2" s="1141"/>
      <c r="DQ2" s="1141"/>
      <c r="DR2" s="1141"/>
      <c r="DS2" s="1141"/>
      <c r="DT2" s="1141"/>
      <c r="DU2" s="1141"/>
      <c r="DV2" s="1142" t="s">
        <v>1139</v>
      </c>
      <c r="DW2" s="1142"/>
      <c r="DX2" s="1142"/>
      <c r="DY2" s="1142"/>
      <c r="DZ2" s="1142"/>
      <c r="EA2" s="1142"/>
      <c r="EB2" s="1142"/>
      <c r="EC2" s="1142"/>
      <c r="ED2" s="1142"/>
      <c r="EE2" s="1142"/>
      <c r="EF2" s="1142"/>
      <c r="EG2" s="1142"/>
      <c r="EH2" s="1142"/>
      <c r="EI2" s="1142"/>
      <c r="EJ2" s="1142"/>
      <c r="EK2" s="1142"/>
      <c r="EL2" s="1142"/>
      <c r="EM2" s="1141" t="s">
        <v>739</v>
      </c>
      <c r="EN2" s="1141"/>
      <c r="EO2" s="1141"/>
      <c r="EP2" s="1141"/>
      <c r="EQ2" s="1141"/>
      <c r="ER2" s="1141"/>
      <c r="ES2" s="1141"/>
      <c r="ET2" s="1141"/>
      <c r="EU2" s="1141"/>
      <c r="EV2" s="1141"/>
      <c r="EW2" s="1141"/>
      <c r="EX2" s="1141"/>
      <c r="EY2" s="1141"/>
      <c r="EZ2" s="1073"/>
      <c r="FA2" s="1073"/>
      <c r="FB2" s="1073"/>
    </row>
    <row r="3" spans="1:158" s="139" customFormat="1" ht="12" customHeight="1">
      <c r="A3" s="323"/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3"/>
      <c r="X3" s="323"/>
      <c r="Y3" s="323"/>
      <c r="Z3" s="323"/>
      <c r="AA3" s="323"/>
      <c r="AB3" s="323"/>
      <c r="AC3" s="323"/>
      <c r="AD3" s="323"/>
      <c r="AE3" s="323"/>
      <c r="AF3" s="323"/>
      <c r="AG3" s="323"/>
      <c r="AH3" s="323"/>
      <c r="AI3" s="323"/>
      <c r="AJ3" s="323"/>
      <c r="AK3" s="323"/>
      <c r="AL3" s="323"/>
      <c r="AM3" s="323"/>
      <c r="AN3" s="323"/>
      <c r="AO3" s="323"/>
      <c r="AP3" s="323"/>
      <c r="AR3" s="323"/>
      <c r="AS3" s="5"/>
      <c r="AT3" s="5"/>
      <c r="AU3" s="5"/>
      <c r="AV3" s="5"/>
      <c r="AW3" s="5"/>
      <c r="AX3" s="5"/>
      <c r="AY3" s="5"/>
      <c r="AZ3" s="5"/>
      <c r="BA3" s="5"/>
      <c r="BQ3" s="323"/>
      <c r="CQ3" s="323"/>
      <c r="DX3" s="323"/>
    </row>
    <row r="4" spans="1:158" s="145" customFormat="1" ht="15" customHeight="1" thickBot="1">
      <c r="A4" s="7" t="s">
        <v>921</v>
      </c>
      <c r="B4" s="227"/>
      <c r="C4" s="227"/>
      <c r="D4" s="227"/>
      <c r="E4" s="9"/>
      <c r="F4" s="9"/>
      <c r="G4" s="9"/>
      <c r="H4" s="9" t="s">
        <v>564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1006" t="s">
        <v>922</v>
      </c>
      <c r="AR4" s="7" t="s">
        <v>921</v>
      </c>
      <c r="AS4" s="9"/>
      <c r="AT4" s="9"/>
      <c r="AU4" s="9"/>
      <c r="AV4" s="9"/>
      <c r="AW4" s="9"/>
      <c r="AX4" s="9"/>
      <c r="AY4" s="9"/>
      <c r="AZ4" s="9"/>
      <c r="BQ4" s="7" t="s">
        <v>921</v>
      </c>
      <c r="CP4" s="1006" t="s">
        <v>922</v>
      </c>
      <c r="CQ4" s="7" t="s">
        <v>921</v>
      </c>
      <c r="DX4" s="7" t="s">
        <v>921</v>
      </c>
      <c r="EY4" s="1006" t="s">
        <v>922</v>
      </c>
    </row>
    <row r="5" spans="1:158" s="216" customFormat="1" ht="17.100000000000001" customHeight="1">
      <c r="A5" s="1003" t="s">
        <v>774</v>
      </c>
      <c r="B5" s="1193" t="s">
        <v>1190</v>
      </c>
      <c r="C5" s="1194"/>
      <c r="D5" s="1194"/>
      <c r="E5" s="1194"/>
      <c r="F5" s="1194"/>
      <c r="G5" s="1194"/>
      <c r="H5" s="1194"/>
      <c r="I5" s="1194"/>
      <c r="J5" s="1194"/>
      <c r="K5" s="1194"/>
      <c r="L5" s="1194" t="s">
        <v>1190</v>
      </c>
      <c r="M5" s="1194"/>
      <c r="N5" s="1194"/>
      <c r="O5" s="1194"/>
      <c r="P5" s="1194"/>
      <c r="Q5" s="1194"/>
      <c r="R5" s="1194"/>
      <c r="S5" s="1194"/>
      <c r="T5" s="1194"/>
      <c r="U5" s="1194"/>
      <c r="V5" s="1003" t="s">
        <v>774</v>
      </c>
      <c r="W5" s="1194"/>
      <c r="X5" s="1194"/>
      <c r="Y5" s="1194"/>
      <c r="Z5" s="1194"/>
      <c r="AA5" s="1194"/>
      <c r="AB5" s="1194"/>
      <c r="AC5" s="1194"/>
      <c r="AD5" s="1194"/>
      <c r="AE5" s="1194"/>
      <c r="AF5" s="1194"/>
      <c r="AG5" s="1195" t="s">
        <v>1191</v>
      </c>
      <c r="AH5" s="1196"/>
      <c r="AI5" s="1196"/>
      <c r="AJ5" s="1196"/>
      <c r="AK5" s="1196"/>
      <c r="AL5" s="1196"/>
      <c r="AM5" s="1196"/>
      <c r="AN5" s="1196"/>
      <c r="AO5" s="1196"/>
      <c r="AP5" s="1196"/>
      <c r="AQ5" s="448" t="s">
        <v>399</v>
      </c>
      <c r="AR5" s="1003" t="s">
        <v>774</v>
      </c>
      <c r="AS5" s="1197" t="s">
        <v>1192</v>
      </c>
      <c r="AT5" s="1196"/>
      <c r="AU5" s="1196"/>
      <c r="AV5" s="1196"/>
      <c r="AW5" s="1196"/>
      <c r="AX5" s="1196"/>
      <c r="AY5" s="1196"/>
      <c r="AZ5" s="1196"/>
      <c r="BA5" s="1196"/>
      <c r="BB5" s="1196"/>
      <c r="BC5" s="1196"/>
      <c r="BD5" s="1196"/>
      <c r="BE5" s="1176" t="s">
        <v>1192</v>
      </c>
      <c r="BF5" s="1176"/>
      <c r="BG5" s="1176"/>
      <c r="BH5" s="1176"/>
      <c r="BI5" s="1176"/>
      <c r="BJ5" s="1176"/>
      <c r="BK5" s="1176"/>
      <c r="BL5" s="1176"/>
      <c r="BM5" s="1176"/>
      <c r="BN5" s="1176"/>
      <c r="BO5" s="1176"/>
      <c r="BP5" s="1176"/>
      <c r="BQ5" s="1060" t="s">
        <v>774</v>
      </c>
      <c r="BR5" s="1176" t="s">
        <v>1192</v>
      </c>
      <c r="BS5" s="1176"/>
      <c r="BT5" s="1176"/>
      <c r="BU5" s="1176"/>
      <c r="BV5" s="1176"/>
      <c r="BW5" s="1176"/>
      <c r="BX5" s="1176"/>
      <c r="BY5" s="1176"/>
      <c r="BZ5" s="1176"/>
      <c r="CA5" s="1176"/>
      <c r="CB5" s="1176"/>
      <c r="CC5" s="1176"/>
      <c r="CD5" s="1177" t="s">
        <v>1193</v>
      </c>
      <c r="CE5" s="1178"/>
      <c r="CF5" s="1178"/>
      <c r="CG5" s="1178"/>
      <c r="CH5" s="1178"/>
      <c r="CI5" s="1178"/>
      <c r="CJ5" s="1178"/>
      <c r="CK5" s="1178"/>
      <c r="CL5" s="1178"/>
      <c r="CM5" s="1178"/>
      <c r="CN5" s="1178"/>
      <c r="CO5" s="1179"/>
      <c r="CP5" s="448" t="s">
        <v>399</v>
      </c>
      <c r="CQ5" s="1003" t="s">
        <v>358</v>
      </c>
      <c r="CR5" s="449" t="s">
        <v>1194</v>
      </c>
      <c r="CS5" s="450"/>
      <c r="CT5" s="450"/>
      <c r="CU5" s="450"/>
      <c r="CV5" s="450"/>
      <c r="CW5" s="446"/>
      <c r="CX5" s="446"/>
      <c r="CY5" s="446"/>
      <c r="CZ5" s="446"/>
      <c r="DA5" s="446"/>
      <c r="DB5" s="446"/>
      <c r="DC5" s="446"/>
      <c r="DD5" s="446"/>
      <c r="DE5" s="446"/>
      <c r="DF5" s="447" t="s">
        <v>801</v>
      </c>
      <c r="DG5" s="451"/>
      <c r="DH5" s="451"/>
      <c r="DI5" s="451"/>
      <c r="DJ5" s="447"/>
      <c r="DK5" s="447"/>
      <c r="DL5" s="447"/>
      <c r="DM5" s="447"/>
      <c r="DN5" s="447"/>
      <c r="DO5" s="447"/>
      <c r="DP5" s="447"/>
      <c r="DQ5" s="452"/>
      <c r="DR5" s="1013"/>
      <c r="DS5" s="1013"/>
      <c r="DT5" s="1013"/>
      <c r="DU5" s="1013"/>
      <c r="DV5" s="1013"/>
      <c r="DW5" s="1013"/>
      <c r="DX5" s="1060" t="s">
        <v>358</v>
      </c>
      <c r="DY5" s="1013"/>
      <c r="DZ5" s="1013"/>
      <c r="EA5" s="1013"/>
      <c r="EB5" s="1013"/>
      <c r="EC5" s="1013"/>
      <c r="ED5" s="1013"/>
      <c r="EE5" s="1013"/>
      <c r="EF5" s="1013"/>
      <c r="EG5" s="1013"/>
      <c r="EH5" s="1013"/>
      <c r="EI5" s="1013"/>
      <c r="EJ5" s="1013"/>
      <c r="EK5" s="1013"/>
      <c r="EL5" s="1013"/>
      <c r="EM5" s="1013"/>
      <c r="EN5" s="1013"/>
      <c r="EO5" s="1013"/>
      <c r="EP5" s="1013"/>
      <c r="EQ5" s="1013"/>
      <c r="ER5" s="1013"/>
      <c r="ES5" s="1013"/>
      <c r="ET5" s="1013"/>
      <c r="EU5" s="1013"/>
      <c r="EV5" s="1013"/>
      <c r="EW5" s="1013"/>
      <c r="EX5" s="1013"/>
      <c r="EY5" s="448" t="s">
        <v>399</v>
      </c>
    </row>
    <row r="6" spans="1:158" s="216" customFormat="1" ht="17.100000000000001" customHeight="1">
      <c r="A6" s="1010"/>
      <c r="B6" s="1189" t="s">
        <v>244</v>
      </c>
      <c r="C6" s="1172"/>
      <c r="D6" s="1172"/>
      <c r="E6" s="1172"/>
      <c r="F6" s="1172"/>
      <c r="G6" s="1190"/>
      <c r="H6" s="1189" t="s">
        <v>1195</v>
      </c>
      <c r="I6" s="1173"/>
      <c r="J6" s="1189" t="s">
        <v>1196</v>
      </c>
      <c r="K6" s="1191"/>
      <c r="L6" s="453" t="s">
        <v>1197</v>
      </c>
      <c r="M6" s="454"/>
      <c r="N6" s="1128" t="s">
        <v>1198</v>
      </c>
      <c r="O6" s="1192"/>
      <c r="P6" s="455" t="s">
        <v>1199</v>
      </c>
      <c r="Q6" s="453"/>
      <c r="R6" s="456" t="s">
        <v>1200</v>
      </c>
      <c r="S6" s="454"/>
      <c r="T6" s="453" t="s">
        <v>1201</v>
      </c>
      <c r="U6" s="455"/>
      <c r="V6" s="1010"/>
      <c r="W6" s="1128" t="s">
        <v>1202</v>
      </c>
      <c r="X6" s="1130"/>
      <c r="Y6" s="1128" t="s">
        <v>1203</v>
      </c>
      <c r="Z6" s="1130"/>
      <c r="AA6" s="1129" t="s">
        <v>1204</v>
      </c>
      <c r="AB6" s="1130"/>
      <c r="AC6" s="1128" t="s">
        <v>1205</v>
      </c>
      <c r="AD6" s="1130"/>
      <c r="AE6" s="1128" t="s">
        <v>1206</v>
      </c>
      <c r="AF6" s="1130"/>
      <c r="AG6" s="455" t="s">
        <v>1207</v>
      </c>
      <c r="AH6" s="455"/>
      <c r="AI6" s="1129" t="s">
        <v>1208</v>
      </c>
      <c r="AJ6" s="1192"/>
      <c r="AK6" s="1128" t="s">
        <v>1209</v>
      </c>
      <c r="AL6" s="1130"/>
      <c r="AM6" s="1128" t="s">
        <v>1210</v>
      </c>
      <c r="AN6" s="1192"/>
      <c r="AO6" s="1129" t="s">
        <v>1211</v>
      </c>
      <c r="AP6" s="1192"/>
      <c r="AQ6" s="1005"/>
      <c r="AR6" s="1010"/>
      <c r="AS6" s="1189" t="s">
        <v>581</v>
      </c>
      <c r="AT6" s="1172"/>
      <c r="AU6" s="1172"/>
      <c r="AV6" s="1172"/>
      <c r="AW6" s="1172"/>
      <c r="AX6" s="1173"/>
      <c r="AY6" s="1189" t="s">
        <v>1212</v>
      </c>
      <c r="AZ6" s="1190"/>
      <c r="BA6" s="1116" t="s">
        <v>1213</v>
      </c>
      <c r="BB6" s="1161"/>
      <c r="BC6" s="1116" t="s">
        <v>1214</v>
      </c>
      <c r="BD6" s="1174"/>
      <c r="BE6" s="1117" t="s">
        <v>1215</v>
      </c>
      <c r="BF6" s="1161"/>
      <c r="BG6" s="1180" t="s">
        <v>1216</v>
      </c>
      <c r="BH6" s="1168"/>
      <c r="BI6" s="1116" t="s">
        <v>1217</v>
      </c>
      <c r="BJ6" s="1161"/>
      <c r="BK6" s="1116" t="s">
        <v>1218</v>
      </c>
      <c r="BL6" s="1161"/>
      <c r="BM6" s="1198" t="s">
        <v>1219</v>
      </c>
      <c r="BN6" s="1199"/>
      <c r="BO6" s="1116" t="s">
        <v>1220</v>
      </c>
      <c r="BP6" s="1117"/>
      <c r="BQ6" s="1068"/>
      <c r="BR6" s="1116" t="s">
        <v>1221</v>
      </c>
      <c r="BS6" s="1161"/>
      <c r="BT6" s="1116" t="s">
        <v>1222</v>
      </c>
      <c r="BU6" s="1161"/>
      <c r="BV6" s="1116" t="s">
        <v>1223</v>
      </c>
      <c r="BW6" s="1161"/>
      <c r="BX6" s="1180" t="s">
        <v>1224</v>
      </c>
      <c r="BY6" s="1181"/>
      <c r="BZ6" s="1184" t="s">
        <v>1225</v>
      </c>
      <c r="CA6" s="1185"/>
      <c r="CB6" s="1180" t="s">
        <v>1226</v>
      </c>
      <c r="CC6" s="1181"/>
      <c r="CD6" s="1116" t="s">
        <v>1227</v>
      </c>
      <c r="CE6" s="1117"/>
      <c r="CF6" s="1167" t="s">
        <v>1228</v>
      </c>
      <c r="CG6" s="1181"/>
      <c r="CH6" s="1116" t="s">
        <v>1229</v>
      </c>
      <c r="CI6" s="1161"/>
      <c r="CJ6" s="1116" t="s">
        <v>1230</v>
      </c>
      <c r="CK6" s="1169"/>
      <c r="CL6" s="1182" t="s">
        <v>1231</v>
      </c>
      <c r="CM6" s="1183"/>
      <c r="CN6" s="1117" t="s">
        <v>1232</v>
      </c>
      <c r="CO6" s="1169"/>
      <c r="CP6" s="1005"/>
      <c r="CQ6" s="1010"/>
      <c r="CR6" s="1172" t="s">
        <v>408</v>
      </c>
      <c r="CS6" s="1172"/>
      <c r="CT6" s="1172"/>
      <c r="CU6" s="1172"/>
      <c r="CV6" s="1172"/>
      <c r="CW6" s="1173"/>
      <c r="CX6" s="1116" t="s">
        <v>1233</v>
      </c>
      <c r="CY6" s="1169"/>
      <c r="CZ6" s="1014" t="s">
        <v>1234</v>
      </c>
      <c r="DA6" s="1014"/>
      <c r="DB6" s="1116" t="s">
        <v>1235</v>
      </c>
      <c r="DC6" s="1169"/>
      <c r="DD6" s="1116" t="s">
        <v>1236</v>
      </c>
      <c r="DE6" s="1174"/>
      <c r="DF6" s="1116" t="s">
        <v>1237</v>
      </c>
      <c r="DG6" s="1174"/>
      <c r="DH6" s="453" t="s">
        <v>1238</v>
      </c>
      <c r="DI6" s="454"/>
      <c r="DJ6" s="453" t="s">
        <v>1239</v>
      </c>
      <c r="DK6" s="454"/>
      <c r="DL6" s="453" t="s">
        <v>1240</v>
      </c>
      <c r="DM6" s="454"/>
      <c r="DN6" s="453" t="s">
        <v>1241</v>
      </c>
      <c r="DO6" s="454"/>
      <c r="DP6" s="1162" t="s">
        <v>1242</v>
      </c>
      <c r="DQ6" s="1163"/>
      <c r="DR6" s="1116" t="s">
        <v>1243</v>
      </c>
      <c r="DS6" s="1161"/>
      <c r="DT6" s="1116" t="s">
        <v>1244</v>
      </c>
      <c r="DU6" s="1117"/>
      <c r="DV6" s="1170" t="s">
        <v>1331</v>
      </c>
      <c r="DW6" s="1171"/>
      <c r="DX6" s="1068"/>
      <c r="DY6" s="1116" t="s">
        <v>1245</v>
      </c>
      <c r="DZ6" s="1169"/>
      <c r="EA6" s="1116" t="s">
        <v>1246</v>
      </c>
      <c r="EB6" s="1161"/>
      <c r="EC6" s="1162" t="s">
        <v>1332</v>
      </c>
      <c r="ED6" s="1163"/>
      <c r="EE6" s="1116" t="s">
        <v>1247</v>
      </c>
      <c r="EF6" s="1169"/>
      <c r="EG6" s="1117" t="s">
        <v>1248</v>
      </c>
      <c r="EH6" s="1169"/>
      <c r="EI6" s="1162" t="s">
        <v>1249</v>
      </c>
      <c r="EJ6" s="1163"/>
      <c r="EK6" s="1116" t="s">
        <v>1250</v>
      </c>
      <c r="EL6" s="1117"/>
      <c r="EM6" s="1167" t="s">
        <v>1251</v>
      </c>
      <c r="EN6" s="1168"/>
      <c r="EO6" s="1116" t="s">
        <v>1252</v>
      </c>
      <c r="EP6" s="1161"/>
      <c r="EQ6" s="1162" t="s">
        <v>1253</v>
      </c>
      <c r="ER6" s="1163"/>
      <c r="ES6" s="1116" t="s">
        <v>1254</v>
      </c>
      <c r="ET6" s="1161"/>
      <c r="EU6" s="1116" t="s">
        <v>1255</v>
      </c>
      <c r="EV6" s="1161"/>
      <c r="EW6" s="1117" t="s">
        <v>1256</v>
      </c>
      <c r="EX6" s="1161"/>
      <c r="EY6" s="1005"/>
    </row>
    <row r="7" spans="1:158" s="216" customFormat="1" ht="27.75" customHeight="1">
      <c r="A7" s="1010"/>
      <c r="B7" s="1158" t="s">
        <v>242</v>
      </c>
      <c r="C7" s="1164"/>
      <c r="D7" s="1164"/>
      <c r="E7" s="1164"/>
      <c r="F7" s="1164"/>
      <c r="G7" s="1159"/>
      <c r="H7" s="1158" t="s">
        <v>1257</v>
      </c>
      <c r="I7" s="1165"/>
      <c r="J7" s="1158" t="s">
        <v>1258</v>
      </c>
      <c r="K7" s="1188"/>
      <c r="L7" s="1164" t="s">
        <v>1259</v>
      </c>
      <c r="M7" s="1159"/>
      <c r="N7" s="78" t="s">
        <v>1260</v>
      </c>
      <c r="O7" s="355"/>
      <c r="P7" s="1158" t="s">
        <v>1261</v>
      </c>
      <c r="Q7" s="1164"/>
      <c r="R7" s="1158" t="s">
        <v>1262</v>
      </c>
      <c r="S7" s="1159"/>
      <c r="T7" s="354" t="s">
        <v>1263</v>
      </c>
      <c r="U7" s="354"/>
      <c r="V7" s="1010"/>
      <c r="W7" s="1158" t="s">
        <v>1264</v>
      </c>
      <c r="X7" s="1159"/>
      <c r="Y7" s="1158" t="s">
        <v>1265</v>
      </c>
      <c r="Z7" s="1159"/>
      <c r="AA7" s="1164" t="s">
        <v>1266</v>
      </c>
      <c r="AB7" s="1159"/>
      <c r="AC7" s="1158" t="s">
        <v>1267</v>
      </c>
      <c r="AD7" s="1159"/>
      <c r="AE7" s="1158" t="s">
        <v>1268</v>
      </c>
      <c r="AF7" s="1159"/>
      <c r="AG7" s="354" t="s">
        <v>1269</v>
      </c>
      <c r="AH7" s="354"/>
      <c r="AI7" s="1164" t="s">
        <v>1270</v>
      </c>
      <c r="AJ7" s="1165"/>
      <c r="AK7" s="1158" t="s">
        <v>1271</v>
      </c>
      <c r="AL7" s="1159"/>
      <c r="AM7" s="1158" t="s">
        <v>1272</v>
      </c>
      <c r="AN7" s="1166"/>
      <c r="AO7" s="1158" t="s">
        <v>1273</v>
      </c>
      <c r="AP7" s="1159"/>
      <c r="AQ7" s="1005"/>
      <c r="AR7" s="1010"/>
      <c r="AS7" s="1158" t="s">
        <v>242</v>
      </c>
      <c r="AT7" s="1164"/>
      <c r="AU7" s="1164"/>
      <c r="AV7" s="1164"/>
      <c r="AW7" s="1164"/>
      <c r="AX7" s="1165"/>
      <c r="AY7" s="1158" t="s">
        <v>1274</v>
      </c>
      <c r="AZ7" s="1148"/>
      <c r="BA7" s="1158" t="s">
        <v>1275</v>
      </c>
      <c r="BB7" s="1159"/>
      <c r="BC7" s="1158" t="s">
        <v>1276</v>
      </c>
      <c r="BD7" s="1160"/>
      <c r="BE7" s="1164" t="s">
        <v>1277</v>
      </c>
      <c r="BF7" s="1159"/>
      <c r="BG7" s="1158" t="s">
        <v>1278</v>
      </c>
      <c r="BH7" s="1159"/>
      <c r="BI7" s="1158" t="s">
        <v>1279</v>
      </c>
      <c r="BJ7" s="1159"/>
      <c r="BK7" s="1158" t="s">
        <v>1280</v>
      </c>
      <c r="BL7" s="1159"/>
      <c r="BM7" s="1158" t="s">
        <v>1281</v>
      </c>
      <c r="BN7" s="1159"/>
      <c r="BO7" s="1107" t="s">
        <v>1282</v>
      </c>
      <c r="BP7" s="1143"/>
      <c r="BQ7" s="1068"/>
      <c r="BR7" s="1158" t="s">
        <v>1283</v>
      </c>
      <c r="BS7" s="1159"/>
      <c r="BT7" s="1158" t="s">
        <v>1284</v>
      </c>
      <c r="BU7" s="1159"/>
      <c r="BV7" s="1158" t="s">
        <v>1285</v>
      </c>
      <c r="BW7" s="1159"/>
      <c r="BX7" s="1158" t="s">
        <v>1286</v>
      </c>
      <c r="BY7" s="1148"/>
      <c r="BZ7" s="1186" t="s">
        <v>1287</v>
      </c>
      <c r="CA7" s="1187"/>
      <c r="CB7" s="1158" t="s">
        <v>1288</v>
      </c>
      <c r="CC7" s="1148"/>
      <c r="CD7" s="1164" t="s">
        <v>1289</v>
      </c>
      <c r="CE7" s="1164"/>
      <c r="CF7" s="1164" t="s">
        <v>1290</v>
      </c>
      <c r="CG7" s="1148"/>
      <c r="CH7" s="1158" t="s">
        <v>1291</v>
      </c>
      <c r="CI7" s="1159"/>
      <c r="CJ7" s="1158" t="s">
        <v>1292</v>
      </c>
      <c r="CK7" s="1160"/>
      <c r="CL7" s="1158" t="s">
        <v>1293</v>
      </c>
      <c r="CM7" s="1159"/>
      <c r="CN7" s="1143" t="s">
        <v>1294</v>
      </c>
      <c r="CO7" s="1153"/>
      <c r="CP7" s="1005"/>
      <c r="CQ7" s="1010"/>
      <c r="CR7" s="1143" t="s">
        <v>242</v>
      </c>
      <c r="CS7" s="1143"/>
      <c r="CT7" s="1143"/>
      <c r="CU7" s="1143"/>
      <c r="CV7" s="1143"/>
      <c r="CW7" s="1175"/>
      <c r="CX7" s="1107" t="s">
        <v>1295</v>
      </c>
      <c r="CY7" s="1108"/>
      <c r="CZ7" s="1107" t="s">
        <v>1296</v>
      </c>
      <c r="DA7" s="1108"/>
      <c r="DB7" s="1107" t="s">
        <v>1297</v>
      </c>
      <c r="DC7" s="1153"/>
      <c r="DD7" s="1107" t="s">
        <v>1298</v>
      </c>
      <c r="DE7" s="1154"/>
      <c r="DF7" s="1155" t="s">
        <v>1299</v>
      </c>
      <c r="DG7" s="1156"/>
      <c r="DH7" s="16" t="s">
        <v>1300</v>
      </c>
      <c r="DI7" s="17"/>
      <c r="DJ7" s="16" t="s">
        <v>1301</v>
      </c>
      <c r="DK7" s="17"/>
      <c r="DL7" s="16" t="s">
        <v>1302</v>
      </c>
      <c r="DM7" s="17"/>
      <c r="DN7" s="16" t="s">
        <v>1303</v>
      </c>
      <c r="DO7" s="17"/>
      <c r="DP7" s="1157" t="s">
        <v>1304</v>
      </c>
      <c r="DQ7" s="1150"/>
      <c r="DR7" s="1107" t="s">
        <v>1305</v>
      </c>
      <c r="DS7" s="1108"/>
      <c r="DT7" s="1107" t="s">
        <v>1306</v>
      </c>
      <c r="DU7" s="1143"/>
      <c r="DV7" s="1151" t="s">
        <v>1307</v>
      </c>
      <c r="DW7" s="1152"/>
      <c r="DX7" s="1068"/>
      <c r="DY7" s="1107" t="s">
        <v>1308</v>
      </c>
      <c r="DZ7" s="1108"/>
      <c r="EA7" s="1107" t="s">
        <v>1309</v>
      </c>
      <c r="EB7" s="1108"/>
      <c r="EC7" s="1157"/>
      <c r="ED7" s="1150"/>
      <c r="EE7" s="1107" t="s">
        <v>1310</v>
      </c>
      <c r="EF7" s="1153"/>
      <c r="EG7" s="1147" t="s">
        <v>1311</v>
      </c>
      <c r="EH7" s="1148"/>
      <c r="EI7" s="1107" t="s">
        <v>1312</v>
      </c>
      <c r="EJ7" s="1108"/>
      <c r="EK7" s="1107" t="s">
        <v>1313</v>
      </c>
      <c r="EL7" s="1143"/>
      <c r="EM7" s="1149" t="s">
        <v>1314</v>
      </c>
      <c r="EN7" s="1150"/>
      <c r="EO7" s="1107" t="s">
        <v>1315</v>
      </c>
      <c r="EP7" s="1108"/>
      <c r="EQ7" s="1157" t="s">
        <v>1316</v>
      </c>
      <c r="ER7" s="1150"/>
      <c r="ES7" s="1107" t="s">
        <v>1317</v>
      </c>
      <c r="ET7" s="1108"/>
      <c r="EU7" s="1107" t="s">
        <v>1318</v>
      </c>
      <c r="EV7" s="1108"/>
      <c r="EW7" s="1143" t="s">
        <v>1319</v>
      </c>
      <c r="EX7" s="1108"/>
      <c r="EY7" s="1005"/>
    </row>
    <row r="8" spans="1:158" s="216" customFormat="1" ht="17.100000000000001" customHeight="1">
      <c r="A8" s="1010"/>
      <c r="B8" s="1144" t="s">
        <v>797</v>
      </c>
      <c r="C8" s="1145"/>
      <c r="D8" s="1146"/>
      <c r="E8" s="1144" t="s">
        <v>796</v>
      </c>
      <c r="F8" s="1145"/>
      <c r="G8" s="1146"/>
      <c r="H8" s="200" t="s">
        <v>6</v>
      </c>
      <c r="I8" s="200" t="s">
        <v>13</v>
      </c>
      <c r="J8" s="200" t="s">
        <v>6</v>
      </c>
      <c r="K8" s="1007" t="s">
        <v>13</v>
      </c>
      <c r="L8" s="1008" t="s">
        <v>6</v>
      </c>
      <c r="M8" s="200" t="s">
        <v>13</v>
      </c>
      <c r="N8" s="200" t="s">
        <v>6</v>
      </c>
      <c r="O8" s="200" t="s">
        <v>13</v>
      </c>
      <c r="P8" s="200" t="s">
        <v>6</v>
      </c>
      <c r="Q8" s="1007" t="s">
        <v>13</v>
      </c>
      <c r="R8" s="200" t="s">
        <v>6</v>
      </c>
      <c r="S8" s="1007" t="s">
        <v>13</v>
      </c>
      <c r="T8" s="200" t="s">
        <v>6</v>
      </c>
      <c r="U8" s="1038" t="s">
        <v>13</v>
      </c>
      <c r="V8" s="1010"/>
      <c r="W8" s="200" t="s">
        <v>6</v>
      </c>
      <c r="X8" s="200" t="s">
        <v>13</v>
      </c>
      <c r="Y8" s="1008" t="s">
        <v>6</v>
      </c>
      <c r="Z8" s="1007" t="s">
        <v>13</v>
      </c>
      <c r="AA8" s="200" t="s">
        <v>6</v>
      </c>
      <c r="AB8" s="200" t="s">
        <v>13</v>
      </c>
      <c r="AC8" s="200" t="s">
        <v>6</v>
      </c>
      <c r="AD8" s="200" t="s">
        <v>13</v>
      </c>
      <c r="AE8" s="200" t="s">
        <v>6</v>
      </c>
      <c r="AF8" s="200" t="s">
        <v>13</v>
      </c>
      <c r="AG8" s="1008" t="s">
        <v>6</v>
      </c>
      <c r="AH8" s="1065" t="s">
        <v>13</v>
      </c>
      <c r="AI8" s="1066" t="s">
        <v>6</v>
      </c>
      <c r="AJ8" s="200" t="s">
        <v>13</v>
      </c>
      <c r="AK8" s="200" t="s">
        <v>6</v>
      </c>
      <c r="AL8" s="200" t="s">
        <v>13</v>
      </c>
      <c r="AM8" s="200" t="s">
        <v>6</v>
      </c>
      <c r="AN8" s="200" t="s">
        <v>13</v>
      </c>
      <c r="AO8" s="200" t="s">
        <v>6</v>
      </c>
      <c r="AP8" s="200" t="s">
        <v>13</v>
      </c>
      <c r="AQ8" s="1005" t="s">
        <v>564</v>
      </c>
      <c r="AR8" s="1010"/>
      <c r="AS8" s="1144" t="s">
        <v>798</v>
      </c>
      <c r="AT8" s="1145"/>
      <c r="AU8" s="1146"/>
      <c r="AV8" s="1144" t="s">
        <v>974</v>
      </c>
      <c r="AW8" s="1145"/>
      <c r="AX8" s="1146"/>
      <c r="AY8" s="200" t="s">
        <v>6</v>
      </c>
      <c r="AZ8" s="200" t="s">
        <v>13</v>
      </c>
      <c r="BA8" s="200" t="s">
        <v>6</v>
      </c>
      <c r="BB8" s="200" t="s">
        <v>13</v>
      </c>
      <c r="BC8" s="1008" t="s">
        <v>6</v>
      </c>
      <c r="BD8" s="1007" t="s">
        <v>13</v>
      </c>
      <c r="BE8" s="1069" t="s">
        <v>1320</v>
      </c>
      <c r="BF8" s="22" t="s">
        <v>1321</v>
      </c>
      <c r="BG8" s="1016" t="s">
        <v>1320</v>
      </c>
      <c r="BH8" s="1016" t="s">
        <v>1321</v>
      </c>
      <c r="BI8" s="1016" t="s">
        <v>1320</v>
      </c>
      <c r="BJ8" s="1016" t="s">
        <v>1321</v>
      </c>
      <c r="BK8" s="1016" t="s">
        <v>1320</v>
      </c>
      <c r="BL8" s="1016" t="s">
        <v>1321</v>
      </c>
      <c r="BM8" s="1016" t="s">
        <v>1320</v>
      </c>
      <c r="BN8" s="1016" t="s">
        <v>1321</v>
      </c>
      <c r="BO8" s="1016" t="s">
        <v>1320</v>
      </c>
      <c r="BP8" s="1061" t="s">
        <v>1321</v>
      </c>
      <c r="BQ8" s="1068"/>
      <c r="BR8" s="1015" t="s">
        <v>1322</v>
      </c>
      <c r="BS8" s="1016" t="s">
        <v>1323</v>
      </c>
      <c r="BT8" s="1016" t="s">
        <v>1322</v>
      </c>
      <c r="BU8" s="1016" t="s">
        <v>1323</v>
      </c>
      <c r="BV8" s="1016" t="s">
        <v>1322</v>
      </c>
      <c r="BW8" s="1016" t="s">
        <v>1323</v>
      </c>
      <c r="BX8" s="1016" t="s">
        <v>1322</v>
      </c>
      <c r="BY8" s="1016" t="s">
        <v>1323</v>
      </c>
      <c r="BZ8" s="1017" t="s">
        <v>1322</v>
      </c>
      <c r="CA8" s="1017" t="s">
        <v>1323</v>
      </c>
      <c r="CB8" s="1016" t="s">
        <v>1322</v>
      </c>
      <c r="CC8" s="1016" t="s">
        <v>1323</v>
      </c>
      <c r="CD8" s="1067" t="s">
        <v>1320</v>
      </c>
      <c r="CE8" s="1061" t="s">
        <v>1321</v>
      </c>
      <c r="CF8" s="1067" t="s">
        <v>1320</v>
      </c>
      <c r="CG8" s="1016" t="s">
        <v>1321</v>
      </c>
      <c r="CH8" s="1016" t="s">
        <v>1320</v>
      </c>
      <c r="CI8" s="1016" t="s">
        <v>1321</v>
      </c>
      <c r="CJ8" s="1016" t="s">
        <v>1320</v>
      </c>
      <c r="CK8" s="1016" t="s">
        <v>1321</v>
      </c>
      <c r="CL8" s="1016" t="s">
        <v>1320</v>
      </c>
      <c r="CM8" s="1016" t="s">
        <v>1321</v>
      </c>
      <c r="CN8" s="1016" t="s">
        <v>1320</v>
      </c>
      <c r="CO8" s="1016" t="s">
        <v>1321</v>
      </c>
      <c r="CP8" s="1005" t="s">
        <v>564</v>
      </c>
      <c r="CQ8" s="1010"/>
      <c r="CR8" s="1144" t="s">
        <v>800</v>
      </c>
      <c r="CS8" s="1145"/>
      <c r="CT8" s="1146"/>
      <c r="CU8" s="1144" t="s">
        <v>799</v>
      </c>
      <c r="CV8" s="1145"/>
      <c r="CW8" s="1146"/>
      <c r="CX8" s="200" t="s">
        <v>6</v>
      </c>
      <c r="CY8" s="200" t="s">
        <v>13</v>
      </c>
      <c r="CZ8" s="200" t="s">
        <v>6</v>
      </c>
      <c r="DA8" s="200" t="s">
        <v>13</v>
      </c>
      <c r="DB8" s="200" t="s">
        <v>6</v>
      </c>
      <c r="DC8" s="200" t="s">
        <v>13</v>
      </c>
      <c r="DD8" s="200" t="s">
        <v>6</v>
      </c>
      <c r="DE8" s="1007" t="s">
        <v>13</v>
      </c>
      <c r="DF8" s="200" t="s">
        <v>6</v>
      </c>
      <c r="DG8" s="1065" t="s">
        <v>13</v>
      </c>
      <c r="DH8" s="1008" t="s">
        <v>6</v>
      </c>
      <c r="DI8" s="200" t="s">
        <v>13</v>
      </c>
      <c r="DJ8" s="200" t="s">
        <v>6</v>
      </c>
      <c r="DK8" s="200" t="s">
        <v>13</v>
      </c>
      <c r="DL8" s="200" t="s">
        <v>6</v>
      </c>
      <c r="DM8" s="200" t="s">
        <v>13</v>
      </c>
      <c r="DN8" s="200" t="s">
        <v>6</v>
      </c>
      <c r="DO8" s="200" t="s">
        <v>13</v>
      </c>
      <c r="DP8" s="200" t="s">
        <v>6</v>
      </c>
      <c r="DQ8" s="200" t="s">
        <v>13</v>
      </c>
      <c r="DR8" s="1016" t="s">
        <v>1320</v>
      </c>
      <c r="DS8" s="1016" t="s">
        <v>1321</v>
      </c>
      <c r="DT8" s="1016" t="s">
        <v>1320</v>
      </c>
      <c r="DU8" s="1061" t="s">
        <v>1321</v>
      </c>
      <c r="DV8" s="200" t="s">
        <v>6</v>
      </c>
      <c r="DW8" s="1065" t="s">
        <v>13</v>
      </c>
      <c r="DX8" s="1068"/>
      <c r="DY8" s="1016" t="s">
        <v>1320</v>
      </c>
      <c r="DZ8" s="1016" t="s">
        <v>1321</v>
      </c>
      <c r="EA8" s="1016" t="s">
        <v>1320</v>
      </c>
      <c r="EB8" s="1016" t="s">
        <v>1321</v>
      </c>
      <c r="EC8" s="1016" t="s">
        <v>1320</v>
      </c>
      <c r="ED8" s="1016" t="s">
        <v>1321</v>
      </c>
      <c r="EE8" s="1016" t="s">
        <v>1320</v>
      </c>
      <c r="EF8" s="1016" t="s">
        <v>1321</v>
      </c>
      <c r="EG8" s="1015" t="s">
        <v>1320</v>
      </c>
      <c r="EH8" s="1016" t="s">
        <v>1321</v>
      </c>
      <c r="EI8" s="1016" t="s">
        <v>1320</v>
      </c>
      <c r="EJ8" s="1016" t="s">
        <v>1321</v>
      </c>
      <c r="EK8" s="1016" t="s">
        <v>1320</v>
      </c>
      <c r="EL8" s="1061" t="s">
        <v>1321</v>
      </c>
      <c r="EM8" s="1067" t="s">
        <v>1320</v>
      </c>
      <c r="EN8" s="1016" t="s">
        <v>1321</v>
      </c>
      <c r="EO8" s="1016" t="s">
        <v>1320</v>
      </c>
      <c r="EP8" s="1016" t="s">
        <v>1321</v>
      </c>
      <c r="EQ8" s="1016" t="s">
        <v>1320</v>
      </c>
      <c r="ER8" s="1016" t="s">
        <v>1321</v>
      </c>
      <c r="ES8" s="1016" t="s">
        <v>1320</v>
      </c>
      <c r="ET8" s="1016" t="s">
        <v>1321</v>
      </c>
      <c r="EU8" s="1016" t="s">
        <v>1320</v>
      </c>
      <c r="EV8" s="1016" t="s">
        <v>1321</v>
      </c>
      <c r="EW8" s="1016" t="s">
        <v>1320</v>
      </c>
      <c r="EX8" s="1016" t="s">
        <v>1321</v>
      </c>
      <c r="EY8" s="1005" t="s">
        <v>564</v>
      </c>
    </row>
    <row r="9" spans="1:158" s="216" customFormat="1" ht="17.100000000000001" customHeight="1">
      <c r="A9" s="1010"/>
      <c r="B9" s="269" t="s">
        <v>583</v>
      </c>
      <c r="C9" s="269" t="s">
        <v>5</v>
      </c>
      <c r="D9" s="269" t="s">
        <v>11</v>
      </c>
      <c r="E9" s="269" t="s">
        <v>583</v>
      </c>
      <c r="F9" s="269" t="s">
        <v>5</v>
      </c>
      <c r="G9" s="269" t="s">
        <v>11</v>
      </c>
      <c r="I9" s="460"/>
      <c r="K9" s="48"/>
      <c r="L9" s="49"/>
      <c r="M9" s="461"/>
      <c r="N9" s="461"/>
      <c r="O9" s="461"/>
      <c r="P9" s="461"/>
      <c r="Q9" s="50"/>
      <c r="R9" s="461"/>
      <c r="S9" s="48"/>
      <c r="T9" s="461"/>
      <c r="U9" s="711"/>
      <c r="V9" s="1010"/>
      <c r="W9" s="461"/>
      <c r="X9" s="50"/>
      <c r="Y9" s="49"/>
      <c r="Z9" s="48"/>
      <c r="AA9" s="461"/>
      <c r="AB9" s="461"/>
      <c r="AC9" s="461"/>
      <c r="AD9" s="50"/>
      <c r="AE9" s="50"/>
      <c r="AF9" s="50"/>
      <c r="AG9" s="49"/>
      <c r="AH9" s="711"/>
      <c r="AI9" s="732"/>
      <c r="AJ9" s="461"/>
      <c r="AK9" s="461"/>
      <c r="AL9" s="461"/>
      <c r="AM9" s="461"/>
      <c r="AN9" s="461"/>
      <c r="AO9" s="461"/>
      <c r="AP9" s="461"/>
      <c r="AQ9" s="1005"/>
      <c r="AR9" s="1010"/>
      <c r="AS9" s="269" t="s">
        <v>583</v>
      </c>
      <c r="AT9" s="269" t="s">
        <v>5</v>
      </c>
      <c r="AU9" s="269" t="s">
        <v>11</v>
      </c>
      <c r="AV9" s="269" t="s">
        <v>583</v>
      </c>
      <c r="AW9" s="269" t="s">
        <v>5</v>
      </c>
      <c r="AX9" s="269" t="s">
        <v>11</v>
      </c>
      <c r="AY9" s="461"/>
      <c r="AZ9" s="461"/>
      <c r="BA9" s="461"/>
      <c r="BB9" s="50"/>
      <c r="BC9" s="49"/>
      <c r="BD9" s="48"/>
      <c r="BE9" s="1069"/>
      <c r="BF9" s="461"/>
      <c r="BG9" s="461"/>
      <c r="BH9" s="461"/>
      <c r="BI9" s="461"/>
      <c r="BJ9" s="461"/>
      <c r="BK9" s="461"/>
      <c r="BL9" s="461"/>
      <c r="BM9" s="461"/>
      <c r="BN9" s="461"/>
      <c r="BO9" s="461"/>
      <c r="BP9" s="711"/>
      <c r="BQ9" s="1068"/>
      <c r="BR9" s="1011"/>
      <c r="BS9" s="461"/>
      <c r="BT9" s="461"/>
      <c r="BU9" s="461"/>
      <c r="BV9" s="461"/>
      <c r="BW9" s="461"/>
      <c r="BX9" s="461"/>
      <c r="BY9" s="461"/>
      <c r="BZ9" s="1018"/>
      <c r="CA9" s="1018"/>
      <c r="CB9" s="461"/>
      <c r="CC9" s="461"/>
      <c r="CD9" s="1069"/>
      <c r="CE9" s="711"/>
      <c r="CF9" s="732"/>
      <c r="CG9" s="461"/>
      <c r="CH9" s="461"/>
      <c r="CI9" s="461"/>
      <c r="CJ9" s="461"/>
      <c r="CK9" s="461"/>
      <c r="CL9" s="461"/>
      <c r="CM9" s="461"/>
      <c r="CN9" s="461"/>
      <c r="CO9" s="461"/>
      <c r="CP9" s="1005"/>
      <c r="CQ9" s="1010"/>
      <c r="CR9" s="269" t="s">
        <v>583</v>
      </c>
      <c r="CS9" s="269" t="s">
        <v>5</v>
      </c>
      <c r="CT9" s="269" t="s">
        <v>11</v>
      </c>
      <c r="CU9" s="269" t="s">
        <v>583</v>
      </c>
      <c r="CV9" s="269" t="s">
        <v>5</v>
      </c>
      <c r="CW9" s="269" t="s">
        <v>11</v>
      </c>
      <c r="CX9" s="461"/>
      <c r="CY9" s="461"/>
      <c r="CZ9" s="461"/>
      <c r="DA9" s="461"/>
      <c r="DB9" s="461"/>
      <c r="DC9" s="461"/>
      <c r="DD9" s="461"/>
      <c r="DE9" s="48"/>
      <c r="DF9" s="50"/>
      <c r="DG9" s="711"/>
      <c r="DH9" s="49"/>
      <c r="DI9" s="461"/>
      <c r="DJ9" s="461"/>
      <c r="DK9" s="461"/>
      <c r="DL9" s="461"/>
      <c r="DM9" s="461"/>
      <c r="DN9" s="461"/>
      <c r="DO9" s="461"/>
      <c r="DP9" s="461"/>
      <c r="DQ9" s="461"/>
      <c r="DR9" s="461"/>
      <c r="DS9" s="461"/>
      <c r="DT9" s="461"/>
      <c r="DU9" s="711"/>
      <c r="DV9" s="461"/>
      <c r="DW9" s="711"/>
      <c r="DX9" s="1068"/>
      <c r="DY9" s="461"/>
      <c r="DZ9" s="461"/>
      <c r="EA9" s="461"/>
      <c r="EB9" s="461"/>
      <c r="EC9" s="461"/>
      <c r="ED9" s="461"/>
      <c r="EE9" s="461"/>
      <c r="EF9" s="22"/>
      <c r="EG9" s="1011"/>
      <c r="EH9" s="461"/>
      <c r="EI9" s="461"/>
      <c r="EJ9" s="461"/>
      <c r="EK9" s="461"/>
      <c r="EL9" s="711"/>
      <c r="EM9" s="732"/>
      <c r="EN9" s="461"/>
      <c r="EO9" s="461"/>
      <c r="EP9" s="461"/>
      <c r="EQ9" s="461"/>
      <c r="ER9" s="461"/>
      <c r="ES9" s="461"/>
      <c r="ET9" s="461"/>
      <c r="EU9" s="461"/>
      <c r="EV9" s="461"/>
      <c r="EW9" s="461"/>
      <c r="EX9" s="461"/>
      <c r="EY9" s="1005"/>
    </row>
    <row r="10" spans="1:158" s="216" customFormat="1" ht="17.100000000000001" customHeight="1">
      <c r="A10" s="203" t="s">
        <v>308</v>
      </c>
      <c r="B10" s="275" t="s">
        <v>242</v>
      </c>
      <c r="C10" s="275" t="s">
        <v>371</v>
      </c>
      <c r="D10" s="275" t="s">
        <v>439</v>
      </c>
      <c r="E10" s="275" t="s">
        <v>242</v>
      </c>
      <c r="F10" s="275" t="s">
        <v>371</v>
      </c>
      <c r="G10" s="275" t="s">
        <v>439</v>
      </c>
      <c r="H10" s="275" t="s">
        <v>1324</v>
      </c>
      <c r="I10" s="275" t="s">
        <v>975</v>
      </c>
      <c r="J10" s="275" t="s">
        <v>1324</v>
      </c>
      <c r="K10" s="1036" t="s">
        <v>975</v>
      </c>
      <c r="L10" s="1041" t="s">
        <v>1324</v>
      </c>
      <c r="M10" s="275" t="s">
        <v>975</v>
      </c>
      <c r="N10" s="275" t="s">
        <v>1324</v>
      </c>
      <c r="O10" s="275" t="s">
        <v>975</v>
      </c>
      <c r="P10" s="275" t="s">
        <v>1324</v>
      </c>
      <c r="Q10" s="275" t="s">
        <v>975</v>
      </c>
      <c r="R10" s="275" t="s">
        <v>1324</v>
      </c>
      <c r="S10" s="275" t="s">
        <v>975</v>
      </c>
      <c r="T10" s="59" t="s">
        <v>1324</v>
      </c>
      <c r="U10" s="1036" t="s">
        <v>975</v>
      </c>
      <c r="V10" s="203" t="s">
        <v>308</v>
      </c>
      <c r="W10" s="59" t="s">
        <v>1324</v>
      </c>
      <c r="X10" s="59" t="s">
        <v>975</v>
      </c>
      <c r="Y10" s="59" t="s">
        <v>1324</v>
      </c>
      <c r="Z10" s="59" t="s">
        <v>975</v>
      </c>
      <c r="AA10" s="59" t="s">
        <v>1324</v>
      </c>
      <c r="AB10" s="59" t="s">
        <v>975</v>
      </c>
      <c r="AC10" s="59" t="s">
        <v>1324</v>
      </c>
      <c r="AD10" s="59" t="s">
        <v>975</v>
      </c>
      <c r="AE10" s="59" t="s">
        <v>1324</v>
      </c>
      <c r="AF10" s="59" t="s">
        <v>975</v>
      </c>
      <c r="AG10" s="1009" t="s">
        <v>726</v>
      </c>
      <c r="AH10" s="1063" t="s">
        <v>975</v>
      </c>
      <c r="AI10" s="1064" t="s">
        <v>726</v>
      </c>
      <c r="AJ10" s="59" t="s">
        <v>975</v>
      </c>
      <c r="AK10" s="59" t="s">
        <v>726</v>
      </c>
      <c r="AL10" s="59" t="s">
        <v>975</v>
      </c>
      <c r="AM10" s="59" t="s">
        <v>726</v>
      </c>
      <c r="AN10" s="59" t="s">
        <v>975</v>
      </c>
      <c r="AO10" s="329" t="s">
        <v>145</v>
      </c>
      <c r="AP10" s="59" t="s">
        <v>975</v>
      </c>
      <c r="AQ10" s="1004" t="s">
        <v>248</v>
      </c>
      <c r="AR10" s="203" t="s">
        <v>308</v>
      </c>
      <c r="AS10" s="275" t="s">
        <v>242</v>
      </c>
      <c r="AT10" s="275" t="s">
        <v>371</v>
      </c>
      <c r="AU10" s="275" t="s">
        <v>439</v>
      </c>
      <c r="AV10" s="275" t="s">
        <v>242</v>
      </c>
      <c r="AW10" s="275" t="s">
        <v>371</v>
      </c>
      <c r="AX10" s="275" t="s">
        <v>439</v>
      </c>
      <c r="AY10" s="275" t="s">
        <v>726</v>
      </c>
      <c r="AZ10" s="275" t="s">
        <v>975</v>
      </c>
      <c r="BA10" s="275" t="s">
        <v>726</v>
      </c>
      <c r="BB10" s="275" t="s">
        <v>975</v>
      </c>
      <c r="BC10" s="275" t="s">
        <v>726</v>
      </c>
      <c r="BD10" s="1070" t="s">
        <v>975</v>
      </c>
      <c r="BE10" s="1064" t="s">
        <v>726</v>
      </c>
      <c r="BF10" s="59" t="s">
        <v>975</v>
      </c>
      <c r="BG10" s="275" t="s">
        <v>726</v>
      </c>
      <c r="BH10" s="275" t="s">
        <v>975</v>
      </c>
      <c r="BI10" s="275" t="s">
        <v>726</v>
      </c>
      <c r="BJ10" s="275" t="s">
        <v>975</v>
      </c>
      <c r="BK10" s="275" t="s">
        <v>726</v>
      </c>
      <c r="BL10" s="275" t="s">
        <v>975</v>
      </c>
      <c r="BM10" s="22" t="s">
        <v>145</v>
      </c>
      <c r="BN10" s="275" t="s">
        <v>975</v>
      </c>
      <c r="BO10" s="59" t="s">
        <v>726</v>
      </c>
      <c r="BP10" s="1063" t="s">
        <v>975</v>
      </c>
      <c r="BQ10" s="203" t="s">
        <v>308</v>
      </c>
      <c r="BR10" s="1012" t="s">
        <v>1325</v>
      </c>
      <c r="BS10" s="275" t="s">
        <v>1326</v>
      </c>
      <c r="BT10" s="275" t="s">
        <v>1327</v>
      </c>
      <c r="BU10" s="275" t="s">
        <v>1325</v>
      </c>
      <c r="BV10" s="275" t="s">
        <v>1326</v>
      </c>
      <c r="BW10" s="275" t="s">
        <v>1327</v>
      </c>
      <c r="BX10" s="275" t="s">
        <v>726</v>
      </c>
      <c r="BY10" s="275" t="s">
        <v>975</v>
      </c>
      <c r="BZ10" s="1019" t="s">
        <v>726</v>
      </c>
      <c r="CA10" s="1020" t="s">
        <v>975</v>
      </c>
      <c r="CB10" s="275" t="s">
        <v>726</v>
      </c>
      <c r="CC10" s="275" t="s">
        <v>975</v>
      </c>
      <c r="CD10" s="1064" t="s">
        <v>726</v>
      </c>
      <c r="CE10" s="1063" t="s">
        <v>975</v>
      </c>
      <c r="CF10" s="1071" t="s">
        <v>726</v>
      </c>
      <c r="CG10" s="275" t="s">
        <v>975</v>
      </c>
      <c r="CH10" s="275" t="s">
        <v>726</v>
      </c>
      <c r="CI10" s="275" t="s">
        <v>975</v>
      </c>
      <c r="CJ10" s="275" t="s">
        <v>726</v>
      </c>
      <c r="CK10" s="275" t="s">
        <v>975</v>
      </c>
      <c r="CL10" s="22" t="s">
        <v>145</v>
      </c>
      <c r="CM10" s="275" t="s">
        <v>975</v>
      </c>
      <c r="CN10" s="275" t="s">
        <v>726</v>
      </c>
      <c r="CO10" s="275" t="s">
        <v>975</v>
      </c>
      <c r="CP10" s="1004" t="s">
        <v>248</v>
      </c>
      <c r="CQ10" s="203" t="s">
        <v>308</v>
      </c>
      <c r="CR10" s="275" t="s">
        <v>242</v>
      </c>
      <c r="CS10" s="275" t="s">
        <v>371</v>
      </c>
      <c r="CT10" s="275" t="s">
        <v>439</v>
      </c>
      <c r="CU10" s="275" t="s">
        <v>242</v>
      </c>
      <c r="CV10" s="275" t="s">
        <v>371</v>
      </c>
      <c r="CW10" s="275" t="s">
        <v>439</v>
      </c>
      <c r="CX10" s="275" t="s">
        <v>726</v>
      </c>
      <c r="CY10" s="275" t="s">
        <v>975</v>
      </c>
      <c r="CZ10" s="275" t="s">
        <v>726</v>
      </c>
      <c r="DA10" s="275" t="s">
        <v>975</v>
      </c>
      <c r="DB10" s="275" t="s">
        <v>726</v>
      </c>
      <c r="DC10" s="275" t="s">
        <v>975</v>
      </c>
      <c r="DD10" s="275" t="s">
        <v>726</v>
      </c>
      <c r="DE10" s="1070" t="s">
        <v>975</v>
      </c>
      <c r="DF10" s="59" t="s">
        <v>726</v>
      </c>
      <c r="DG10" s="1063" t="s">
        <v>975</v>
      </c>
      <c r="DH10" s="1012" t="s">
        <v>726</v>
      </c>
      <c r="DI10" s="275" t="s">
        <v>975</v>
      </c>
      <c r="DJ10" s="275" t="s">
        <v>726</v>
      </c>
      <c r="DK10" s="275" t="s">
        <v>975</v>
      </c>
      <c r="DL10" s="275" t="s">
        <v>726</v>
      </c>
      <c r="DM10" s="275" t="s">
        <v>975</v>
      </c>
      <c r="DN10" s="275" t="s">
        <v>726</v>
      </c>
      <c r="DO10" s="275" t="s">
        <v>975</v>
      </c>
      <c r="DP10" s="275" t="s">
        <v>726</v>
      </c>
      <c r="DQ10" s="275" t="s">
        <v>975</v>
      </c>
      <c r="DR10" s="275" t="s">
        <v>726</v>
      </c>
      <c r="DS10" s="275" t="s">
        <v>975</v>
      </c>
      <c r="DT10" s="275" t="s">
        <v>726</v>
      </c>
      <c r="DU10" s="1070" t="s">
        <v>975</v>
      </c>
      <c r="DV10" s="59" t="s">
        <v>145</v>
      </c>
      <c r="DW10" s="1063" t="s">
        <v>1328</v>
      </c>
      <c r="DX10" s="203" t="s">
        <v>308</v>
      </c>
      <c r="DY10" s="275" t="s">
        <v>726</v>
      </c>
      <c r="DZ10" s="275" t="s">
        <v>975</v>
      </c>
      <c r="EA10" s="275" t="s">
        <v>726</v>
      </c>
      <c r="EB10" s="275" t="s">
        <v>975</v>
      </c>
      <c r="EC10" s="275" t="s">
        <v>726</v>
      </c>
      <c r="ED10" s="275" t="s">
        <v>975</v>
      </c>
      <c r="EE10" s="275" t="s">
        <v>726</v>
      </c>
      <c r="EF10" s="275" t="s">
        <v>975</v>
      </c>
      <c r="EG10" s="1012" t="s">
        <v>726</v>
      </c>
      <c r="EH10" s="275" t="s">
        <v>975</v>
      </c>
      <c r="EI10" s="275" t="s">
        <v>726</v>
      </c>
      <c r="EJ10" s="275" t="s">
        <v>975</v>
      </c>
      <c r="EK10" s="59" t="s">
        <v>726</v>
      </c>
      <c r="EL10" s="1063" t="s">
        <v>975</v>
      </c>
      <c r="EM10" s="1071" t="s">
        <v>726</v>
      </c>
      <c r="EN10" s="275" t="s">
        <v>975</v>
      </c>
      <c r="EO10" s="275" t="s">
        <v>726</v>
      </c>
      <c r="EP10" s="275" t="s">
        <v>975</v>
      </c>
      <c r="EQ10" s="275" t="s">
        <v>726</v>
      </c>
      <c r="ER10" s="275" t="s">
        <v>975</v>
      </c>
      <c r="ES10" s="275" t="s">
        <v>726</v>
      </c>
      <c r="ET10" s="275" t="s">
        <v>975</v>
      </c>
      <c r="EU10" s="275" t="s">
        <v>726</v>
      </c>
      <c r="EV10" s="275" t="s">
        <v>975</v>
      </c>
      <c r="EW10" s="275" t="s">
        <v>726</v>
      </c>
      <c r="EX10" s="275" t="s">
        <v>975</v>
      </c>
      <c r="EY10" s="1004" t="s">
        <v>248</v>
      </c>
    </row>
    <row r="11" spans="1:158" s="217" customFormat="1" ht="16.899999999999999" customHeight="1">
      <c r="A11" s="462">
        <v>2016</v>
      </c>
      <c r="B11" s="463">
        <v>0</v>
      </c>
      <c r="C11" s="464">
        <v>0</v>
      </c>
      <c r="D11" s="464">
        <v>0</v>
      </c>
      <c r="E11" s="464">
        <v>0</v>
      </c>
      <c r="F11" s="464">
        <v>0</v>
      </c>
      <c r="G11" s="464">
        <v>0</v>
      </c>
      <c r="H11" s="464">
        <v>0</v>
      </c>
      <c r="I11" s="464">
        <v>0</v>
      </c>
      <c r="J11" s="464">
        <v>0</v>
      </c>
      <c r="K11" s="464">
        <v>0</v>
      </c>
      <c r="L11" s="464">
        <v>0</v>
      </c>
      <c r="M11" s="465">
        <v>0</v>
      </c>
      <c r="N11" s="464">
        <v>0</v>
      </c>
      <c r="O11" s="465">
        <v>0</v>
      </c>
      <c r="P11" s="464">
        <v>0</v>
      </c>
      <c r="Q11" s="465">
        <v>0</v>
      </c>
      <c r="R11" s="464">
        <v>0</v>
      </c>
      <c r="S11" s="464">
        <v>0</v>
      </c>
      <c r="T11" s="293">
        <v>0</v>
      </c>
      <c r="U11" s="293">
        <v>0</v>
      </c>
      <c r="V11" s="1074">
        <v>2016</v>
      </c>
      <c r="W11" s="293">
        <v>0</v>
      </c>
      <c r="X11" s="293">
        <v>0</v>
      </c>
      <c r="Y11" s="293">
        <v>0</v>
      </c>
      <c r="Z11" s="293">
        <v>0</v>
      </c>
      <c r="AA11" s="293">
        <v>0</v>
      </c>
      <c r="AB11" s="293">
        <v>0</v>
      </c>
      <c r="AC11" s="293">
        <v>0</v>
      </c>
      <c r="AD11" s="293">
        <v>0</v>
      </c>
      <c r="AE11" s="293">
        <v>0</v>
      </c>
      <c r="AF11" s="293">
        <v>0</v>
      </c>
      <c r="AG11" s="293">
        <v>0</v>
      </c>
      <c r="AH11" s="293">
        <v>0</v>
      </c>
      <c r="AI11" s="293">
        <v>0</v>
      </c>
      <c r="AJ11" s="293">
        <v>0</v>
      </c>
      <c r="AK11" s="293">
        <v>0</v>
      </c>
      <c r="AL11" s="293">
        <v>0</v>
      </c>
      <c r="AM11" s="293">
        <v>0</v>
      </c>
      <c r="AN11" s="293">
        <v>0</v>
      </c>
      <c r="AO11" s="293">
        <v>0</v>
      </c>
      <c r="AP11" s="1055">
        <v>0</v>
      </c>
      <c r="AQ11" s="413">
        <v>2016</v>
      </c>
      <c r="AR11" s="462">
        <v>2016</v>
      </c>
      <c r="AS11" s="466">
        <v>4016</v>
      </c>
      <c r="AT11" s="464">
        <v>2190</v>
      </c>
      <c r="AU11" s="464">
        <v>1826</v>
      </c>
      <c r="AV11" s="464">
        <v>3</v>
      </c>
      <c r="AW11" s="465">
        <v>2</v>
      </c>
      <c r="AX11" s="464">
        <v>1</v>
      </c>
      <c r="AY11" s="465">
        <v>1903</v>
      </c>
      <c r="AZ11" s="465">
        <v>133</v>
      </c>
      <c r="BA11" s="464">
        <v>2442</v>
      </c>
      <c r="BB11" s="465">
        <v>0</v>
      </c>
      <c r="BC11" s="464">
        <v>0</v>
      </c>
      <c r="BD11" s="465">
        <v>0</v>
      </c>
      <c r="BE11" s="465">
        <v>0</v>
      </c>
      <c r="BF11" s="465">
        <v>0</v>
      </c>
      <c r="BG11" s="465">
        <v>5</v>
      </c>
      <c r="BH11" s="465">
        <v>0</v>
      </c>
      <c r="BI11" s="465">
        <v>3</v>
      </c>
      <c r="BJ11" s="465">
        <v>0</v>
      </c>
      <c r="BK11" s="465">
        <v>8</v>
      </c>
      <c r="BL11" s="465">
        <v>0</v>
      </c>
      <c r="BM11" s="465">
        <v>6</v>
      </c>
      <c r="BN11" s="465">
        <v>0</v>
      </c>
      <c r="BO11" s="465">
        <v>202</v>
      </c>
      <c r="BP11" s="465">
        <v>0</v>
      </c>
      <c r="BQ11" s="1074">
        <v>2016</v>
      </c>
      <c r="BR11" s="465">
        <v>8</v>
      </c>
      <c r="BS11" s="465">
        <v>0</v>
      </c>
      <c r="BT11" s="465">
        <v>767</v>
      </c>
      <c r="BU11" s="465">
        <v>0</v>
      </c>
      <c r="BV11" s="465">
        <v>1</v>
      </c>
      <c r="BW11" s="465">
        <v>0</v>
      </c>
      <c r="BX11" s="465">
        <v>0</v>
      </c>
      <c r="BY11" s="465">
        <v>0</v>
      </c>
      <c r="BZ11" s="465">
        <v>0</v>
      </c>
      <c r="CA11" s="465">
        <v>0</v>
      </c>
      <c r="CB11" s="465">
        <v>0</v>
      </c>
      <c r="CC11" s="465">
        <v>0</v>
      </c>
      <c r="CD11" s="465">
        <v>13</v>
      </c>
      <c r="CE11" s="465">
        <v>3</v>
      </c>
      <c r="CF11" s="465">
        <v>0</v>
      </c>
      <c r="CG11" s="465">
        <v>0</v>
      </c>
      <c r="CH11" s="465">
        <v>561</v>
      </c>
      <c r="CI11" s="465">
        <v>0</v>
      </c>
      <c r="CJ11" s="465">
        <v>0</v>
      </c>
      <c r="CK11" s="465">
        <v>0</v>
      </c>
      <c r="CL11" s="465">
        <v>0</v>
      </c>
      <c r="CM11" s="465">
        <v>0</v>
      </c>
      <c r="CN11" s="465">
        <v>0</v>
      </c>
      <c r="CO11" s="1055">
        <v>0</v>
      </c>
      <c r="CP11" s="1021">
        <v>2016</v>
      </c>
      <c r="CQ11" s="462">
        <v>2016</v>
      </c>
      <c r="CR11" s="467">
        <v>1952</v>
      </c>
      <c r="CS11" s="464">
        <v>678</v>
      </c>
      <c r="CT11" s="464">
        <v>1273</v>
      </c>
      <c r="CU11" s="468">
        <v>7</v>
      </c>
      <c r="CV11" s="468">
        <v>2</v>
      </c>
      <c r="CW11" s="468">
        <v>5</v>
      </c>
      <c r="CX11" s="464">
        <v>4</v>
      </c>
      <c r="CY11" s="465">
        <v>0</v>
      </c>
      <c r="CZ11" s="469">
        <v>23</v>
      </c>
      <c r="DA11" s="464">
        <v>0</v>
      </c>
      <c r="DB11" s="464">
        <v>2</v>
      </c>
      <c r="DC11" s="464">
        <v>0</v>
      </c>
      <c r="DD11" s="464">
        <v>0</v>
      </c>
      <c r="DE11" s="464">
        <v>0</v>
      </c>
      <c r="DF11" s="464">
        <v>9</v>
      </c>
      <c r="DG11" s="464">
        <v>0</v>
      </c>
      <c r="DH11" s="464">
        <v>4</v>
      </c>
      <c r="DI11" s="464">
        <v>0</v>
      </c>
      <c r="DJ11" s="464">
        <v>6</v>
      </c>
      <c r="DK11" s="470">
        <v>0</v>
      </c>
      <c r="DL11" s="470">
        <v>0</v>
      </c>
      <c r="DM11" s="470">
        <v>0</v>
      </c>
      <c r="DN11" s="464">
        <v>2</v>
      </c>
      <c r="DO11" s="470">
        <v>0</v>
      </c>
      <c r="DP11" s="464">
        <v>1763</v>
      </c>
      <c r="DQ11" s="464">
        <v>5</v>
      </c>
      <c r="DR11" s="464">
        <v>25</v>
      </c>
      <c r="DS11" s="464">
        <v>0</v>
      </c>
      <c r="DT11" s="464">
        <v>0</v>
      </c>
      <c r="DU11" s="464">
        <v>0</v>
      </c>
      <c r="DV11" s="464">
        <v>0</v>
      </c>
      <c r="DW11" s="464">
        <v>0</v>
      </c>
      <c r="DX11" s="1074">
        <v>2016</v>
      </c>
      <c r="DY11" s="464">
        <v>90</v>
      </c>
      <c r="DZ11" s="464">
        <v>0</v>
      </c>
      <c r="EA11" s="464">
        <v>0</v>
      </c>
      <c r="EB11" s="464">
        <v>0</v>
      </c>
      <c r="EC11" s="464">
        <v>0</v>
      </c>
      <c r="ED11" s="464">
        <v>0</v>
      </c>
      <c r="EE11" s="464">
        <v>0</v>
      </c>
      <c r="EF11" s="464">
        <v>0</v>
      </c>
      <c r="EG11" s="464">
        <v>5</v>
      </c>
      <c r="EH11" s="464">
        <v>0</v>
      </c>
      <c r="EI11" s="464">
        <v>7</v>
      </c>
      <c r="EJ11" s="464">
        <v>0</v>
      </c>
      <c r="EK11" s="464">
        <v>0</v>
      </c>
      <c r="EL11" s="464">
        <v>0</v>
      </c>
      <c r="EM11" s="464">
        <v>1</v>
      </c>
      <c r="EN11" s="464">
        <v>0</v>
      </c>
      <c r="EO11" s="464">
        <v>0</v>
      </c>
      <c r="EP11" s="464">
        <v>0</v>
      </c>
      <c r="EQ11" s="464">
        <v>0</v>
      </c>
      <c r="ER11" s="464">
        <v>0</v>
      </c>
      <c r="ES11" s="464">
        <v>0</v>
      </c>
      <c r="ET11" s="464">
        <v>0</v>
      </c>
      <c r="EU11" s="464">
        <v>9</v>
      </c>
      <c r="EV11" s="464">
        <v>2</v>
      </c>
      <c r="EW11" s="464">
        <v>2</v>
      </c>
      <c r="EX11" s="428">
        <v>0</v>
      </c>
      <c r="EY11" s="413">
        <v>2016</v>
      </c>
    </row>
    <row r="12" spans="1:158" s="217" customFormat="1" ht="16.899999999999999" customHeight="1">
      <c r="A12" s="462">
        <v>2017</v>
      </c>
      <c r="B12" s="291">
        <v>0</v>
      </c>
      <c r="C12" s="292">
        <v>0</v>
      </c>
      <c r="D12" s="292">
        <v>0</v>
      </c>
      <c r="E12" s="292">
        <v>0</v>
      </c>
      <c r="F12" s="292">
        <v>0</v>
      </c>
      <c r="G12" s="292">
        <v>0</v>
      </c>
      <c r="H12" s="292">
        <v>0</v>
      </c>
      <c r="I12" s="292">
        <v>0</v>
      </c>
      <c r="J12" s="292">
        <v>0</v>
      </c>
      <c r="K12" s="292">
        <v>0</v>
      </c>
      <c r="L12" s="292">
        <v>0</v>
      </c>
      <c r="M12" s="293">
        <v>0</v>
      </c>
      <c r="N12" s="292">
        <v>0</v>
      </c>
      <c r="O12" s="293">
        <v>0</v>
      </c>
      <c r="P12" s="292">
        <v>0</v>
      </c>
      <c r="Q12" s="293">
        <v>0</v>
      </c>
      <c r="R12" s="292">
        <v>0</v>
      </c>
      <c r="S12" s="292">
        <v>0</v>
      </c>
      <c r="T12" s="293">
        <v>0</v>
      </c>
      <c r="U12" s="293">
        <v>0</v>
      </c>
      <c r="V12" s="557">
        <v>2017</v>
      </c>
      <c r="W12" s="293">
        <v>0</v>
      </c>
      <c r="X12" s="293">
        <v>0</v>
      </c>
      <c r="Y12" s="293">
        <v>0</v>
      </c>
      <c r="Z12" s="293">
        <v>0</v>
      </c>
      <c r="AA12" s="293">
        <v>0</v>
      </c>
      <c r="AB12" s="293">
        <v>0</v>
      </c>
      <c r="AC12" s="293">
        <v>0</v>
      </c>
      <c r="AD12" s="293">
        <v>0</v>
      </c>
      <c r="AE12" s="293">
        <v>0</v>
      </c>
      <c r="AF12" s="293">
        <v>0</v>
      </c>
      <c r="AG12" s="293">
        <v>0</v>
      </c>
      <c r="AH12" s="293">
        <v>0</v>
      </c>
      <c r="AI12" s="293">
        <v>0</v>
      </c>
      <c r="AJ12" s="293">
        <v>0</v>
      </c>
      <c r="AK12" s="293">
        <v>0</v>
      </c>
      <c r="AL12" s="293">
        <v>0</v>
      </c>
      <c r="AM12" s="293">
        <v>0</v>
      </c>
      <c r="AN12" s="293">
        <v>0</v>
      </c>
      <c r="AO12" s="293">
        <v>0</v>
      </c>
      <c r="AP12" s="294">
        <v>0</v>
      </c>
      <c r="AQ12" s="413">
        <v>2017</v>
      </c>
      <c r="AR12" s="462">
        <v>2017</v>
      </c>
      <c r="AS12" s="471">
        <v>5090</v>
      </c>
      <c r="AT12" s="292">
        <v>2742</v>
      </c>
      <c r="AU12" s="292">
        <v>2348</v>
      </c>
      <c r="AV12" s="293">
        <v>8</v>
      </c>
      <c r="AW12" s="293">
        <v>6</v>
      </c>
      <c r="AX12" s="293">
        <v>2</v>
      </c>
      <c r="AY12" s="293">
        <v>1914</v>
      </c>
      <c r="AZ12" s="293">
        <v>105</v>
      </c>
      <c r="BA12" s="293">
        <v>3309</v>
      </c>
      <c r="BB12" s="293">
        <v>0</v>
      </c>
      <c r="BC12" s="292">
        <v>0</v>
      </c>
      <c r="BD12" s="293">
        <v>0</v>
      </c>
      <c r="BE12" s="293">
        <v>0</v>
      </c>
      <c r="BF12" s="293">
        <v>0</v>
      </c>
      <c r="BG12" s="293">
        <v>4</v>
      </c>
      <c r="BH12" s="293">
        <v>0</v>
      </c>
      <c r="BI12" s="293">
        <v>5</v>
      </c>
      <c r="BJ12" s="293">
        <v>0</v>
      </c>
      <c r="BK12" s="293">
        <v>4</v>
      </c>
      <c r="BL12" s="293">
        <v>0</v>
      </c>
      <c r="BM12" s="293">
        <v>7</v>
      </c>
      <c r="BN12" s="293">
        <v>0</v>
      </c>
      <c r="BO12" s="293">
        <v>104</v>
      </c>
      <c r="BP12" s="293">
        <v>0</v>
      </c>
      <c r="BQ12" s="557">
        <v>2017</v>
      </c>
      <c r="BR12" s="293">
        <v>12</v>
      </c>
      <c r="BS12" s="293">
        <v>0</v>
      </c>
      <c r="BT12" s="293">
        <v>805</v>
      </c>
      <c r="BU12" s="293">
        <v>0</v>
      </c>
      <c r="BV12" s="293">
        <v>0</v>
      </c>
      <c r="BW12" s="293">
        <v>0</v>
      </c>
      <c r="BX12" s="293">
        <v>0</v>
      </c>
      <c r="BY12" s="293">
        <v>0</v>
      </c>
      <c r="BZ12" s="293">
        <v>0</v>
      </c>
      <c r="CA12" s="293">
        <v>0</v>
      </c>
      <c r="CB12" s="293">
        <v>0</v>
      </c>
      <c r="CC12" s="293">
        <v>0</v>
      </c>
      <c r="CD12" s="293">
        <v>16</v>
      </c>
      <c r="CE12" s="293">
        <v>2</v>
      </c>
      <c r="CF12" s="293">
        <v>0</v>
      </c>
      <c r="CG12" s="293">
        <v>0</v>
      </c>
      <c r="CH12" s="293">
        <v>824</v>
      </c>
      <c r="CI12" s="293">
        <v>0</v>
      </c>
      <c r="CJ12" s="293">
        <v>0</v>
      </c>
      <c r="CK12" s="293">
        <v>0</v>
      </c>
      <c r="CL12" s="293">
        <v>89</v>
      </c>
      <c r="CM12" s="293">
        <v>6</v>
      </c>
      <c r="CN12" s="293">
        <v>0</v>
      </c>
      <c r="CO12" s="294">
        <v>0</v>
      </c>
      <c r="CP12" s="1021">
        <v>2017</v>
      </c>
      <c r="CQ12" s="462">
        <v>2017</v>
      </c>
      <c r="CR12" s="472">
        <v>2393</v>
      </c>
      <c r="CS12" s="292">
        <v>952</v>
      </c>
      <c r="CT12" s="292">
        <v>1441</v>
      </c>
      <c r="CU12" s="473">
        <v>13</v>
      </c>
      <c r="CV12" s="292">
        <v>6</v>
      </c>
      <c r="CW12" s="292">
        <v>7</v>
      </c>
      <c r="CX12" s="292">
        <v>6</v>
      </c>
      <c r="CY12" s="293">
        <v>0</v>
      </c>
      <c r="CZ12" s="474">
        <v>18</v>
      </c>
      <c r="DA12" s="292">
        <v>0</v>
      </c>
      <c r="DB12" s="292">
        <v>0</v>
      </c>
      <c r="DC12" s="292">
        <v>0</v>
      </c>
      <c r="DD12" s="292">
        <v>602</v>
      </c>
      <c r="DE12" s="292">
        <v>0</v>
      </c>
      <c r="DF12" s="292">
        <v>3</v>
      </c>
      <c r="DG12" s="292">
        <v>0</v>
      </c>
      <c r="DH12" s="292">
        <v>2</v>
      </c>
      <c r="DI12" s="292">
        <v>0</v>
      </c>
      <c r="DJ12" s="292">
        <v>3</v>
      </c>
      <c r="DK12" s="475">
        <v>0</v>
      </c>
      <c r="DL12" s="475">
        <v>0</v>
      </c>
      <c r="DM12" s="475">
        <v>0</v>
      </c>
      <c r="DN12" s="292">
        <v>2</v>
      </c>
      <c r="DO12" s="475">
        <v>0</v>
      </c>
      <c r="DP12" s="292">
        <v>1620</v>
      </c>
      <c r="DQ12" s="292">
        <v>7</v>
      </c>
      <c r="DR12" s="292">
        <v>8</v>
      </c>
      <c r="DS12" s="292">
        <v>0</v>
      </c>
      <c r="DT12" s="292">
        <v>0</v>
      </c>
      <c r="DU12" s="292">
        <v>0</v>
      </c>
      <c r="DV12" s="292">
        <v>0</v>
      </c>
      <c r="DW12" s="292">
        <v>0</v>
      </c>
      <c r="DX12" s="557">
        <v>2017</v>
      </c>
      <c r="DY12" s="292">
        <v>98</v>
      </c>
      <c r="DZ12" s="292">
        <v>0</v>
      </c>
      <c r="EA12" s="292">
        <v>0</v>
      </c>
      <c r="EB12" s="292">
        <v>0</v>
      </c>
      <c r="EC12" s="292">
        <v>1</v>
      </c>
      <c r="ED12" s="292">
        <v>0</v>
      </c>
      <c r="EE12" s="292">
        <v>0</v>
      </c>
      <c r="EF12" s="292">
        <v>0</v>
      </c>
      <c r="EG12" s="292">
        <v>4</v>
      </c>
      <c r="EH12" s="292">
        <v>0</v>
      </c>
      <c r="EI12" s="292">
        <v>7</v>
      </c>
      <c r="EJ12" s="292">
        <v>0</v>
      </c>
      <c r="EK12" s="292">
        <v>0</v>
      </c>
      <c r="EL12" s="292">
        <v>0</v>
      </c>
      <c r="EM12" s="292">
        <v>0</v>
      </c>
      <c r="EN12" s="292">
        <v>0</v>
      </c>
      <c r="EO12" s="292">
        <v>0</v>
      </c>
      <c r="EP12" s="292">
        <v>0</v>
      </c>
      <c r="EQ12" s="292">
        <v>0</v>
      </c>
      <c r="ER12" s="292">
        <v>0</v>
      </c>
      <c r="ES12" s="292">
        <v>0</v>
      </c>
      <c r="ET12" s="292">
        <v>0</v>
      </c>
      <c r="EU12" s="292">
        <v>18</v>
      </c>
      <c r="EV12" s="292">
        <v>4</v>
      </c>
      <c r="EW12" s="292">
        <v>1</v>
      </c>
      <c r="EX12" s="296">
        <v>0</v>
      </c>
      <c r="EY12" s="413">
        <v>2017</v>
      </c>
    </row>
    <row r="13" spans="1:158" s="217" customFormat="1" ht="16.899999999999999" customHeight="1">
      <c r="A13" s="462">
        <v>2018</v>
      </c>
      <c r="B13" s="291">
        <v>0</v>
      </c>
      <c r="C13" s="292">
        <v>0</v>
      </c>
      <c r="D13" s="292">
        <v>0</v>
      </c>
      <c r="E13" s="292">
        <v>0</v>
      </c>
      <c r="F13" s="292">
        <v>0</v>
      </c>
      <c r="G13" s="292">
        <v>0</v>
      </c>
      <c r="H13" s="292">
        <v>0</v>
      </c>
      <c r="I13" s="292">
        <v>0</v>
      </c>
      <c r="J13" s="292">
        <v>0</v>
      </c>
      <c r="K13" s="292">
        <v>0</v>
      </c>
      <c r="L13" s="292">
        <v>0</v>
      </c>
      <c r="M13" s="293">
        <v>0</v>
      </c>
      <c r="N13" s="292">
        <v>0</v>
      </c>
      <c r="O13" s="293">
        <v>0</v>
      </c>
      <c r="P13" s="292">
        <v>0</v>
      </c>
      <c r="Q13" s="293">
        <v>0</v>
      </c>
      <c r="R13" s="292">
        <v>0</v>
      </c>
      <c r="S13" s="292">
        <v>0</v>
      </c>
      <c r="T13" s="293">
        <v>0</v>
      </c>
      <c r="U13" s="293">
        <v>0</v>
      </c>
      <c r="V13" s="557">
        <v>2018</v>
      </c>
      <c r="W13" s="293">
        <v>0</v>
      </c>
      <c r="X13" s="293">
        <v>0</v>
      </c>
      <c r="Y13" s="293">
        <v>0</v>
      </c>
      <c r="Z13" s="293">
        <v>0</v>
      </c>
      <c r="AA13" s="293">
        <v>0</v>
      </c>
      <c r="AB13" s="293">
        <v>0</v>
      </c>
      <c r="AC13" s="293">
        <v>0</v>
      </c>
      <c r="AD13" s="293">
        <v>0</v>
      </c>
      <c r="AE13" s="293">
        <v>0</v>
      </c>
      <c r="AF13" s="293">
        <v>0</v>
      </c>
      <c r="AG13" s="293">
        <v>0</v>
      </c>
      <c r="AH13" s="293">
        <v>0</v>
      </c>
      <c r="AI13" s="293">
        <v>0</v>
      </c>
      <c r="AJ13" s="293">
        <v>0</v>
      </c>
      <c r="AK13" s="293">
        <v>0</v>
      </c>
      <c r="AL13" s="293">
        <v>0</v>
      </c>
      <c r="AM13" s="293">
        <v>0</v>
      </c>
      <c r="AN13" s="293">
        <v>0</v>
      </c>
      <c r="AO13" s="293">
        <v>0</v>
      </c>
      <c r="AP13" s="294">
        <v>0</v>
      </c>
      <c r="AQ13" s="413">
        <v>2018</v>
      </c>
      <c r="AR13" s="462">
        <v>2018</v>
      </c>
      <c r="AS13" s="471">
        <v>5545</v>
      </c>
      <c r="AT13" s="292">
        <v>2922</v>
      </c>
      <c r="AU13" s="292">
        <v>2623</v>
      </c>
      <c r="AV13" s="293">
        <v>9</v>
      </c>
      <c r="AW13" s="293">
        <v>4</v>
      </c>
      <c r="AX13" s="293">
        <v>5</v>
      </c>
      <c r="AY13" s="293">
        <v>1419</v>
      </c>
      <c r="AZ13" s="293">
        <v>94</v>
      </c>
      <c r="BA13" s="292">
        <v>3891</v>
      </c>
      <c r="BB13" s="293">
        <v>0</v>
      </c>
      <c r="BC13" s="292">
        <v>1</v>
      </c>
      <c r="BD13" s="293">
        <v>0</v>
      </c>
      <c r="BE13" s="293">
        <v>0</v>
      </c>
      <c r="BF13" s="293">
        <v>0</v>
      </c>
      <c r="BG13" s="293">
        <v>8</v>
      </c>
      <c r="BH13" s="293">
        <v>0</v>
      </c>
      <c r="BI13" s="293">
        <v>3</v>
      </c>
      <c r="BJ13" s="293">
        <v>0</v>
      </c>
      <c r="BK13" s="293">
        <v>8</v>
      </c>
      <c r="BL13" s="293">
        <v>0</v>
      </c>
      <c r="BM13" s="293">
        <v>6</v>
      </c>
      <c r="BN13" s="293">
        <v>0</v>
      </c>
      <c r="BO13" s="293">
        <v>30</v>
      </c>
      <c r="BP13" s="293">
        <v>0</v>
      </c>
      <c r="BQ13" s="557">
        <v>2018</v>
      </c>
      <c r="BR13" s="293">
        <v>51</v>
      </c>
      <c r="BS13" s="293">
        <v>0</v>
      </c>
      <c r="BT13" s="293">
        <v>766</v>
      </c>
      <c r="BU13" s="293">
        <v>0</v>
      </c>
      <c r="BV13" s="293">
        <v>0</v>
      </c>
      <c r="BW13" s="293">
        <v>0</v>
      </c>
      <c r="BX13" s="293">
        <v>0</v>
      </c>
      <c r="BY13" s="293">
        <v>0</v>
      </c>
      <c r="BZ13" s="293">
        <v>0</v>
      </c>
      <c r="CA13" s="293">
        <v>0</v>
      </c>
      <c r="CB13" s="293">
        <v>0</v>
      </c>
      <c r="CC13" s="293">
        <v>0</v>
      </c>
      <c r="CD13" s="293">
        <v>19</v>
      </c>
      <c r="CE13" s="293">
        <v>5</v>
      </c>
      <c r="CF13" s="293">
        <v>0</v>
      </c>
      <c r="CG13" s="293">
        <v>0</v>
      </c>
      <c r="CH13" s="293">
        <v>605</v>
      </c>
      <c r="CI13" s="293">
        <v>0</v>
      </c>
      <c r="CJ13" s="293">
        <v>0</v>
      </c>
      <c r="CK13" s="293">
        <v>0</v>
      </c>
      <c r="CL13" s="293">
        <v>157</v>
      </c>
      <c r="CM13" s="293">
        <v>4</v>
      </c>
      <c r="CN13" s="293">
        <v>0</v>
      </c>
      <c r="CO13" s="294">
        <v>0</v>
      </c>
      <c r="CP13" s="1021">
        <v>2018</v>
      </c>
      <c r="CQ13" s="462">
        <v>2018</v>
      </c>
      <c r="CR13" s="472">
        <v>2121</v>
      </c>
      <c r="CS13" s="292">
        <v>847</v>
      </c>
      <c r="CT13" s="292">
        <v>1273</v>
      </c>
      <c r="CU13" s="473">
        <v>12</v>
      </c>
      <c r="CV13" s="473">
        <v>3</v>
      </c>
      <c r="CW13" s="473">
        <v>9</v>
      </c>
      <c r="CX13" s="292">
        <v>6</v>
      </c>
      <c r="CY13" s="293">
        <v>2</v>
      </c>
      <c r="CZ13" s="474">
        <v>18</v>
      </c>
      <c r="DA13" s="292">
        <v>0</v>
      </c>
      <c r="DB13" s="292">
        <v>1</v>
      </c>
      <c r="DC13" s="292">
        <v>0</v>
      </c>
      <c r="DD13" s="292">
        <v>908</v>
      </c>
      <c r="DE13" s="292">
        <v>0</v>
      </c>
      <c r="DF13" s="292">
        <v>6</v>
      </c>
      <c r="DG13" s="292">
        <v>0</v>
      </c>
      <c r="DH13" s="292">
        <v>7</v>
      </c>
      <c r="DI13" s="292">
        <v>0</v>
      </c>
      <c r="DJ13" s="292">
        <v>4</v>
      </c>
      <c r="DK13" s="475">
        <v>4</v>
      </c>
      <c r="DL13" s="475">
        <v>0</v>
      </c>
      <c r="DM13" s="475">
        <v>0</v>
      </c>
      <c r="DN13" s="292">
        <v>3</v>
      </c>
      <c r="DO13" s="475">
        <v>0</v>
      </c>
      <c r="DP13" s="292">
        <v>1065</v>
      </c>
      <c r="DQ13" s="292">
        <v>3</v>
      </c>
      <c r="DR13" s="292">
        <v>10</v>
      </c>
      <c r="DS13" s="292">
        <v>0</v>
      </c>
      <c r="DT13" s="292">
        <v>0</v>
      </c>
      <c r="DU13" s="292">
        <v>0</v>
      </c>
      <c r="DV13" s="292">
        <v>0</v>
      </c>
      <c r="DW13" s="292">
        <v>0</v>
      </c>
      <c r="DX13" s="557">
        <v>2018</v>
      </c>
      <c r="DY13" s="292">
        <v>52</v>
      </c>
      <c r="DZ13" s="292">
        <v>0</v>
      </c>
      <c r="EA13" s="292">
        <v>0</v>
      </c>
      <c r="EB13" s="292">
        <v>0</v>
      </c>
      <c r="EC13" s="292">
        <v>0</v>
      </c>
      <c r="ED13" s="292">
        <v>0</v>
      </c>
      <c r="EE13" s="292">
        <v>0</v>
      </c>
      <c r="EF13" s="292">
        <v>0</v>
      </c>
      <c r="EG13" s="292">
        <v>4</v>
      </c>
      <c r="EH13" s="292">
        <v>0</v>
      </c>
      <c r="EI13" s="292">
        <v>21</v>
      </c>
      <c r="EJ13" s="292">
        <v>0</v>
      </c>
      <c r="EK13" s="292">
        <v>0</v>
      </c>
      <c r="EL13" s="292">
        <v>0</v>
      </c>
      <c r="EM13" s="292">
        <v>0</v>
      </c>
      <c r="EN13" s="292">
        <v>0</v>
      </c>
      <c r="EO13" s="292">
        <v>0</v>
      </c>
      <c r="EP13" s="292">
        <v>0</v>
      </c>
      <c r="EQ13" s="292">
        <v>0</v>
      </c>
      <c r="ER13" s="292">
        <v>0</v>
      </c>
      <c r="ES13" s="292">
        <v>0</v>
      </c>
      <c r="ET13" s="292">
        <v>0</v>
      </c>
      <c r="EU13" s="292">
        <v>16</v>
      </c>
      <c r="EV13" s="292">
        <v>3</v>
      </c>
      <c r="EW13" s="292">
        <v>0</v>
      </c>
      <c r="EX13" s="296">
        <v>0</v>
      </c>
      <c r="EY13" s="413">
        <v>2018</v>
      </c>
    </row>
    <row r="14" spans="1:158" s="217" customFormat="1" ht="16.899999999999999" customHeight="1">
      <c r="A14" s="462">
        <v>2019</v>
      </c>
      <c r="B14" s="291">
        <v>0</v>
      </c>
      <c r="C14" s="292">
        <v>0</v>
      </c>
      <c r="D14" s="292">
        <v>0</v>
      </c>
      <c r="E14" s="292">
        <v>0</v>
      </c>
      <c r="F14" s="292">
        <v>0</v>
      </c>
      <c r="G14" s="292">
        <v>0</v>
      </c>
      <c r="H14" s="292">
        <v>0</v>
      </c>
      <c r="I14" s="292">
        <v>0</v>
      </c>
      <c r="J14" s="292">
        <v>0</v>
      </c>
      <c r="K14" s="292">
        <v>0</v>
      </c>
      <c r="L14" s="292">
        <v>0</v>
      </c>
      <c r="M14" s="293">
        <v>0</v>
      </c>
      <c r="N14" s="292">
        <v>0</v>
      </c>
      <c r="O14" s="293">
        <v>0</v>
      </c>
      <c r="P14" s="292">
        <v>0</v>
      </c>
      <c r="Q14" s="293">
        <v>0</v>
      </c>
      <c r="R14" s="292">
        <v>0</v>
      </c>
      <c r="S14" s="292">
        <v>0</v>
      </c>
      <c r="T14" s="293">
        <v>0</v>
      </c>
      <c r="U14" s="293">
        <v>0</v>
      </c>
      <c r="V14" s="557">
        <v>2019</v>
      </c>
      <c r="W14" s="293">
        <v>0</v>
      </c>
      <c r="X14" s="293">
        <v>0</v>
      </c>
      <c r="Y14" s="293">
        <v>0</v>
      </c>
      <c r="Z14" s="293">
        <v>0</v>
      </c>
      <c r="AA14" s="293">
        <v>0</v>
      </c>
      <c r="AB14" s="293">
        <v>0</v>
      </c>
      <c r="AC14" s="293">
        <v>0</v>
      </c>
      <c r="AD14" s="293">
        <v>0</v>
      </c>
      <c r="AE14" s="293">
        <v>0</v>
      </c>
      <c r="AF14" s="293">
        <v>0</v>
      </c>
      <c r="AG14" s="293">
        <v>0</v>
      </c>
      <c r="AH14" s="293">
        <v>0</v>
      </c>
      <c r="AI14" s="293">
        <v>0</v>
      </c>
      <c r="AJ14" s="293">
        <v>0</v>
      </c>
      <c r="AK14" s="293">
        <v>0</v>
      </c>
      <c r="AL14" s="293">
        <v>0</v>
      </c>
      <c r="AM14" s="293">
        <v>0</v>
      </c>
      <c r="AN14" s="293">
        <v>0</v>
      </c>
      <c r="AO14" s="293">
        <v>0</v>
      </c>
      <c r="AP14" s="294">
        <v>0</v>
      </c>
      <c r="AQ14" s="413">
        <v>2019</v>
      </c>
      <c r="AR14" s="462">
        <v>2019</v>
      </c>
      <c r="AS14" s="471">
        <v>4555</v>
      </c>
      <c r="AT14" s="292">
        <v>2456</v>
      </c>
      <c r="AU14" s="292">
        <v>2096</v>
      </c>
      <c r="AV14" s="293">
        <v>9</v>
      </c>
      <c r="AW14" s="293">
        <v>5</v>
      </c>
      <c r="AX14" s="293">
        <v>4</v>
      </c>
      <c r="AY14" s="293">
        <v>1295</v>
      </c>
      <c r="AZ14" s="293">
        <v>125</v>
      </c>
      <c r="BA14" s="292">
        <v>3106</v>
      </c>
      <c r="BB14" s="293">
        <v>0</v>
      </c>
      <c r="BC14" s="293">
        <v>11</v>
      </c>
      <c r="BD14" s="293">
        <v>0</v>
      </c>
      <c r="BE14" s="293">
        <v>0</v>
      </c>
      <c r="BF14" s="293">
        <v>0</v>
      </c>
      <c r="BG14" s="293">
        <v>2</v>
      </c>
      <c r="BH14" s="293">
        <v>0</v>
      </c>
      <c r="BI14" s="293">
        <v>0</v>
      </c>
      <c r="BJ14" s="293">
        <v>0</v>
      </c>
      <c r="BK14" s="293">
        <v>10</v>
      </c>
      <c r="BL14" s="293">
        <v>0</v>
      </c>
      <c r="BM14" s="293">
        <v>13</v>
      </c>
      <c r="BN14" s="293">
        <v>0</v>
      </c>
      <c r="BO14" s="293">
        <v>164</v>
      </c>
      <c r="BP14" s="293">
        <v>1</v>
      </c>
      <c r="BQ14" s="557">
        <v>2019</v>
      </c>
      <c r="BR14" s="293">
        <v>32</v>
      </c>
      <c r="BS14" s="293">
        <v>0</v>
      </c>
      <c r="BT14" s="293">
        <v>617</v>
      </c>
      <c r="BU14" s="293">
        <v>0</v>
      </c>
      <c r="BV14" s="293">
        <v>1</v>
      </c>
      <c r="BW14" s="293">
        <v>0</v>
      </c>
      <c r="BX14" s="293">
        <v>0</v>
      </c>
      <c r="BY14" s="293">
        <v>0</v>
      </c>
      <c r="BZ14" s="293">
        <v>0</v>
      </c>
      <c r="CA14" s="293">
        <v>0</v>
      </c>
      <c r="CB14" s="293">
        <v>0</v>
      </c>
      <c r="CC14" s="293">
        <v>0</v>
      </c>
      <c r="CD14" s="293">
        <v>13</v>
      </c>
      <c r="CE14" s="293">
        <v>1</v>
      </c>
      <c r="CF14" s="293">
        <v>0</v>
      </c>
      <c r="CG14" s="293">
        <v>0</v>
      </c>
      <c r="CH14" s="293">
        <v>239</v>
      </c>
      <c r="CI14" s="293">
        <v>0</v>
      </c>
      <c r="CJ14" s="293">
        <v>0</v>
      </c>
      <c r="CK14" s="293">
        <v>0</v>
      </c>
      <c r="CL14" s="293">
        <v>347</v>
      </c>
      <c r="CM14" s="293">
        <v>7</v>
      </c>
      <c r="CN14" s="293"/>
      <c r="CO14" s="294"/>
      <c r="CP14" s="1021">
        <v>2019</v>
      </c>
      <c r="CQ14" s="462">
        <v>2019</v>
      </c>
      <c r="CR14" s="472">
        <v>1538</v>
      </c>
      <c r="CS14" s="292">
        <v>609</v>
      </c>
      <c r="CT14" s="292">
        <v>928</v>
      </c>
      <c r="CU14" s="473">
        <v>11</v>
      </c>
      <c r="CV14" s="473">
        <v>3</v>
      </c>
      <c r="CW14" s="473">
        <v>8</v>
      </c>
      <c r="CX14" s="292">
        <v>2</v>
      </c>
      <c r="CY14" s="293">
        <v>0</v>
      </c>
      <c r="CZ14" s="474">
        <v>20</v>
      </c>
      <c r="DA14" s="292">
        <v>0</v>
      </c>
      <c r="DB14" s="292">
        <v>2</v>
      </c>
      <c r="DC14" s="292">
        <v>0</v>
      </c>
      <c r="DD14" s="292">
        <v>685</v>
      </c>
      <c r="DE14" s="292">
        <v>2</v>
      </c>
      <c r="DF14" s="292">
        <v>0</v>
      </c>
      <c r="DG14" s="292">
        <v>0</v>
      </c>
      <c r="DH14" s="292">
        <v>18</v>
      </c>
      <c r="DI14" s="292">
        <v>2</v>
      </c>
      <c r="DJ14" s="292">
        <v>7</v>
      </c>
      <c r="DK14" s="475">
        <v>3</v>
      </c>
      <c r="DL14" s="475">
        <v>0</v>
      </c>
      <c r="DM14" s="475">
        <v>0</v>
      </c>
      <c r="DN14" s="292">
        <v>1</v>
      </c>
      <c r="DO14" s="475">
        <v>0</v>
      </c>
      <c r="DP14" s="292">
        <v>667</v>
      </c>
      <c r="DQ14" s="292">
        <v>1</v>
      </c>
      <c r="DR14" s="292">
        <v>13</v>
      </c>
      <c r="DS14" s="292">
        <v>0</v>
      </c>
      <c r="DT14" s="292">
        <v>0</v>
      </c>
      <c r="DU14" s="292">
        <v>0</v>
      </c>
      <c r="DV14" s="292">
        <v>0</v>
      </c>
      <c r="DW14" s="292">
        <v>0</v>
      </c>
      <c r="DX14" s="557">
        <v>2019</v>
      </c>
      <c r="DY14" s="292">
        <v>76</v>
      </c>
      <c r="DZ14" s="292">
        <v>0</v>
      </c>
      <c r="EA14" s="292">
        <v>0</v>
      </c>
      <c r="EB14" s="292">
        <v>0</v>
      </c>
      <c r="EC14" s="292">
        <v>4</v>
      </c>
      <c r="ED14" s="292">
        <v>0</v>
      </c>
      <c r="EE14" s="292">
        <v>0</v>
      </c>
      <c r="EF14" s="292">
        <v>0</v>
      </c>
      <c r="EG14" s="292">
        <v>0</v>
      </c>
      <c r="EH14" s="292">
        <v>0</v>
      </c>
      <c r="EI14" s="292">
        <v>23</v>
      </c>
      <c r="EJ14" s="292">
        <v>0</v>
      </c>
      <c r="EK14" s="292">
        <v>0</v>
      </c>
      <c r="EL14" s="292">
        <v>0</v>
      </c>
      <c r="EM14" s="292">
        <v>2</v>
      </c>
      <c r="EN14" s="292">
        <v>0</v>
      </c>
      <c r="EO14" s="292">
        <v>0</v>
      </c>
      <c r="EP14" s="292">
        <v>0</v>
      </c>
      <c r="EQ14" s="292">
        <v>0</v>
      </c>
      <c r="ER14" s="292">
        <v>0</v>
      </c>
      <c r="ES14" s="292">
        <v>1</v>
      </c>
      <c r="ET14" s="292">
        <v>0</v>
      </c>
      <c r="EU14" s="292">
        <v>16</v>
      </c>
      <c r="EV14" s="292">
        <v>2</v>
      </c>
      <c r="EW14" s="292">
        <v>1</v>
      </c>
      <c r="EX14" s="296">
        <v>0</v>
      </c>
      <c r="EY14" s="413">
        <v>2019</v>
      </c>
    </row>
    <row r="15" spans="1:158" s="217" customFormat="1" ht="16.899999999999999" customHeight="1">
      <c r="A15" s="462">
        <v>2020</v>
      </c>
      <c r="B15" s="291">
        <v>0</v>
      </c>
      <c r="C15" s="292">
        <v>0</v>
      </c>
      <c r="D15" s="292">
        <v>0</v>
      </c>
      <c r="E15" s="292">
        <v>0</v>
      </c>
      <c r="F15" s="292">
        <v>0</v>
      </c>
      <c r="G15" s="292">
        <v>0</v>
      </c>
      <c r="H15" s="292">
        <v>0</v>
      </c>
      <c r="I15" s="292">
        <v>0</v>
      </c>
      <c r="J15" s="292">
        <v>0</v>
      </c>
      <c r="K15" s="292">
        <v>0</v>
      </c>
      <c r="L15" s="292">
        <v>0</v>
      </c>
      <c r="M15" s="293">
        <v>0</v>
      </c>
      <c r="N15" s="292">
        <v>0</v>
      </c>
      <c r="O15" s="293">
        <v>0</v>
      </c>
      <c r="P15" s="292">
        <v>0</v>
      </c>
      <c r="Q15" s="293">
        <v>0</v>
      </c>
      <c r="R15" s="292">
        <v>0</v>
      </c>
      <c r="S15" s="292">
        <v>0</v>
      </c>
      <c r="T15" s="293">
        <v>0</v>
      </c>
      <c r="U15" s="293">
        <v>0</v>
      </c>
      <c r="V15" s="557">
        <v>2020</v>
      </c>
      <c r="W15" s="293">
        <v>0</v>
      </c>
      <c r="X15" s="293">
        <v>0</v>
      </c>
      <c r="Y15" s="293">
        <v>0</v>
      </c>
      <c r="Z15" s="293">
        <v>0</v>
      </c>
      <c r="AA15" s="293">
        <v>0</v>
      </c>
      <c r="AB15" s="293">
        <v>0</v>
      </c>
      <c r="AC15" s="293">
        <v>0</v>
      </c>
      <c r="AD15" s="293">
        <v>0</v>
      </c>
      <c r="AE15" s="293">
        <v>0</v>
      </c>
      <c r="AF15" s="293">
        <v>0</v>
      </c>
      <c r="AG15" s="293">
        <v>0</v>
      </c>
      <c r="AH15" s="293">
        <v>0</v>
      </c>
      <c r="AI15" s="293">
        <v>0</v>
      </c>
      <c r="AJ15" s="293">
        <v>0</v>
      </c>
      <c r="AK15" s="293">
        <v>0</v>
      </c>
      <c r="AL15" s="293">
        <v>0</v>
      </c>
      <c r="AM15" s="293">
        <v>0</v>
      </c>
      <c r="AN15" s="293">
        <v>0</v>
      </c>
      <c r="AO15" s="293">
        <v>0</v>
      </c>
      <c r="AP15" s="294">
        <v>0</v>
      </c>
      <c r="AQ15" s="413">
        <v>2020</v>
      </c>
      <c r="AR15" s="462">
        <v>2020</v>
      </c>
      <c r="AS15" s="471">
        <v>3290</v>
      </c>
      <c r="AT15" s="292">
        <v>1734</v>
      </c>
      <c r="AU15" s="292">
        <v>1556</v>
      </c>
      <c r="AV15" s="293">
        <v>205</v>
      </c>
      <c r="AW15" s="293">
        <v>57</v>
      </c>
      <c r="AX15" s="293">
        <v>49</v>
      </c>
      <c r="AY15" s="293">
        <v>1044</v>
      </c>
      <c r="AZ15" s="293">
        <v>99</v>
      </c>
      <c r="BA15" s="292">
        <v>1253</v>
      </c>
      <c r="BB15" s="293">
        <v>0</v>
      </c>
      <c r="BC15" s="292">
        <v>1</v>
      </c>
      <c r="BD15" s="293">
        <v>0</v>
      </c>
      <c r="BE15" s="293">
        <v>0</v>
      </c>
      <c r="BF15" s="293">
        <v>0</v>
      </c>
      <c r="BG15" s="293">
        <v>0</v>
      </c>
      <c r="BH15" s="293">
        <v>0</v>
      </c>
      <c r="BI15" s="293">
        <v>5</v>
      </c>
      <c r="BJ15" s="293">
        <v>0</v>
      </c>
      <c r="BK15" s="293">
        <v>2</v>
      </c>
      <c r="BL15" s="293">
        <v>0</v>
      </c>
      <c r="BM15" s="293">
        <v>12</v>
      </c>
      <c r="BN15" s="293">
        <v>0</v>
      </c>
      <c r="BO15" s="293">
        <v>66</v>
      </c>
      <c r="BP15" s="293">
        <v>0</v>
      </c>
      <c r="BQ15" s="557">
        <v>2020</v>
      </c>
      <c r="BR15" s="293">
        <v>21</v>
      </c>
      <c r="BS15" s="293">
        <v>0</v>
      </c>
      <c r="BT15" s="293">
        <v>404</v>
      </c>
      <c r="BU15" s="293">
        <v>0</v>
      </c>
      <c r="BV15" s="293">
        <v>0</v>
      </c>
      <c r="BW15" s="293">
        <v>0</v>
      </c>
      <c r="BX15" s="293">
        <v>0</v>
      </c>
      <c r="BY15" s="293">
        <v>0</v>
      </c>
      <c r="BZ15" s="293">
        <v>0</v>
      </c>
      <c r="CA15" s="293">
        <v>0</v>
      </c>
      <c r="CB15" s="293">
        <v>1</v>
      </c>
      <c r="CC15" s="293">
        <v>0</v>
      </c>
      <c r="CD15" s="293">
        <v>11</v>
      </c>
      <c r="CE15" s="293">
        <v>2</v>
      </c>
      <c r="CF15" s="293">
        <v>1</v>
      </c>
      <c r="CG15" s="293">
        <v>0</v>
      </c>
      <c r="CH15" s="293">
        <v>100</v>
      </c>
      <c r="CI15" s="293">
        <v>0</v>
      </c>
      <c r="CJ15" s="293">
        <v>0</v>
      </c>
      <c r="CK15" s="293">
        <v>0</v>
      </c>
      <c r="CL15" s="293">
        <v>363</v>
      </c>
      <c r="CM15" s="293">
        <v>5</v>
      </c>
      <c r="CN15" s="293">
        <v>6</v>
      </c>
      <c r="CO15" s="294">
        <v>0</v>
      </c>
      <c r="CP15" s="1021">
        <v>2020</v>
      </c>
      <c r="CQ15" s="462">
        <v>2020</v>
      </c>
      <c r="CR15" s="472">
        <v>1824</v>
      </c>
      <c r="CS15" s="292">
        <v>712</v>
      </c>
      <c r="CT15" s="292">
        <v>1112</v>
      </c>
      <c r="CU15" s="473">
        <v>6</v>
      </c>
      <c r="CV15" s="473">
        <v>4</v>
      </c>
      <c r="CW15" s="473">
        <v>2</v>
      </c>
      <c r="CX15" s="292">
        <v>2</v>
      </c>
      <c r="CY15" s="293">
        <v>1</v>
      </c>
      <c r="CZ15" s="474">
        <v>17</v>
      </c>
      <c r="DA15" s="292">
        <v>0</v>
      </c>
      <c r="DB15" s="292">
        <v>0</v>
      </c>
      <c r="DC15" s="292">
        <v>0</v>
      </c>
      <c r="DD15" s="292">
        <v>881</v>
      </c>
      <c r="DE15" s="292">
        <v>0</v>
      </c>
      <c r="DF15" s="292">
        <v>1</v>
      </c>
      <c r="DG15" s="292">
        <v>0</v>
      </c>
      <c r="DH15" s="292">
        <v>12</v>
      </c>
      <c r="DI15" s="292">
        <v>0</v>
      </c>
      <c r="DJ15" s="292">
        <v>11</v>
      </c>
      <c r="DK15" s="475">
        <v>4</v>
      </c>
      <c r="DL15" s="475">
        <v>0</v>
      </c>
      <c r="DM15" s="475">
        <v>0</v>
      </c>
      <c r="DN15" s="292">
        <v>0</v>
      </c>
      <c r="DO15" s="475">
        <v>0</v>
      </c>
      <c r="DP15" s="292">
        <v>812</v>
      </c>
      <c r="DQ15" s="292">
        <v>0</v>
      </c>
      <c r="DR15" s="292">
        <v>13</v>
      </c>
      <c r="DS15" s="292">
        <v>0</v>
      </c>
      <c r="DT15" s="292">
        <v>3</v>
      </c>
      <c r="DU15" s="292">
        <v>0</v>
      </c>
      <c r="DV15" s="292">
        <v>0</v>
      </c>
      <c r="DW15" s="292">
        <v>0</v>
      </c>
      <c r="DX15" s="557">
        <v>2020</v>
      </c>
      <c r="DY15" s="292">
        <v>49</v>
      </c>
      <c r="DZ15" s="292">
        <v>0</v>
      </c>
      <c r="EA15" s="292">
        <v>0</v>
      </c>
      <c r="EB15" s="292">
        <v>0</v>
      </c>
      <c r="EC15" s="292">
        <v>1</v>
      </c>
      <c r="ED15" s="292">
        <v>327</v>
      </c>
      <c r="EE15" s="292">
        <v>0</v>
      </c>
      <c r="EF15" s="292">
        <v>0</v>
      </c>
      <c r="EG15" s="292">
        <v>1</v>
      </c>
      <c r="EH15" s="292">
        <v>0</v>
      </c>
      <c r="EI15" s="292">
        <v>13</v>
      </c>
      <c r="EJ15" s="292">
        <v>0</v>
      </c>
      <c r="EK15" s="292">
        <v>0</v>
      </c>
      <c r="EL15" s="292">
        <v>0</v>
      </c>
      <c r="EM15" s="292">
        <v>0</v>
      </c>
      <c r="EN15" s="292">
        <v>0</v>
      </c>
      <c r="EO15" s="292">
        <v>0</v>
      </c>
      <c r="EP15" s="292">
        <v>0</v>
      </c>
      <c r="EQ15" s="292">
        <v>0</v>
      </c>
      <c r="ER15" s="292">
        <v>0</v>
      </c>
      <c r="ES15" s="292">
        <v>0</v>
      </c>
      <c r="ET15" s="292">
        <v>0</v>
      </c>
      <c r="EU15" s="292">
        <v>8</v>
      </c>
      <c r="EV15" s="292">
        <v>1</v>
      </c>
      <c r="EW15" s="292">
        <v>0</v>
      </c>
      <c r="EX15" s="296">
        <v>0</v>
      </c>
      <c r="EY15" s="413">
        <v>2020</v>
      </c>
    </row>
    <row r="16" spans="1:158" s="147" customFormat="1" ht="39" customHeight="1">
      <c r="A16" s="476">
        <f>A15+1</f>
        <v>2021</v>
      </c>
      <c r="B16" s="477">
        <f>SUM(B17:B38)</f>
        <v>0</v>
      </c>
      <c r="C16" s="220">
        <v>0</v>
      </c>
      <c r="D16" s="220">
        <v>0</v>
      </c>
      <c r="E16" s="220">
        <f t="shared" ref="E16" si="0">SUM(E17:E38)</f>
        <v>0</v>
      </c>
      <c r="F16" s="220">
        <v>0</v>
      </c>
      <c r="G16" s="220">
        <v>0</v>
      </c>
      <c r="H16" s="220">
        <v>0</v>
      </c>
      <c r="I16" s="220">
        <v>0</v>
      </c>
      <c r="J16" s="220">
        <v>0</v>
      </c>
      <c r="K16" s="220">
        <v>0</v>
      </c>
      <c r="L16" s="220">
        <v>0</v>
      </c>
      <c r="M16" s="220">
        <v>0</v>
      </c>
      <c r="N16" s="220">
        <v>0</v>
      </c>
      <c r="O16" s="220">
        <v>0</v>
      </c>
      <c r="P16" s="220">
        <v>0</v>
      </c>
      <c r="Q16" s="220">
        <v>0</v>
      </c>
      <c r="R16" s="220">
        <v>0</v>
      </c>
      <c r="S16" s="220">
        <v>0</v>
      </c>
      <c r="T16" s="293">
        <v>0</v>
      </c>
      <c r="U16" s="293">
        <v>0</v>
      </c>
      <c r="V16" s="565">
        <f>$A$16</f>
        <v>2021</v>
      </c>
      <c r="W16" s="293">
        <v>0</v>
      </c>
      <c r="X16" s="293">
        <v>0</v>
      </c>
      <c r="Y16" s="293">
        <v>0</v>
      </c>
      <c r="Z16" s="293">
        <v>0</v>
      </c>
      <c r="AA16" s="293">
        <v>0</v>
      </c>
      <c r="AB16" s="293">
        <v>0</v>
      </c>
      <c r="AC16" s="293">
        <v>0</v>
      </c>
      <c r="AD16" s="293">
        <v>0</v>
      </c>
      <c r="AE16" s="293">
        <v>0</v>
      </c>
      <c r="AF16" s="293">
        <v>0</v>
      </c>
      <c r="AG16" s="293">
        <v>0</v>
      </c>
      <c r="AH16" s="293">
        <v>0</v>
      </c>
      <c r="AI16" s="293">
        <v>0</v>
      </c>
      <c r="AJ16" s="293">
        <v>0</v>
      </c>
      <c r="AK16" s="293">
        <v>0</v>
      </c>
      <c r="AL16" s="293">
        <v>0</v>
      </c>
      <c r="AM16" s="293">
        <v>0</v>
      </c>
      <c r="AN16" s="293">
        <v>0</v>
      </c>
      <c r="AO16" s="293">
        <v>0</v>
      </c>
      <c r="AP16" s="294">
        <v>0</v>
      </c>
      <c r="AQ16" s="414">
        <f>$A$16</f>
        <v>2021</v>
      </c>
      <c r="AR16" s="476">
        <f>$A$16</f>
        <v>2021</v>
      </c>
      <c r="AS16" s="477">
        <v>3222</v>
      </c>
      <c r="AT16" s="220">
        <v>1721</v>
      </c>
      <c r="AU16" s="220">
        <v>1501</v>
      </c>
      <c r="AV16" s="220">
        <v>102</v>
      </c>
      <c r="AW16" s="220">
        <v>61</v>
      </c>
      <c r="AX16" s="220">
        <v>41</v>
      </c>
      <c r="AY16" s="220">
        <v>1015</v>
      </c>
      <c r="AZ16" s="220">
        <v>100</v>
      </c>
      <c r="BA16" s="220">
        <v>1079</v>
      </c>
      <c r="BB16" s="220">
        <v>0</v>
      </c>
      <c r="BC16" s="220">
        <v>0</v>
      </c>
      <c r="BD16" s="220">
        <v>0</v>
      </c>
      <c r="BE16" s="220">
        <v>0</v>
      </c>
      <c r="BF16" s="220">
        <v>0</v>
      </c>
      <c r="BG16" s="220">
        <v>4</v>
      </c>
      <c r="BH16" s="220">
        <v>0</v>
      </c>
      <c r="BI16" s="220">
        <v>1</v>
      </c>
      <c r="BJ16" s="220">
        <v>0</v>
      </c>
      <c r="BK16" s="220">
        <v>3</v>
      </c>
      <c r="BL16" s="220">
        <v>0</v>
      </c>
      <c r="BM16" s="220">
        <v>14</v>
      </c>
      <c r="BN16" s="220">
        <v>0</v>
      </c>
      <c r="BO16" s="220">
        <v>125</v>
      </c>
      <c r="BP16" s="220">
        <v>0</v>
      </c>
      <c r="BQ16" s="565">
        <f>$A$16</f>
        <v>2021</v>
      </c>
      <c r="BR16" s="220">
        <v>0</v>
      </c>
      <c r="BS16" s="220">
        <v>0</v>
      </c>
      <c r="BT16" s="220">
        <v>525</v>
      </c>
      <c r="BU16" s="220">
        <v>0</v>
      </c>
      <c r="BV16" s="220">
        <v>0</v>
      </c>
      <c r="BW16" s="220">
        <v>0</v>
      </c>
      <c r="BX16" s="220">
        <v>0</v>
      </c>
      <c r="BY16" s="220">
        <v>0</v>
      </c>
      <c r="BZ16" s="220">
        <v>0</v>
      </c>
      <c r="CA16" s="220">
        <v>0</v>
      </c>
      <c r="CB16" s="220">
        <v>0</v>
      </c>
      <c r="CC16" s="220">
        <v>0</v>
      </c>
      <c r="CD16" s="220">
        <v>8</v>
      </c>
      <c r="CE16" s="220">
        <v>1</v>
      </c>
      <c r="CF16" s="220"/>
      <c r="CG16" s="220"/>
      <c r="CH16" s="220">
        <v>45</v>
      </c>
      <c r="CI16" s="220">
        <v>0</v>
      </c>
      <c r="CJ16" s="220">
        <v>0</v>
      </c>
      <c r="CK16" s="220">
        <v>0</v>
      </c>
      <c r="CL16" s="220">
        <v>406</v>
      </c>
      <c r="CM16" s="220">
        <v>1</v>
      </c>
      <c r="CN16" s="220">
        <v>29</v>
      </c>
      <c r="CO16" s="208">
        <v>0</v>
      </c>
      <c r="CP16" s="1022">
        <f>$A$16</f>
        <v>2021</v>
      </c>
      <c r="CQ16" s="476">
        <f>$A$16</f>
        <v>2021</v>
      </c>
      <c r="CR16" s="478">
        <v>1925</v>
      </c>
      <c r="CS16" s="221">
        <v>768</v>
      </c>
      <c r="CT16" s="221">
        <v>1157</v>
      </c>
      <c r="CU16" s="221">
        <v>7</v>
      </c>
      <c r="CV16" s="221">
        <v>5</v>
      </c>
      <c r="CW16" s="221">
        <v>2</v>
      </c>
      <c r="CX16" s="221">
        <v>0</v>
      </c>
      <c r="CY16" s="415">
        <v>0</v>
      </c>
      <c r="CZ16" s="221">
        <v>14</v>
      </c>
      <c r="DA16" s="221">
        <v>0</v>
      </c>
      <c r="DB16" s="221">
        <v>1</v>
      </c>
      <c r="DC16" s="221">
        <v>0</v>
      </c>
      <c r="DD16" s="221">
        <v>681</v>
      </c>
      <c r="DE16" s="221">
        <v>0</v>
      </c>
      <c r="DF16" s="221">
        <v>4</v>
      </c>
      <c r="DG16" s="221">
        <v>0</v>
      </c>
      <c r="DH16" s="221">
        <v>32</v>
      </c>
      <c r="DI16" s="221">
        <v>0</v>
      </c>
      <c r="DJ16" s="221">
        <v>8</v>
      </c>
      <c r="DK16" s="221">
        <v>4</v>
      </c>
      <c r="DL16" s="221">
        <v>0</v>
      </c>
      <c r="DM16" s="221">
        <v>0</v>
      </c>
      <c r="DN16" s="221">
        <v>0</v>
      </c>
      <c r="DO16" s="221">
        <v>0</v>
      </c>
      <c r="DP16" s="221">
        <v>1118</v>
      </c>
      <c r="DQ16" s="221">
        <v>1</v>
      </c>
      <c r="DR16" s="221">
        <v>8</v>
      </c>
      <c r="DS16" s="221">
        <v>0</v>
      </c>
      <c r="DT16" s="221">
        <v>1</v>
      </c>
      <c r="DU16" s="221">
        <v>0</v>
      </c>
      <c r="DV16" s="221">
        <v>0</v>
      </c>
      <c r="DW16" s="221">
        <v>0</v>
      </c>
      <c r="DX16" s="565">
        <f>$A$16</f>
        <v>2021</v>
      </c>
      <c r="DY16" s="221">
        <v>45</v>
      </c>
      <c r="DZ16" s="221">
        <v>0</v>
      </c>
      <c r="EA16" s="221"/>
      <c r="EB16" s="221"/>
      <c r="EC16" s="221">
        <v>2</v>
      </c>
      <c r="ED16" s="221">
        <v>0</v>
      </c>
      <c r="EE16" s="221">
        <v>0</v>
      </c>
      <c r="EF16" s="221">
        <v>0</v>
      </c>
      <c r="EG16" s="221">
        <v>0</v>
      </c>
      <c r="EH16" s="221">
        <v>0</v>
      </c>
      <c r="EI16" s="221">
        <v>2</v>
      </c>
      <c r="EJ16" s="221">
        <v>0</v>
      </c>
      <c r="EK16" s="221">
        <v>0</v>
      </c>
      <c r="EL16" s="221">
        <v>0</v>
      </c>
      <c r="EM16" s="221">
        <v>0</v>
      </c>
      <c r="EN16" s="221">
        <v>0</v>
      </c>
      <c r="EO16" s="221">
        <v>0</v>
      </c>
      <c r="EP16" s="221">
        <v>0</v>
      </c>
      <c r="EQ16" s="221">
        <v>0</v>
      </c>
      <c r="ER16" s="221">
        <v>0</v>
      </c>
      <c r="ES16" s="221">
        <v>0</v>
      </c>
      <c r="ET16" s="221">
        <v>0</v>
      </c>
      <c r="EU16" s="221">
        <v>9</v>
      </c>
      <c r="EV16" s="221">
        <v>2</v>
      </c>
      <c r="EW16" s="221">
        <v>0</v>
      </c>
      <c r="EX16" s="1072">
        <v>0</v>
      </c>
      <c r="EY16" s="414">
        <f>$A$16</f>
        <v>2021</v>
      </c>
    </row>
    <row r="17" spans="1:155" s="217" customFormat="1" ht="15.95" customHeight="1">
      <c r="A17" s="479" t="s">
        <v>563</v>
      </c>
      <c r="B17" s="480">
        <f>SUM(C17:D17)</f>
        <v>0</v>
      </c>
      <c r="C17" s="293">
        <v>0</v>
      </c>
      <c r="D17" s="293">
        <v>0</v>
      </c>
      <c r="E17" s="293">
        <f>SUM(F17:G17)</f>
        <v>0</v>
      </c>
      <c r="F17" s="293">
        <v>0</v>
      </c>
      <c r="G17" s="293">
        <v>0</v>
      </c>
      <c r="H17" s="293">
        <v>0</v>
      </c>
      <c r="I17" s="293">
        <v>0</v>
      </c>
      <c r="J17" s="293">
        <v>0</v>
      </c>
      <c r="K17" s="293">
        <v>0</v>
      </c>
      <c r="L17" s="293">
        <v>0</v>
      </c>
      <c r="M17" s="293">
        <v>0</v>
      </c>
      <c r="N17" s="293">
        <v>0</v>
      </c>
      <c r="O17" s="293">
        <v>0</v>
      </c>
      <c r="P17" s="293">
        <v>0</v>
      </c>
      <c r="Q17" s="293">
        <v>0</v>
      </c>
      <c r="R17" s="293">
        <v>0</v>
      </c>
      <c r="S17" s="293">
        <v>0</v>
      </c>
      <c r="T17" s="293">
        <v>0</v>
      </c>
      <c r="U17" s="293">
        <v>0</v>
      </c>
      <c r="V17" s="569" t="s">
        <v>563</v>
      </c>
      <c r="W17" s="293">
        <v>0</v>
      </c>
      <c r="X17" s="293">
        <v>0</v>
      </c>
      <c r="Y17" s="293">
        <v>0</v>
      </c>
      <c r="Z17" s="293">
        <v>0</v>
      </c>
      <c r="AA17" s="293">
        <v>0</v>
      </c>
      <c r="AB17" s="293">
        <v>0</v>
      </c>
      <c r="AC17" s="293">
        <v>0</v>
      </c>
      <c r="AD17" s="293">
        <v>0</v>
      </c>
      <c r="AE17" s="293">
        <v>0</v>
      </c>
      <c r="AF17" s="293">
        <v>0</v>
      </c>
      <c r="AG17" s="293">
        <v>0</v>
      </c>
      <c r="AH17" s="293">
        <v>0</v>
      </c>
      <c r="AI17" s="293">
        <v>0</v>
      </c>
      <c r="AJ17" s="293">
        <v>0</v>
      </c>
      <c r="AK17" s="293">
        <v>0</v>
      </c>
      <c r="AL17" s="293">
        <v>0</v>
      </c>
      <c r="AM17" s="293">
        <v>0</v>
      </c>
      <c r="AN17" s="293">
        <v>0</v>
      </c>
      <c r="AO17" s="293">
        <v>0</v>
      </c>
      <c r="AP17" s="294">
        <v>0</v>
      </c>
      <c r="AQ17" s="416" t="s">
        <v>882</v>
      </c>
      <c r="AR17" s="479" t="s">
        <v>563</v>
      </c>
      <c r="AS17" s="480">
        <v>694</v>
      </c>
      <c r="AT17" s="293">
        <v>372</v>
      </c>
      <c r="AU17" s="293">
        <v>322</v>
      </c>
      <c r="AV17" s="293">
        <v>10</v>
      </c>
      <c r="AW17" s="293">
        <v>5</v>
      </c>
      <c r="AX17" s="293">
        <v>5</v>
      </c>
      <c r="AY17" s="293">
        <v>92</v>
      </c>
      <c r="AZ17" s="293">
        <v>10</v>
      </c>
      <c r="BA17" s="293">
        <v>212</v>
      </c>
      <c r="BB17" s="293">
        <v>0</v>
      </c>
      <c r="BC17" s="293">
        <v>0</v>
      </c>
      <c r="BD17" s="293">
        <v>0</v>
      </c>
      <c r="BE17" s="293">
        <v>0</v>
      </c>
      <c r="BF17" s="293">
        <v>0</v>
      </c>
      <c r="BG17" s="293">
        <v>1</v>
      </c>
      <c r="BH17" s="293">
        <v>0</v>
      </c>
      <c r="BI17" s="293">
        <v>0</v>
      </c>
      <c r="BJ17" s="293">
        <v>0</v>
      </c>
      <c r="BK17" s="293">
        <v>0</v>
      </c>
      <c r="BL17" s="293">
        <v>0</v>
      </c>
      <c r="BM17" s="293">
        <v>0</v>
      </c>
      <c r="BN17" s="293">
        <v>0</v>
      </c>
      <c r="BO17" s="293">
        <v>22</v>
      </c>
      <c r="BP17" s="293">
        <v>0</v>
      </c>
      <c r="BQ17" s="569" t="s">
        <v>563</v>
      </c>
      <c r="BR17" s="293">
        <v>0</v>
      </c>
      <c r="BS17" s="293">
        <v>0</v>
      </c>
      <c r="BT17" s="293">
        <v>160</v>
      </c>
      <c r="BU17" s="293">
        <v>0</v>
      </c>
      <c r="BV17" s="293">
        <v>0</v>
      </c>
      <c r="BW17" s="293">
        <v>0</v>
      </c>
      <c r="BX17" s="293">
        <v>0</v>
      </c>
      <c r="BY17" s="293">
        <v>0</v>
      </c>
      <c r="BZ17" s="293">
        <v>0</v>
      </c>
      <c r="CA17" s="293">
        <v>0</v>
      </c>
      <c r="CB17" s="293">
        <v>0</v>
      </c>
      <c r="CC17" s="293">
        <v>0</v>
      </c>
      <c r="CD17" s="293">
        <v>1</v>
      </c>
      <c r="CE17" s="293">
        <v>0</v>
      </c>
      <c r="CF17" s="293"/>
      <c r="CG17" s="293"/>
      <c r="CH17" s="293">
        <v>3</v>
      </c>
      <c r="CI17" s="293">
        <v>0</v>
      </c>
      <c r="CJ17" s="293">
        <v>0</v>
      </c>
      <c r="CK17" s="293">
        <v>0</v>
      </c>
      <c r="CL17" s="293">
        <v>203</v>
      </c>
      <c r="CM17" s="293">
        <v>0</v>
      </c>
      <c r="CN17" s="293">
        <v>5</v>
      </c>
      <c r="CO17" s="294">
        <v>0</v>
      </c>
      <c r="CP17" s="1023" t="s">
        <v>882</v>
      </c>
      <c r="CQ17" s="479" t="s">
        <v>563</v>
      </c>
      <c r="CR17" s="480">
        <v>134</v>
      </c>
      <c r="CS17" s="293">
        <v>60</v>
      </c>
      <c r="CT17" s="293">
        <v>74</v>
      </c>
      <c r="CU17" s="293">
        <v>0</v>
      </c>
      <c r="CV17" s="292">
        <v>0</v>
      </c>
      <c r="CW17" s="292">
        <v>0</v>
      </c>
      <c r="CX17" s="292">
        <v>0</v>
      </c>
      <c r="CY17" s="475">
        <v>0</v>
      </c>
      <c r="CZ17" s="292">
        <v>4</v>
      </c>
      <c r="DA17" s="293">
        <v>0</v>
      </c>
      <c r="DB17" s="293">
        <v>0</v>
      </c>
      <c r="DC17" s="293">
        <v>0</v>
      </c>
      <c r="DD17" s="292">
        <v>94</v>
      </c>
      <c r="DE17" s="475">
        <v>0</v>
      </c>
      <c r="DF17" s="292">
        <v>1</v>
      </c>
      <c r="DG17" s="475">
        <v>0</v>
      </c>
      <c r="DH17" s="475">
        <v>1</v>
      </c>
      <c r="DI17" s="475">
        <v>0</v>
      </c>
      <c r="DJ17" s="292">
        <v>0</v>
      </c>
      <c r="DK17" s="475">
        <v>0</v>
      </c>
      <c r="DL17" s="475">
        <v>0</v>
      </c>
      <c r="DM17" s="475">
        <v>0</v>
      </c>
      <c r="DN17" s="292">
        <v>0</v>
      </c>
      <c r="DO17" s="475">
        <v>0</v>
      </c>
      <c r="DP17" s="292">
        <v>32</v>
      </c>
      <c r="DQ17" s="292">
        <v>0</v>
      </c>
      <c r="DR17" s="292">
        <v>1</v>
      </c>
      <c r="DS17" s="292">
        <v>0</v>
      </c>
      <c r="DT17" s="292">
        <v>0</v>
      </c>
      <c r="DU17" s="292">
        <v>0</v>
      </c>
      <c r="DV17" s="292">
        <v>0</v>
      </c>
      <c r="DW17" s="292">
        <v>0</v>
      </c>
      <c r="DX17" s="569" t="s">
        <v>563</v>
      </c>
      <c r="DY17" s="292">
        <v>1</v>
      </c>
      <c r="DZ17" s="292">
        <v>0</v>
      </c>
      <c r="EA17" s="292"/>
      <c r="EB17" s="292"/>
      <c r="EC17" s="292">
        <v>0</v>
      </c>
      <c r="ED17" s="292">
        <v>0</v>
      </c>
      <c r="EE17" s="292">
        <v>0</v>
      </c>
      <c r="EF17" s="292">
        <v>0</v>
      </c>
      <c r="EG17" s="292">
        <v>0</v>
      </c>
      <c r="EH17" s="292">
        <v>0</v>
      </c>
      <c r="EI17" s="292">
        <v>0</v>
      </c>
      <c r="EJ17" s="292">
        <v>0</v>
      </c>
      <c r="EK17" s="292">
        <v>0</v>
      </c>
      <c r="EL17" s="292">
        <v>0</v>
      </c>
      <c r="EM17" s="292">
        <v>0</v>
      </c>
      <c r="EN17" s="292">
        <v>0</v>
      </c>
      <c r="EO17" s="292">
        <v>0</v>
      </c>
      <c r="EP17" s="292">
        <v>0</v>
      </c>
      <c r="EQ17" s="292">
        <v>0</v>
      </c>
      <c r="ER17" s="292">
        <v>0</v>
      </c>
      <c r="ES17" s="292">
        <v>0</v>
      </c>
      <c r="ET17" s="292">
        <v>0</v>
      </c>
      <c r="EU17" s="292">
        <v>0</v>
      </c>
      <c r="EV17" s="292">
        <v>0</v>
      </c>
      <c r="EW17" s="292">
        <v>0</v>
      </c>
      <c r="EX17" s="296">
        <v>0</v>
      </c>
      <c r="EY17" s="416" t="s">
        <v>105</v>
      </c>
    </row>
    <row r="18" spans="1:155" s="217" customFormat="1" ht="15.95" customHeight="1">
      <c r="A18" s="479" t="s">
        <v>553</v>
      </c>
      <c r="B18" s="480">
        <f t="shared" ref="B18:B38" si="1">SUM(C18:D18)</f>
        <v>0</v>
      </c>
      <c r="C18" s="293">
        <v>0</v>
      </c>
      <c r="D18" s="293">
        <v>0</v>
      </c>
      <c r="E18" s="293">
        <f t="shared" ref="E18:E38" si="2">SUM(F18:G18)</f>
        <v>0</v>
      </c>
      <c r="F18" s="293">
        <v>0</v>
      </c>
      <c r="G18" s="293">
        <v>0</v>
      </c>
      <c r="H18" s="293">
        <v>0</v>
      </c>
      <c r="I18" s="293">
        <v>0</v>
      </c>
      <c r="J18" s="293">
        <v>0</v>
      </c>
      <c r="K18" s="293">
        <v>0</v>
      </c>
      <c r="L18" s="293">
        <v>0</v>
      </c>
      <c r="M18" s="293">
        <v>0</v>
      </c>
      <c r="N18" s="293">
        <v>0</v>
      </c>
      <c r="O18" s="293">
        <v>0</v>
      </c>
      <c r="P18" s="293">
        <v>0</v>
      </c>
      <c r="Q18" s="293">
        <v>0</v>
      </c>
      <c r="R18" s="293">
        <v>0</v>
      </c>
      <c r="S18" s="293">
        <v>0</v>
      </c>
      <c r="T18" s="293">
        <v>0</v>
      </c>
      <c r="U18" s="293">
        <v>0</v>
      </c>
      <c r="V18" s="569" t="s">
        <v>553</v>
      </c>
      <c r="W18" s="293">
        <v>0</v>
      </c>
      <c r="X18" s="293">
        <v>0</v>
      </c>
      <c r="Y18" s="293">
        <v>0</v>
      </c>
      <c r="Z18" s="293">
        <v>0</v>
      </c>
      <c r="AA18" s="293">
        <v>0</v>
      </c>
      <c r="AB18" s="293">
        <v>0</v>
      </c>
      <c r="AC18" s="293">
        <v>0</v>
      </c>
      <c r="AD18" s="293">
        <v>0</v>
      </c>
      <c r="AE18" s="293">
        <v>0</v>
      </c>
      <c r="AF18" s="293">
        <v>0</v>
      </c>
      <c r="AG18" s="293">
        <v>0</v>
      </c>
      <c r="AH18" s="293">
        <v>0</v>
      </c>
      <c r="AI18" s="293">
        <v>0</v>
      </c>
      <c r="AJ18" s="293">
        <v>0</v>
      </c>
      <c r="AK18" s="293">
        <v>0</v>
      </c>
      <c r="AL18" s="293">
        <v>0</v>
      </c>
      <c r="AM18" s="293">
        <v>0</v>
      </c>
      <c r="AN18" s="293">
        <v>0</v>
      </c>
      <c r="AO18" s="293">
        <v>0</v>
      </c>
      <c r="AP18" s="294">
        <v>0</v>
      </c>
      <c r="AQ18" s="416" t="s">
        <v>883</v>
      </c>
      <c r="AR18" s="479" t="s">
        <v>553</v>
      </c>
      <c r="AS18" s="480">
        <v>399</v>
      </c>
      <c r="AT18" s="293">
        <v>225</v>
      </c>
      <c r="AU18" s="293">
        <v>174</v>
      </c>
      <c r="AV18" s="293">
        <v>10</v>
      </c>
      <c r="AW18" s="293">
        <v>7</v>
      </c>
      <c r="AX18" s="293">
        <v>3</v>
      </c>
      <c r="AY18" s="293">
        <v>105</v>
      </c>
      <c r="AZ18" s="293">
        <v>10</v>
      </c>
      <c r="BA18" s="293">
        <v>200</v>
      </c>
      <c r="BB18" s="293">
        <v>0</v>
      </c>
      <c r="BC18" s="293">
        <v>0</v>
      </c>
      <c r="BD18" s="293">
        <v>0</v>
      </c>
      <c r="BE18" s="293">
        <v>0</v>
      </c>
      <c r="BF18" s="293">
        <v>0</v>
      </c>
      <c r="BG18" s="293">
        <v>3</v>
      </c>
      <c r="BH18" s="293">
        <v>0</v>
      </c>
      <c r="BI18" s="293">
        <v>0</v>
      </c>
      <c r="BJ18" s="293">
        <v>0</v>
      </c>
      <c r="BK18" s="293">
        <v>0</v>
      </c>
      <c r="BL18" s="293">
        <v>0</v>
      </c>
      <c r="BM18" s="293">
        <v>0</v>
      </c>
      <c r="BN18" s="293">
        <v>0</v>
      </c>
      <c r="BO18" s="293">
        <v>7</v>
      </c>
      <c r="BP18" s="293">
        <v>0</v>
      </c>
      <c r="BQ18" s="569" t="s">
        <v>553</v>
      </c>
      <c r="BR18" s="293">
        <v>0</v>
      </c>
      <c r="BS18" s="293">
        <v>0</v>
      </c>
      <c r="BT18" s="293">
        <v>58</v>
      </c>
      <c r="BU18" s="293">
        <v>0</v>
      </c>
      <c r="BV18" s="293">
        <v>0</v>
      </c>
      <c r="BW18" s="293">
        <v>0</v>
      </c>
      <c r="BX18" s="293">
        <v>0</v>
      </c>
      <c r="BY18" s="293">
        <v>0</v>
      </c>
      <c r="BZ18" s="293">
        <v>0</v>
      </c>
      <c r="CA18" s="293">
        <v>0</v>
      </c>
      <c r="CB18" s="293">
        <v>0</v>
      </c>
      <c r="CC18" s="293">
        <v>0</v>
      </c>
      <c r="CD18" s="293">
        <v>1</v>
      </c>
      <c r="CE18" s="293">
        <v>0</v>
      </c>
      <c r="CF18" s="293"/>
      <c r="CG18" s="293"/>
      <c r="CH18" s="293">
        <v>1</v>
      </c>
      <c r="CI18" s="293">
        <v>0</v>
      </c>
      <c r="CJ18" s="293">
        <v>0</v>
      </c>
      <c r="CK18" s="293">
        <v>0</v>
      </c>
      <c r="CL18" s="293">
        <v>27</v>
      </c>
      <c r="CM18" s="293">
        <v>0</v>
      </c>
      <c r="CN18" s="293">
        <v>4</v>
      </c>
      <c r="CO18" s="294">
        <v>0</v>
      </c>
      <c r="CP18" s="1023" t="s">
        <v>883</v>
      </c>
      <c r="CQ18" s="479" t="s">
        <v>553</v>
      </c>
      <c r="CR18" s="480">
        <v>156</v>
      </c>
      <c r="CS18" s="293">
        <v>79</v>
      </c>
      <c r="CT18" s="293">
        <v>77</v>
      </c>
      <c r="CU18" s="293">
        <v>0</v>
      </c>
      <c r="CV18" s="292">
        <v>0</v>
      </c>
      <c r="CW18" s="292">
        <v>0</v>
      </c>
      <c r="CX18" s="292">
        <v>0</v>
      </c>
      <c r="CY18" s="475">
        <v>0</v>
      </c>
      <c r="CZ18" s="292">
        <v>2</v>
      </c>
      <c r="DA18" s="293">
        <v>0</v>
      </c>
      <c r="DB18" s="293">
        <v>0</v>
      </c>
      <c r="DC18" s="293">
        <v>0</v>
      </c>
      <c r="DD18" s="292">
        <v>87</v>
      </c>
      <c r="DE18" s="475">
        <v>0</v>
      </c>
      <c r="DF18" s="292">
        <v>0</v>
      </c>
      <c r="DG18" s="475">
        <v>0</v>
      </c>
      <c r="DH18" s="475">
        <v>7</v>
      </c>
      <c r="DI18" s="475">
        <v>0</v>
      </c>
      <c r="DJ18" s="292">
        <v>0</v>
      </c>
      <c r="DK18" s="475">
        <v>0</v>
      </c>
      <c r="DL18" s="475">
        <v>0</v>
      </c>
      <c r="DM18" s="475">
        <v>0</v>
      </c>
      <c r="DN18" s="292">
        <v>0</v>
      </c>
      <c r="DO18" s="475">
        <v>0</v>
      </c>
      <c r="DP18" s="292">
        <v>55</v>
      </c>
      <c r="DQ18" s="292">
        <v>0</v>
      </c>
      <c r="DR18" s="292">
        <v>0</v>
      </c>
      <c r="DS18" s="292">
        <v>0</v>
      </c>
      <c r="DT18" s="292">
        <v>0</v>
      </c>
      <c r="DU18" s="292">
        <v>0</v>
      </c>
      <c r="DV18" s="292">
        <v>0</v>
      </c>
      <c r="DW18" s="292">
        <v>0</v>
      </c>
      <c r="DX18" s="569" t="s">
        <v>553</v>
      </c>
      <c r="DY18" s="292">
        <v>3</v>
      </c>
      <c r="DZ18" s="292">
        <v>0</v>
      </c>
      <c r="EA18" s="292"/>
      <c r="EB18" s="292"/>
      <c r="EC18" s="292">
        <v>1</v>
      </c>
      <c r="ED18" s="292">
        <v>0</v>
      </c>
      <c r="EE18" s="292">
        <v>0</v>
      </c>
      <c r="EF18" s="292">
        <v>0</v>
      </c>
      <c r="EG18" s="292">
        <v>0</v>
      </c>
      <c r="EH18" s="292">
        <v>0</v>
      </c>
      <c r="EI18" s="292">
        <v>0</v>
      </c>
      <c r="EJ18" s="292">
        <v>0</v>
      </c>
      <c r="EK18" s="292">
        <v>0</v>
      </c>
      <c r="EL18" s="292">
        <v>0</v>
      </c>
      <c r="EM18" s="292">
        <v>0</v>
      </c>
      <c r="EN18" s="292">
        <v>0</v>
      </c>
      <c r="EO18" s="292">
        <v>0</v>
      </c>
      <c r="EP18" s="292">
        <v>0</v>
      </c>
      <c r="EQ18" s="292">
        <v>0</v>
      </c>
      <c r="ER18" s="292">
        <v>0</v>
      </c>
      <c r="ES18" s="292">
        <v>0</v>
      </c>
      <c r="ET18" s="292">
        <v>0</v>
      </c>
      <c r="EU18" s="292">
        <v>1</v>
      </c>
      <c r="EV18" s="292">
        <v>0</v>
      </c>
      <c r="EW18" s="292">
        <v>0</v>
      </c>
      <c r="EX18" s="296">
        <v>0</v>
      </c>
      <c r="EY18" s="416" t="s">
        <v>124</v>
      </c>
    </row>
    <row r="19" spans="1:155" s="217" customFormat="1" ht="15.95" customHeight="1">
      <c r="A19" s="479" t="s">
        <v>567</v>
      </c>
      <c r="B19" s="480">
        <f t="shared" si="1"/>
        <v>0</v>
      </c>
      <c r="C19" s="293">
        <v>0</v>
      </c>
      <c r="D19" s="293">
        <v>0</v>
      </c>
      <c r="E19" s="293">
        <f t="shared" si="2"/>
        <v>0</v>
      </c>
      <c r="F19" s="293">
        <v>0</v>
      </c>
      <c r="G19" s="293">
        <v>0</v>
      </c>
      <c r="H19" s="293">
        <v>0</v>
      </c>
      <c r="I19" s="293">
        <v>0</v>
      </c>
      <c r="J19" s="293">
        <v>0</v>
      </c>
      <c r="K19" s="293">
        <v>0</v>
      </c>
      <c r="L19" s="293">
        <v>0</v>
      </c>
      <c r="M19" s="293">
        <v>0</v>
      </c>
      <c r="N19" s="293">
        <v>0</v>
      </c>
      <c r="O19" s="293">
        <v>0</v>
      </c>
      <c r="P19" s="293">
        <v>0</v>
      </c>
      <c r="Q19" s="293">
        <v>0</v>
      </c>
      <c r="R19" s="293">
        <v>0</v>
      </c>
      <c r="S19" s="293">
        <v>0</v>
      </c>
      <c r="T19" s="293">
        <v>0</v>
      </c>
      <c r="U19" s="293">
        <v>0</v>
      </c>
      <c r="V19" s="569" t="s">
        <v>567</v>
      </c>
      <c r="W19" s="293">
        <v>0</v>
      </c>
      <c r="X19" s="293">
        <v>0</v>
      </c>
      <c r="Y19" s="293">
        <v>0</v>
      </c>
      <c r="Z19" s="293">
        <v>0</v>
      </c>
      <c r="AA19" s="293">
        <v>0</v>
      </c>
      <c r="AB19" s="293">
        <v>0</v>
      </c>
      <c r="AC19" s="293">
        <v>0</v>
      </c>
      <c r="AD19" s="293">
        <v>0</v>
      </c>
      <c r="AE19" s="293">
        <v>0</v>
      </c>
      <c r="AF19" s="293">
        <v>0</v>
      </c>
      <c r="AG19" s="293">
        <v>0</v>
      </c>
      <c r="AH19" s="293">
        <v>0</v>
      </c>
      <c r="AI19" s="293">
        <v>0</v>
      </c>
      <c r="AJ19" s="293">
        <v>0</v>
      </c>
      <c r="AK19" s="293">
        <v>0</v>
      </c>
      <c r="AL19" s="293">
        <v>0</v>
      </c>
      <c r="AM19" s="293">
        <v>0</v>
      </c>
      <c r="AN19" s="293">
        <v>0</v>
      </c>
      <c r="AO19" s="293">
        <v>0</v>
      </c>
      <c r="AP19" s="294">
        <v>0</v>
      </c>
      <c r="AQ19" s="416" t="s">
        <v>884</v>
      </c>
      <c r="AR19" s="479" t="s">
        <v>567</v>
      </c>
      <c r="AS19" s="480">
        <v>365</v>
      </c>
      <c r="AT19" s="293">
        <v>215</v>
      </c>
      <c r="AU19" s="293">
        <v>150</v>
      </c>
      <c r="AV19" s="293">
        <v>6</v>
      </c>
      <c r="AW19" s="293">
        <v>6</v>
      </c>
      <c r="AX19" s="293">
        <v>0</v>
      </c>
      <c r="AY19" s="293">
        <v>84</v>
      </c>
      <c r="AZ19" s="293">
        <v>5</v>
      </c>
      <c r="BA19" s="293">
        <v>101</v>
      </c>
      <c r="BB19" s="293">
        <v>0</v>
      </c>
      <c r="BC19" s="293">
        <v>0</v>
      </c>
      <c r="BD19" s="293">
        <v>0</v>
      </c>
      <c r="BE19" s="293">
        <v>0</v>
      </c>
      <c r="BF19" s="293">
        <v>0</v>
      </c>
      <c r="BG19" s="293">
        <v>0</v>
      </c>
      <c r="BH19" s="293">
        <v>0</v>
      </c>
      <c r="BI19" s="293">
        <v>0</v>
      </c>
      <c r="BJ19" s="293">
        <v>0</v>
      </c>
      <c r="BK19" s="293">
        <v>1</v>
      </c>
      <c r="BL19" s="293">
        <v>0</v>
      </c>
      <c r="BM19" s="293">
        <v>0</v>
      </c>
      <c r="BN19" s="293">
        <v>0</v>
      </c>
      <c r="BO19" s="293">
        <v>15</v>
      </c>
      <c r="BP19" s="293">
        <v>0</v>
      </c>
      <c r="BQ19" s="569" t="s">
        <v>567</v>
      </c>
      <c r="BR19" s="293">
        <v>0</v>
      </c>
      <c r="BS19" s="293">
        <v>0</v>
      </c>
      <c r="BT19" s="293">
        <v>89</v>
      </c>
      <c r="BU19" s="293">
        <v>0</v>
      </c>
      <c r="BV19" s="293">
        <v>0</v>
      </c>
      <c r="BW19" s="293">
        <v>0</v>
      </c>
      <c r="BX19" s="293">
        <v>0</v>
      </c>
      <c r="BY19" s="293">
        <v>0</v>
      </c>
      <c r="BZ19" s="293">
        <v>0</v>
      </c>
      <c r="CA19" s="293">
        <v>0</v>
      </c>
      <c r="CB19" s="293">
        <v>0</v>
      </c>
      <c r="CC19" s="293">
        <v>0</v>
      </c>
      <c r="CD19" s="293">
        <v>1</v>
      </c>
      <c r="CE19" s="293">
        <v>1</v>
      </c>
      <c r="CF19" s="293"/>
      <c r="CG19" s="293"/>
      <c r="CH19" s="293">
        <v>7</v>
      </c>
      <c r="CI19" s="293">
        <v>0</v>
      </c>
      <c r="CJ19" s="293">
        <v>0</v>
      </c>
      <c r="CK19" s="293">
        <v>0</v>
      </c>
      <c r="CL19" s="293">
        <v>67</v>
      </c>
      <c r="CM19" s="293">
        <v>0</v>
      </c>
      <c r="CN19" s="293"/>
      <c r="CO19" s="294">
        <v>0</v>
      </c>
      <c r="CP19" s="1023" t="s">
        <v>884</v>
      </c>
      <c r="CQ19" s="479" t="s">
        <v>567</v>
      </c>
      <c r="CR19" s="480">
        <v>202</v>
      </c>
      <c r="CS19" s="293">
        <v>76</v>
      </c>
      <c r="CT19" s="293">
        <v>126</v>
      </c>
      <c r="CU19" s="293">
        <v>0</v>
      </c>
      <c r="CV19" s="292">
        <v>0</v>
      </c>
      <c r="CW19" s="292">
        <v>0</v>
      </c>
      <c r="CX19" s="292">
        <v>0</v>
      </c>
      <c r="CY19" s="475">
        <v>0</v>
      </c>
      <c r="CZ19" s="292">
        <v>0</v>
      </c>
      <c r="DA19" s="293">
        <v>0</v>
      </c>
      <c r="DB19" s="293">
        <v>1</v>
      </c>
      <c r="DC19" s="293">
        <v>0</v>
      </c>
      <c r="DD19" s="292">
        <v>36</v>
      </c>
      <c r="DE19" s="475">
        <v>0</v>
      </c>
      <c r="DF19" s="292">
        <v>1</v>
      </c>
      <c r="DG19" s="292">
        <v>0</v>
      </c>
      <c r="DH19" s="292">
        <v>3</v>
      </c>
      <c r="DI19" s="292">
        <v>0</v>
      </c>
      <c r="DJ19" s="292">
        <v>0</v>
      </c>
      <c r="DK19" s="475">
        <v>0</v>
      </c>
      <c r="DL19" s="475">
        <v>0</v>
      </c>
      <c r="DM19" s="475">
        <v>0</v>
      </c>
      <c r="DN19" s="292">
        <v>0</v>
      </c>
      <c r="DO19" s="475">
        <v>0</v>
      </c>
      <c r="DP19" s="292">
        <v>142</v>
      </c>
      <c r="DQ19" s="292">
        <v>0</v>
      </c>
      <c r="DR19" s="292">
        <v>2</v>
      </c>
      <c r="DS19" s="292">
        <v>0</v>
      </c>
      <c r="DT19" s="292">
        <v>0</v>
      </c>
      <c r="DU19" s="292">
        <v>0</v>
      </c>
      <c r="DV19" s="292">
        <v>0</v>
      </c>
      <c r="DW19" s="292">
        <v>0</v>
      </c>
      <c r="DX19" s="569" t="s">
        <v>567</v>
      </c>
      <c r="DY19" s="292">
        <v>15</v>
      </c>
      <c r="DZ19" s="292">
        <v>0</v>
      </c>
      <c r="EA19" s="292"/>
      <c r="EB19" s="292"/>
      <c r="EC19" s="292">
        <v>1</v>
      </c>
      <c r="ED19" s="292">
        <v>0</v>
      </c>
      <c r="EE19" s="292">
        <v>0</v>
      </c>
      <c r="EF19" s="292">
        <v>0</v>
      </c>
      <c r="EG19" s="292">
        <v>0</v>
      </c>
      <c r="EH19" s="292">
        <v>0</v>
      </c>
      <c r="EI19" s="292">
        <v>0</v>
      </c>
      <c r="EJ19" s="292">
        <v>0</v>
      </c>
      <c r="EK19" s="292">
        <v>0</v>
      </c>
      <c r="EL19" s="292">
        <v>0</v>
      </c>
      <c r="EM19" s="292">
        <v>0</v>
      </c>
      <c r="EN19" s="292">
        <v>0</v>
      </c>
      <c r="EO19" s="292">
        <v>0</v>
      </c>
      <c r="EP19" s="292">
        <v>0</v>
      </c>
      <c r="EQ19" s="292">
        <v>0</v>
      </c>
      <c r="ER19" s="292">
        <v>0</v>
      </c>
      <c r="ES19" s="292">
        <v>0</v>
      </c>
      <c r="ET19" s="292">
        <v>0</v>
      </c>
      <c r="EU19" s="292">
        <v>1</v>
      </c>
      <c r="EV19" s="292">
        <v>0</v>
      </c>
      <c r="EW19" s="292">
        <v>0</v>
      </c>
      <c r="EX19" s="296">
        <v>0</v>
      </c>
      <c r="EY19" s="416" t="s">
        <v>177</v>
      </c>
    </row>
    <row r="20" spans="1:155" s="217" customFormat="1" ht="15.95" customHeight="1">
      <c r="A20" s="479" t="s">
        <v>565</v>
      </c>
      <c r="B20" s="480">
        <f t="shared" si="1"/>
        <v>0</v>
      </c>
      <c r="C20" s="293">
        <v>0</v>
      </c>
      <c r="D20" s="293">
        <v>0</v>
      </c>
      <c r="E20" s="293">
        <f t="shared" si="2"/>
        <v>0</v>
      </c>
      <c r="F20" s="293">
        <v>0</v>
      </c>
      <c r="G20" s="293">
        <v>0</v>
      </c>
      <c r="H20" s="293">
        <v>0</v>
      </c>
      <c r="I20" s="293">
        <v>0</v>
      </c>
      <c r="J20" s="293">
        <v>0</v>
      </c>
      <c r="K20" s="293">
        <v>0</v>
      </c>
      <c r="L20" s="293">
        <v>0</v>
      </c>
      <c r="M20" s="293">
        <v>0</v>
      </c>
      <c r="N20" s="293">
        <v>0</v>
      </c>
      <c r="O20" s="293">
        <v>0</v>
      </c>
      <c r="P20" s="293">
        <v>0</v>
      </c>
      <c r="Q20" s="293">
        <v>0</v>
      </c>
      <c r="R20" s="293">
        <v>0</v>
      </c>
      <c r="S20" s="293">
        <v>0</v>
      </c>
      <c r="T20" s="293">
        <v>0</v>
      </c>
      <c r="U20" s="293">
        <v>0</v>
      </c>
      <c r="V20" s="569" t="s">
        <v>565</v>
      </c>
      <c r="W20" s="293">
        <v>0</v>
      </c>
      <c r="X20" s="293">
        <v>0</v>
      </c>
      <c r="Y20" s="293">
        <v>0</v>
      </c>
      <c r="Z20" s="293">
        <v>0</v>
      </c>
      <c r="AA20" s="293">
        <v>0</v>
      </c>
      <c r="AB20" s="293">
        <v>0</v>
      </c>
      <c r="AC20" s="293">
        <v>0</v>
      </c>
      <c r="AD20" s="293">
        <v>0</v>
      </c>
      <c r="AE20" s="293">
        <v>0</v>
      </c>
      <c r="AF20" s="293">
        <v>0</v>
      </c>
      <c r="AG20" s="293">
        <v>0</v>
      </c>
      <c r="AH20" s="293">
        <v>0</v>
      </c>
      <c r="AI20" s="293">
        <v>0</v>
      </c>
      <c r="AJ20" s="293">
        <v>0</v>
      </c>
      <c r="AK20" s="293">
        <v>0</v>
      </c>
      <c r="AL20" s="293">
        <v>0</v>
      </c>
      <c r="AM20" s="293">
        <v>0</v>
      </c>
      <c r="AN20" s="293">
        <v>0</v>
      </c>
      <c r="AO20" s="293">
        <v>0</v>
      </c>
      <c r="AP20" s="294">
        <v>0</v>
      </c>
      <c r="AQ20" s="416" t="s">
        <v>885</v>
      </c>
      <c r="AR20" s="479" t="s">
        <v>565</v>
      </c>
      <c r="AS20" s="480">
        <v>191</v>
      </c>
      <c r="AT20" s="293">
        <v>100</v>
      </c>
      <c r="AU20" s="293">
        <v>91</v>
      </c>
      <c r="AV20" s="293">
        <v>8</v>
      </c>
      <c r="AW20" s="293">
        <v>4</v>
      </c>
      <c r="AX20" s="293">
        <v>4</v>
      </c>
      <c r="AY20" s="293">
        <v>51</v>
      </c>
      <c r="AZ20" s="293">
        <v>8</v>
      </c>
      <c r="BA20" s="293">
        <v>78</v>
      </c>
      <c r="BB20" s="293">
        <v>0</v>
      </c>
      <c r="BC20" s="293">
        <v>0</v>
      </c>
      <c r="BD20" s="293">
        <v>0</v>
      </c>
      <c r="BE20" s="293">
        <v>0</v>
      </c>
      <c r="BF20" s="293">
        <v>0</v>
      </c>
      <c r="BG20" s="293">
        <v>0</v>
      </c>
      <c r="BH20" s="293">
        <v>0</v>
      </c>
      <c r="BI20" s="293">
        <v>0</v>
      </c>
      <c r="BJ20" s="293">
        <v>0</v>
      </c>
      <c r="BK20" s="293">
        <v>0</v>
      </c>
      <c r="BL20" s="293">
        <v>0</v>
      </c>
      <c r="BM20" s="293">
        <v>8</v>
      </c>
      <c r="BN20" s="293">
        <v>0</v>
      </c>
      <c r="BO20" s="293">
        <v>11</v>
      </c>
      <c r="BP20" s="293">
        <v>0</v>
      </c>
      <c r="BQ20" s="569" t="s">
        <v>565</v>
      </c>
      <c r="BR20" s="293">
        <v>0</v>
      </c>
      <c r="BS20" s="293">
        <v>0</v>
      </c>
      <c r="BT20" s="293">
        <v>29</v>
      </c>
      <c r="BU20" s="293">
        <v>0</v>
      </c>
      <c r="BV20" s="293">
        <v>0</v>
      </c>
      <c r="BW20" s="293">
        <v>0</v>
      </c>
      <c r="BX20" s="293">
        <v>0</v>
      </c>
      <c r="BY20" s="293">
        <v>0</v>
      </c>
      <c r="BZ20" s="293">
        <v>0</v>
      </c>
      <c r="CA20" s="293">
        <v>0</v>
      </c>
      <c r="CB20" s="293">
        <v>0</v>
      </c>
      <c r="CC20" s="293">
        <v>0</v>
      </c>
      <c r="CD20" s="293">
        <v>0</v>
      </c>
      <c r="CE20" s="293">
        <v>0</v>
      </c>
      <c r="CF20" s="293"/>
      <c r="CG20" s="293"/>
      <c r="CH20" s="293">
        <v>8</v>
      </c>
      <c r="CI20" s="293">
        <v>0</v>
      </c>
      <c r="CJ20" s="293">
        <v>0</v>
      </c>
      <c r="CK20" s="293">
        <v>0</v>
      </c>
      <c r="CL20" s="293">
        <v>6</v>
      </c>
      <c r="CM20" s="293">
        <v>0</v>
      </c>
      <c r="CN20" s="293">
        <v>1</v>
      </c>
      <c r="CO20" s="294">
        <v>0</v>
      </c>
      <c r="CP20" s="1023" t="s">
        <v>885</v>
      </c>
      <c r="CQ20" s="479" t="s">
        <v>565</v>
      </c>
      <c r="CR20" s="480">
        <v>48</v>
      </c>
      <c r="CS20" s="293">
        <v>20</v>
      </c>
      <c r="CT20" s="293">
        <v>28</v>
      </c>
      <c r="CU20" s="293">
        <v>0</v>
      </c>
      <c r="CV20" s="292">
        <v>0</v>
      </c>
      <c r="CW20" s="292">
        <v>0</v>
      </c>
      <c r="CX20" s="292">
        <v>0</v>
      </c>
      <c r="CY20" s="475">
        <v>0</v>
      </c>
      <c r="CZ20" s="292">
        <v>1</v>
      </c>
      <c r="DA20" s="293">
        <v>0</v>
      </c>
      <c r="DB20" s="293">
        <v>0</v>
      </c>
      <c r="DC20" s="293">
        <v>0</v>
      </c>
      <c r="DD20" s="292">
        <v>23</v>
      </c>
      <c r="DE20" s="475">
        <v>0</v>
      </c>
      <c r="DF20" s="292">
        <v>0</v>
      </c>
      <c r="DG20" s="475">
        <v>0</v>
      </c>
      <c r="DH20" s="475">
        <v>2</v>
      </c>
      <c r="DI20" s="475">
        <v>0</v>
      </c>
      <c r="DJ20" s="292">
        <v>0</v>
      </c>
      <c r="DK20" s="475">
        <v>0</v>
      </c>
      <c r="DL20" s="475">
        <v>0</v>
      </c>
      <c r="DM20" s="475">
        <v>0</v>
      </c>
      <c r="DN20" s="292">
        <v>0</v>
      </c>
      <c r="DO20" s="475">
        <v>0</v>
      </c>
      <c r="DP20" s="292">
        <v>20</v>
      </c>
      <c r="DQ20" s="292">
        <v>0</v>
      </c>
      <c r="DR20" s="292">
        <v>0</v>
      </c>
      <c r="DS20" s="292">
        <v>0</v>
      </c>
      <c r="DT20" s="292">
        <v>1</v>
      </c>
      <c r="DU20" s="292">
        <v>0</v>
      </c>
      <c r="DV20" s="292">
        <v>0</v>
      </c>
      <c r="DW20" s="292">
        <v>0</v>
      </c>
      <c r="DX20" s="569" t="s">
        <v>565</v>
      </c>
      <c r="DY20" s="292">
        <v>1</v>
      </c>
      <c r="DZ20" s="292">
        <v>0</v>
      </c>
      <c r="EA20" s="292"/>
      <c r="EB20" s="292"/>
      <c r="EC20" s="292">
        <v>0</v>
      </c>
      <c r="ED20" s="292">
        <v>0</v>
      </c>
      <c r="EE20" s="292">
        <v>0</v>
      </c>
      <c r="EF20" s="292">
        <v>0</v>
      </c>
      <c r="EG20" s="292">
        <v>0</v>
      </c>
      <c r="EH20" s="292">
        <v>0</v>
      </c>
      <c r="EI20" s="292">
        <v>0</v>
      </c>
      <c r="EJ20" s="292">
        <v>0</v>
      </c>
      <c r="EK20" s="292">
        <v>0</v>
      </c>
      <c r="EL20" s="292">
        <v>0</v>
      </c>
      <c r="EM20" s="292">
        <v>0</v>
      </c>
      <c r="EN20" s="292">
        <v>0</v>
      </c>
      <c r="EO20" s="292">
        <v>0</v>
      </c>
      <c r="EP20" s="292">
        <v>0</v>
      </c>
      <c r="EQ20" s="292">
        <v>0</v>
      </c>
      <c r="ER20" s="292">
        <v>0</v>
      </c>
      <c r="ES20" s="292">
        <v>0</v>
      </c>
      <c r="ET20" s="292">
        <v>0</v>
      </c>
      <c r="EU20" s="292">
        <v>0</v>
      </c>
      <c r="EV20" s="292">
        <v>0</v>
      </c>
      <c r="EW20" s="292">
        <v>0</v>
      </c>
      <c r="EX20" s="296">
        <v>0</v>
      </c>
      <c r="EY20" s="416" t="s">
        <v>461</v>
      </c>
    </row>
    <row r="21" spans="1:155" s="217" customFormat="1" ht="15.95" customHeight="1">
      <c r="A21" s="479" t="s">
        <v>562</v>
      </c>
      <c r="B21" s="480">
        <f t="shared" si="1"/>
        <v>0</v>
      </c>
      <c r="C21" s="293">
        <v>0</v>
      </c>
      <c r="D21" s="293">
        <v>0</v>
      </c>
      <c r="E21" s="293">
        <f t="shared" si="2"/>
        <v>0</v>
      </c>
      <c r="F21" s="293">
        <v>0</v>
      </c>
      <c r="G21" s="293">
        <v>0</v>
      </c>
      <c r="H21" s="293">
        <v>0</v>
      </c>
      <c r="I21" s="293">
        <v>0</v>
      </c>
      <c r="J21" s="293">
        <v>0</v>
      </c>
      <c r="K21" s="293">
        <v>0</v>
      </c>
      <c r="L21" s="293">
        <v>0</v>
      </c>
      <c r="M21" s="293">
        <v>0</v>
      </c>
      <c r="N21" s="293">
        <v>0</v>
      </c>
      <c r="O21" s="293">
        <v>0</v>
      </c>
      <c r="P21" s="293">
        <v>0</v>
      </c>
      <c r="Q21" s="293">
        <v>0</v>
      </c>
      <c r="R21" s="293">
        <v>0</v>
      </c>
      <c r="S21" s="293">
        <v>0</v>
      </c>
      <c r="T21" s="293">
        <v>0</v>
      </c>
      <c r="U21" s="293">
        <v>0</v>
      </c>
      <c r="V21" s="569" t="s">
        <v>562</v>
      </c>
      <c r="W21" s="293">
        <v>0</v>
      </c>
      <c r="X21" s="293">
        <v>0</v>
      </c>
      <c r="Y21" s="293">
        <v>0</v>
      </c>
      <c r="Z21" s="293">
        <v>0</v>
      </c>
      <c r="AA21" s="293">
        <v>0</v>
      </c>
      <c r="AB21" s="293">
        <v>0</v>
      </c>
      <c r="AC21" s="293">
        <v>0</v>
      </c>
      <c r="AD21" s="293">
        <v>0</v>
      </c>
      <c r="AE21" s="293">
        <v>0</v>
      </c>
      <c r="AF21" s="293">
        <v>0</v>
      </c>
      <c r="AG21" s="293">
        <v>0</v>
      </c>
      <c r="AH21" s="293">
        <v>0</v>
      </c>
      <c r="AI21" s="293">
        <v>0</v>
      </c>
      <c r="AJ21" s="293">
        <v>0</v>
      </c>
      <c r="AK21" s="293">
        <v>0</v>
      </c>
      <c r="AL21" s="293">
        <v>0</v>
      </c>
      <c r="AM21" s="293">
        <v>0</v>
      </c>
      <c r="AN21" s="293">
        <v>0</v>
      </c>
      <c r="AO21" s="293">
        <v>0</v>
      </c>
      <c r="AP21" s="294">
        <v>0</v>
      </c>
      <c r="AQ21" s="416" t="s">
        <v>886</v>
      </c>
      <c r="AR21" s="479" t="s">
        <v>562</v>
      </c>
      <c r="AS21" s="480">
        <v>141</v>
      </c>
      <c r="AT21" s="293">
        <v>84</v>
      </c>
      <c r="AU21" s="293">
        <v>57</v>
      </c>
      <c r="AV21" s="293">
        <v>2</v>
      </c>
      <c r="AW21" s="293">
        <v>1</v>
      </c>
      <c r="AX21" s="293">
        <v>1</v>
      </c>
      <c r="AY21" s="293">
        <v>34</v>
      </c>
      <c r="AZ21" s="293">
        <v>2</v>
      </c>
      <c r="BA21" s="293">
        <v>44</v>
      </c>
      <c r="BB21" s="293">
        <v>0</v>
      </c>
      <c r="BC21" s="293">
        <v>0</v>
      </c>
      <c r="BD21" s="293">
        <v>0</v>
      </c>
      <c r="BE21" s="293">
        <v>0</v>
      </c>
      <c r="BF21" s="293">
        <v>0</v>
      </c>
      <c r="BG21" s="293">
        <v>0</v>
      </c>
      <c r="BH21" s="293">
        <v>0</v>
      </c>
      <c r="BI21" s="293">
        <v>0</v>
      </c>
      <c r="BJ21" s="293">
        <v>0</v>
      </c>
      <c r="BK21" s="293">
        <v>0</v>
      </c>
      <c r="BL21" s="293">
        <v>0</v>
      </c>
      <c r="BM21" s="293">
        <v>1</v>
      </c>
      <c r="BN21" s="293">
        <v>0</v>
      </c>
      <c r="BO21" s="293">
        <v>7</v>
      </c>
      <c r="BP21" s="293">
        <v>0</v>
      </c>
      <c r="BQ21" s="569" t="s">
        <v>562</v>
      </c>
      <c r="BR21" s="293">
        <v>0</v>
      </c>
      <c r="BS21" s="293">
        <v>0</v>
      </c>
      <c r="BT21" s="293">
        <v>46</v>
      </c>
      <c r="BU21" s="293">
        <v>0</v>
      </c>
      <c r="BV21" s="293">
        <v>0</v>
      </c>
      <c r="BW21" s="293">
        <v>0</v>
      </c>
      <c r="BX21" s="293">
        <v>0</v>
      </c>
      <c r="BY21" s="293">
        <v>0</v>
      </c>
      <c r="BZ21" s="293">
        <v>0</v>
      </c>
      <c r="CA21" s="293">
        <v>0</v>
      </c>
      <c r="CB21" s="293">
        <v>0</v>
      </c>
      <c r="CC21" s="293">
        <v>0</v>
      </c>
      <c r="CD21" s="293">
        <v>1</v>
      </c>
      <c r="CE21" s="293">
        <v>0</v>
      </c>
      <c r="CF21" s="293"/>
      <c r="CG21" s="293"/>
      <c r="CH21" s="293">
        <v>4</v>
      </c>
      <c r="CI21" s="293">
        <v>0</v>
      </c>
      <c r="CJ21" s="293">
        <v>0</v>
      </c>
      <c r="CK21" s="293">
        <v>0</v>
      </c>
      <c r="CL21" s="293">
        <v>4</v>
      </c>
      <c r="CM21" s="293">
        <v>0</v>
      </c>
      <c r="CN21" s="293">
        <v>1</v>
      </c>
      <c r="CO21" s="294">
        <v>0</v>
      </c>
      <c r="CP21" s="1023" t="s">
        <v>886</v>
      </c>
      <c r="CQ21" s="479" t="s">
        <v>562</v>
      </c>
      <c r="CR21" s="480">
        <v>143</v>
      </c>
      <c r="CS21" s="293">
        <v>58</v>
      </c>
      <c r="CT21" s="293">
        <v>85</v>
      </c>
      <c r="CU21" s="293">
        <v>1</v>
      </c>
      <c r="CV21" s="292">
        <v>1</v>
      </c>
      <c r="CW21" s="292">
        <v>0</v>
      </c>
      <c r="CX21" s="292">
        <v>0</v>
      </c>
      <c r="CY21" s="475">
        <v>0</v>
      </c>
      <c r="CZ21" s="292">
        <v>2</v>
      </c>
      <c r="DA21" s="293">
        <v>0</v>
      </c>
      <c r="DB21" s="293">
        <v>0</v>
      </c>
      <c r="DC21" s="293">
        <v>0</v>
      </c>
      <c r="DD21" s="292">
        <v>23</v>
      </c>
      <c r="DE21" s="475">
        <v>0</v>
      </c>
      <c r="DF21" s="292">
        <v>0</v>
      </c>
      <c r="DG21" s="475">
        <v>0</v>
      </c>
      <c r="DH21" s="475">
        <v>2</v>
      </c>
      <c r="DI21" s="475">
        <v>0</v>
      </c>
      <c r="DJ21" s="292">
        <v>1</v>
      </c>
      <c r="DK21" s="475">
        <v>1</v>
      </c>
      <c r="DL21" s="475">
        <v>0</v>
      </c>
      <c r="DM21" s="475">
        <v>0</v>
      </c>
      <c r="DN21" s="292">
        <v>0</v>
      </c>
      <c r="DO21" s="475">
        <v>0</v>
      </c>
      <c r="DP21" s="292">
        <v>110</v>
      </c>
      <c r="DQ21" s="292">
        <v>0</v>
      </c>
      <c r="DR21" s="292">
        <v>0</v>
      </c>
      <c r="DS21" s="292">
        <v>0</v>
      </c>
      <c r="DT21" s="292">
        <v>0</v>
      </c>
      <c r="DU21" s="292">
        <v>0</v>
      </c>
      <c r="DV21" s="292">
        <v>0</v>
      </c>
      <c r="DW21" s="292">
        <v>0</v>
      </c>
      <c r="DX21" s="569" t="s">
        <v>562</v>
      </c>
      <c r="DY21" s="292">
        <v>5</v>
      </c>
      <c r="DZ21" s="292">
        <v>0</v>
      </c>
      <c r="EA21" s="292"/>
      <c r="EB21" s="292"/>
      <c r="EC21" s="292">
        <v>0</v>
      </c>
      <c r="ED21" s="292">
        <v>0</v>
      </c>
      <c r="EE21" s="292">
        <v>0</v>
      </c>
      <c r="EF21" s="292">
        <v>0</v>
      </c>
      <c r="EG21" s="292">
        <v>0</v>
      </c>
      <c r="EH21" s="292">
        <v>0</v>
      </c>
      <c r="EI21" s="292">
        <v>0</v>
      </c>
      <c r="EJ21" s="292">
        <v>0</v>
      </c>
      <c r="EK21" s="292">
        <v>0</v>
      </c>
      <c r="EL21" s="292">
        <v>0</v>
      </c>
      <c r="EM21" s="292">
        <v>0</v>
      </c>
      <c r="EN21" s="292">
        <v>0</v>
      </c>
      <c r="EO21" s="292">
        <v>0</v>
      </c>
      <c r="EP21" s="292">
        <v>0</v>
      </c>
      <c r="EQ21" s="292">
        <v>0</v>
      </c>
      <c r="ER21" s="292">
        <v>0</v>
      </c>
      <c r="ES21" s="292">
        <v>0</v>
      </c>
      <c r="ET21" s="292">
        <v>0</v>
      </c>
      <c r="EU21" s="292">
        <v>0</v>
      </c>
      <c r="EV21" s="292">
        <v>0</v>
      </c>
      <c r="EW21" s="292">
        <v>0</v>
      </c>
      <c r="EX21" s="296">
        <v>0</v>
      </c>
      <c r="EY21" s="416" t="s">
        <v>650</v>
      </c>
    </row>
    <row r="22" spans="1:155" s="217" customFormat="1" ht="26.1" customHeight="1">
      <c r="A22" s="479" t="s">
        <v>552</v>
      </c>
      <c r="B22" s="480">
        <f t="shared" si="1"/>
        <v>0</v>
      </c>
      <c r="C22" s="293">
        <v>0</v>
      </c>
      <c r="D22" s="293">
        <v>0</v>
      </c>
      <c r="E22" s="293">
        <f t="shared" si="2"/>
        <v>0</v>
      </c>
      <c r="F22" s="293">
        <v>0</v>
      </c>
      <c r="G22" s="293">
        <v>0</v>
      </c>
      <c r="H22" s="293">
        <v>0</v>
      </c>
      <c r="I22" s="293">
        <v>0</v>
      </c>
      <c r="J22" s="293">
        <v>0</v>
      </c>
      <c r="K22" s="293">
        <v>0</v>
      </c>
      <c r="L22" s="293">
        <v>0</v>
      </c>
      <c r="M22" s="293">
        <v>0</v>
      </c>
      <c r="N22" s="293">
        <v>0</v>
      </c>
      <c r="O22" s="293">
        <v>0</v>
      </c>
      <c r="P22" s="293">
        <v>0</v>
      </c>
      <c r="Q22" s="293">
        <v>0</v>
      </c>
      <c r="R22" s="293">
        <v>0</v>
      </c>
      <c r="S22" s="293">
        <v>0</v>
      </c>
      <c r="T22" s="293">
        <v>0</v>
      </c>
      <c r="U22" s="293">
        <v>0</v>
      </c>
      <c r="V22" s="569" t="s">
        <v>552</v>
      </c>
      <c r="W22" s="293">
        <v>0</v>
      </c>
      <c r="X22" s="293">
        <v>0</v>
      </c>
      <c r="Y22" s="293">
        <v>0</v>
      </c>
      <c r="Z22" s="293">
        <v>0</v>
      </c>
      <c r="AA22" s="293">
        <v>0</v>
      </c>
      <c r="AB22" s="293">
        <v>0</v>
      </c>
      <c r="AC22" s="293">
        <v>0</v>
      </c>
      <c r="AD22" s="293">
        <v>0</v>
      </c>
      <c r="AE22" s="293">
        <v>0</v>
      </c>
      <c r="AF22" s="293">
        <v>0</v>
      </c>
      <c r="AG22" s="293">
        <v>0</v>
      </c>
      <c r="AH22" s="293">
        <v>0</v>
      </c>
      <c r="AI22" s="293">
        <v>0</v>
      </c>
      <c r="AJ22" s="293">
        <v>0</v>
      </c>
      <c r="AK22" s="293">
        <v>0</v>
      </c>
      <c r="AL22" s="293">
        <v>0</v>
      </c>
      <c r="AM22" s="293">
        <v>0</v>
      </c>
      <c r="AN22" s="293">
        <v>0</v>
      </c>
      <c r="AO22" s="293">
        <v>0</v>
      </c>
      <c r="AP22" s="294">
        <v>0</v>
      </c>
      <c r="AQ22" s="416" t="s">
        <v>887</v>
      </c>
      <c r="AR22" s="479" t="s">
        <v>552</v>
      </c>
      <c r="AS22" s="480">
        <v>52</v>
      </c>
      <c r="AT22" s="293">
        <v>25</v>
      </c>
      <c r="AU22" s="293">
        <v>27</v>
      </c>
      <c r="AV22" s="293">
        <v>5</v>
      </c>
      <c r="AW22" s="293">
        <v>4</v>
      </c>
      <c r="AX22" s="293">
        <v>1</v>
      </c>
      <c r="AY22" s="293">
        <v>30</v>
      </c>
      <c r="AZ22" s="293">
        <v>5</v>
      </c>
      <c r="BA22" s="293">
        <v>14</v>
      </c>
      <c r="BB22" s="293">
        <v>0</v>
      </c>
      <c r="BC22" s="293">
        <v>0</v>
      </c>
      <c r="BD22" s="293">
        <v>0</v>
      </c>
      <c r="BE22" s="293">
        <v>0</v>
      </c>
      <c r="BF22" s="293">
        <v>0</v>
      </c>
      <c r="BG22" s="293">
        <v>0</v>
      </c>
      <c r="BH22" s="293">
        <v>0</v>
      </c>
      <c r="BI22" s="293">
        <v>0</v>
      </c>
      <c r="BJ22" s="293">
        <v>0</v>
      </c>
      <c r="BK22" s="293">
        <v>0</v>
      </c>
      <c r="BL22" s="293">
        <v>0</v>
      </c>
      <c r="BM22" s="293">
        <v>0</v>
      </c>
      <c r="BN22" s="293">
        <v>0</v>
      </c>
      <c r="BO22" s="293">
        <v>3</v>
      </c>
      <c r="BP22" s="293">
        <v>0</v>
      </c>
      <c r="BQ22" s="569" t="s">
        <v>552</v>
      </c>
      <c r="BR22" s="293">
        <v>0</v>
      </c>
      <c r="BS22" s="293">
        <v>0</v>
      </c>
      <c r="BT22" s="293">
        <v>5</v>
      </c>
      <c r="BU22" s="293">
        <v>0</v>
      </c>
      <c r="BV22" s="293">
        <v>0</v>
      </c>
      <c r="BW22" s="293">
        <v>0</v>
      </c>
      <c r="BX22" s="293">
        <v>0</v>
      </c>
      <c r="BY22" s="293">
        <v>0</v>
      </c>
      <c r="BZ22" s="293">
        <v>0</v>
      </c>
      <c r="CA22" s="293">
        <v>0</v>
      </c>
      <c r="CB22" s="293">
        <v>0</v>
      </c>
      <c r="CC22" s="293">
        <v>0</v>
      </c>
      <c r="CD22" s="293">
        <v>0</v>
      </c>
      <c r="CE22" s="293">
        <v>0</v>
      </c>
      <c r="CF22" s="293"/>
      <c r="CG22" s="293"/>
      <c r="CH22" s="293">
        <v>0</v>
      </c>
      <c r="CI22" s="293">
        <v>0</v>
      </c>
      <c r="CJ22" s="293">
        <v>0</v>
      </c>
      <c r="CK22" s="293">
        <v>0</v>
      </c>
      <c r="CL22" s="293">
        <v>0</v>
      </c>
      <c r="CM22" s="293">
        <v>0</v>
      </c>
      <c r="CN22" s="293">
        <v>3</v>
      </c>
      <c r="CO22" s="294">
        <v>0</v>
      </c>
      <c r="CP22" s="1023" t="s">
        <v>887</v>
      </c>
      <c r="CQ22" s="479" t="s">
        <v>552</v>
      </c>
      <c r="CR22" s="480">
        <v>36</v>
      </c>
      <c r="CS22" s="293">
        <v>17</v>
      </c>
      <c r="CT22" s="293">
        <v>19</v>
      </c>
      <c r="CU22" s="293">
        <v>1</v>
      </c>
      <c r="CV22" s="292">
        <v>0</v>
      </c>
      <c r="CW22" s="292">
        <v>1</v>
      </c>
      <c r="CX22" s="292">
        <v>0</v>
      </c>
      <c r="CY22" s="475">
        <v>0</v>
      </c>
      <c r="CZ22" s="292">
        <v>1</v>
      </c>
      <c r="DA22" s="293">
        <v>0</v>
      </c>
      <c r="DB22" s="293">
        <v>0</v>
      </c>
      <c r="DC22" s="293">
        <v>0</v>
      </c>
      <c r="DD22" s="292">
        <v>8</v>
      </c>
      <c r="DE22" s="475">
        <v>0</v>
      </c>
      <c r="DF22" s="292">
        <v>2</v>
      </c>
      <c r="DG22" s="475">
        <v>0</v>
      </c>
      <c r="DH22" s="475">
        <v>1</v>
      </c>
      <c r="DI22" s="475">
        <v>0</v>
      </c>
      <c r="DJ22" s="292">
        <v>0</v>
      </c>
      <c r="DK22" s="475">
        <v>0</v>
      </c>
      <c r="DL22" s="475">
        <v>0</v>
      </c>
      <c r="DM22" s="475">
        <v>0</v>
      </c>
      <c r="DN22" s="292">
        <v>0</v>
      </c>
      <c r="DO22" s="475">
        <v>0</v>
      </c>
      <c r="DP22" s="292">
        <v>23</v>
      </c>
      <c r="DQ22" s="292">
        <v>0</v>
      </c>
      <c r="DR22" s="292">
        <v>0</v>
      </c>
      <c r="DS22" s="292">
        <v>0</v>
      </c>
      <c r="DT22" s="292">
        <v>0</v>
      </c>
      <c r="DU22" s="292">
        <v>0</v>
      </c>
      <c r="DV22" s="292">
        <v>0</v>
      </c>
      <c r="DW22" s="292">
        <v>0</v>
      </c>
      <c r="DX22" s="569" t="s">
        <v>552</v>
      </c>
      <c r="DY22" s="292">
        <v>0</v>
      </c>
      <c r="DZ22" s="292">
        <v>0</v>
      </c>
      <c r="EA22" s="292"/>
      <c r="EB22" s="292"/>
      <c r="EC22" s="292">
        <v>0</v>
      </c>
      <c r="ED22" s="292">
        <v>0</v>
      </c>
      <c r="EE22" s="292">
        <v>0</v>
      </c>
      <c r="EF22" s="292">
        <v>0</v>
      </c>
      <c r="EG22" s="292">
        <v>0</v>
      </c>
      <c r="EH22" s="292">
        <v>0</v>
      </c>
      <c r="EI22" s="292">
        <v>0</v>
      </c>
      <c r="EJ22" s="292">
        <v>0</v>
      </c>
      <c r="EK22" s="292">
        <v>0</v>
      </c>
      <c r="EL22" s="292">
        <v>0</v>
      </c>
      <c r="EM22" s="292">
        <v>0</v>
      </c>
      <c r="EN22" s="292">
        <v>0</v>
      </c>
      <c r="EO22" s="292">
        <v>0</v>
      </c>
      <c r="EP22" s="292">
        <v>0</v>
      </c>
      <c r="EQ22" s="292">
        <v>0</v>
      </c>
      <c r="ER22" s="292">
        <v>0</v>
      </c>
      <c r="ES22" s="292">
        <v>0</v>
      </c>
      <c r="ET22" s="292">
        <v>0</v>
      </c>
      <c r="EU22" s="292">
        <v>1</v>
      </c>
      <c r="EV22" s="292">
        <v>1</v>
      </c>
      <c r="EW22" s="292">
        <v>0</v>
      </c>
      <c r="EX22" s="296">
        <v>0</v>
      </c>
      <c r="EY22" s="416" t="s">
        <v>180</v>
      </c>
    </row>
    <row r="23" spans="1:155" s="217" customFormat="1" ht="15.95" customHeight="1">
      <c r="A23" s="479" t="s">
        <v>561</v>
      </c>
      <c r="B23" s="480">
        <f t="shared" si="1"/>
        <v>0</v>
      </c>
      <c r="C23" s="293">
        <v>0</v>
      </c>
      <c r="D23" s="293">
        <v>0</v>
      </c>
      <c r="E23" s="293">
        <f t="shared" si="2"/>
        <v>0</v>
      </c>
      <c r="F23" s="293">
        <v>0</v>
      </c>
      <c r="G23" s="293">
        <v>0</v>
      </c>
      <c r="H23" s="293">
        <v>0</v>
      </c>
      <c r="I23" s="293">
        <v>0</v>
      </c>
      <c r="J23" s="293">
        <v>0</v>
      </c>
      <c r="K23" s="293">
        <v>0</v>
      </c>
      <c r="L23" s="293">
        <v>0</v>
      </c>
      <c r="M23" s="293">
        <v>0</v>
      </c>
      <c r="N23" s="293">
        <v>0</v>
      </c>
      <c r="O23" s="293">
        <v>0</v>
      </c>
      <c r="P23" s="293">
        <v>0</v>
      </c>
      <c r="Q23" s="293">
        <v>0</v>
      </c>
      <c r="R23" s="293">
        <v>0</v>
      </c>
      <c r="S23" s="293">
        <v>0</v>
      </c>
      <c r="T23" s="293">
        <v>0</v>
      </c>
      <c r="U23" s="293">
        <v>0</v>
      </c>
      <c r="V23" s="569" t="s">
        <v>561</v>
      </c>
      <c r="W23" s="293">
        <v>0</v>
      </c>
      <c r="X23" s="293">
        <v>0</v>
      </c>
      <c r="Y23" s="293">
        <v>0</v>
      </c>
      <c r="Z23" s="293">
        <v>0</v>
      </c>
      <c r="AA23" s="293">
        <v>0</v>
      </c>
      <c r="AB23" s="293">
        <v>0</v>
      </c>
      <c r="AC23" s="293">
        <v>0</v>
      </c>
      <c r="AD23" s="293">
        <v>0</v>
      </c>
      <c r="AE23" s="293">
        <v>0</v>
      </c>
      <c r="AF23" s="293">
        <v>0</v>
      </c>
      <c r="AG23" s="293">
        <v>0</v>
      </c>
      <c r="AH23" s="293">
        <v>0</v>
      </c>
      <c r="AI23" s="293">
        <v>0</v>
      </c>
      <c r="AJ23" s="293">
        <v>0</v>
      </c>
      <c r="AK23" s="293">
        <v>0</v>
      </c>
      <c r="AL23" s="293">
        <v>0</v>
      </c>
      <c r="AM23" s="293">
        <v>0</v>
      </c>
      <c r="AN23" s="293">
        <v>0</v>
      </c>
      <c r="AO23" s="293">
        <v>0</v>
      </c>
      <c r="AP23" s="294">
        <v>0</v>
      </c>
      <c r="AQ23" s="416" t="s">
        <v>888</v>
      </c>
      <c r="AR23" s="479" t="s">
        <v>561</v>
      </c>
      <c r="AS23" s="480">
        <v>36</v>
      </c>
      <c r="AT23" s="293">
        <v>22</v>
      </c>
      <c r="AU23" s="293">
        <v>14</v>
      </c>
      <c r="AV23" s="293">
        <v>2</v>
      </c>
      <c r="AW23" s="293">
        <v>2</v>
      </c>
      <c r="AX23" s="293">
        <v>0</v>
      </c>
      <c r="AY23" s="293">
        <v>22</v>
      </c>
      <c r="AZ23" s="293">
        <v>2</v>
      </c>
      <c r="BA23" s="293">
        <v>8</v>
      </c>
      <c r="BB23" s="293">
        <v>0</v>
      </c>
      <c r="BC23" s="293">
        <v>0</v>
      </c>
      <c r="BD23" s="293">
        <v>0</v>
      </c>
      <c r="BE23" s="293">
        <v>0</v>
      </c>
      <c r="BF23" s="293">
        <v>0</v>
      </c>
      <c r="BG23" s="293">
        <v>0</v>
      </c>
      <c r="BH23" s="293">
        <v>0</v>
      </c>
      <c r="BI23" s="293">
        <v>0</v>
      </c>
      <c r="BJ23" s="293">
        <v>0</v>
      </c>
      <c r="BK23" s="293">
        <v>0</v>
      </c>
      <c r="BL23" s="293">
        <v>0</v>
      </c>
      <c r="BM23" s="293">
        <v>1</v>
      </c>
      <c r="BN23" s="293">
        <v>0</v>
      </c>
      <c r="BO23" s="293">
        <v>1</v>
      </c>
      <c r="BP23" s="293">
        <v>0</v>
      </c>
      <c r="BQ23" s="569" t="s">
        <v>561</v>
      </c>
      <c r="BR23" s="293">
        <v>0</v>
      </c>
      <c r="BS23" s="293">
        <v>0</v>
      </c>
      <c r="BT23" s="293">
        <v>3</v>
      </c>
      <c r="BU23" s="293">
        <v>0</v>
      </c>
      <c r="BV23" s="293">
        <v>0</v>
      </c>
      <c r="BW23" s="293">
        <v>0</v>
      </c>
      <c r="BX23" s="293">
        <v>0</v>
      </c>
      <c r="BY23" s="293">
        <v>0</v>
      </c>
      <c r="BZ23" s="293">
        <v>0</v>
      </c>
      <c r="CA23" s="293">
        <v>0</v>
      </c>
      <c r="CB23" s="293">
        <v>0</v>
      </c>
      <c r="CC23" s="293">
        <v>0</v>
      </c>
      <c r="CD23" s="293">
        <v>0</v>
      </c>
      <c r="CE23" s="293">
        <v>0</v>
      </c>
      <c r="CF23" s="293"/>
      <c r="CG23" s="293"/>
      <c r="CH23" s="293">
        <v>0</v>
      </c>
      <c r="CI23" s="293">
        <v>0</v>
      </c>
      <c r="CJ23" s="293">
        <v>0</v>
      </c>
      <c r="CK23" s="293">
        <v>0</v>
      </c>
      <c r="CL23" s="293">
        <v>1</v>
      </c>
      <c r="CM23" s="293">
        <v>0</v>
      </c>
      <c r="CN23" s="293">
        <v>0</v>
      </c>
      <c r="CO23" s="294">
        <v>0</v>
      </c>
      <c r="CP23" s="1023" t="s">
        <v>888</v>
      </c>
      <c r="CQ23" s="479" t="s">
        <v>561</v>
      </c>
      <c r="CR23" s="480">
        <v>36</v>
      </c>
      <c r="CS23" s="293">
        <v>8</v>
      </c>
      <c r="CT23" s="293">
        <v>28</v>
      </c>
      <c r="CU23" s="293">
        <v>0</v>
      </c>
      <c r="CV23" s="292">
        <v>0</v>
      </c>
      <c r="CW23" s="292">
        <v>0</v>
      </c>
      <c r="CX23" s="292">
        <v>0</v>
      </c>
      <c r="CY23" s="475">
        <v>0</v>
      </c>
      <c r="CZ23" s="292">
        <v>0</v>
      </c>
      <c r="DA23" s="293">
        <v>0</v>
      </c>
      <c r="DB23" s="293">
        <v>0</v>
      </c>
      <c r="DC23" s="293">
        <v>0</v>
      </c>
      <c r="DD23" s="292">
        <v>7</v>
      </c>
      <c r="DE23" s="475">
        <v>0</v>
      </c>
      <c r="DF23" s="292">
        <v>0</v>
      </c>
      <c r="DG23" s="475">
        <v>0</v>
      </c>
      <c r="DH23" s="475">
        <v>0</v>
      </c>
      <c r="DI23" s="475">
        <v>0</v>
      </c>
      <c r="DJ23" s="292">
        <v>0</v>
      </c>
      <c r="DK23" s="475">
        <v>0</v>
      </c>
      <c r="DL23" s="475">
        <v>0</v>
      </c>
      <c r="DM23" s="475">
        <v>0</v>
      </c>
      <c r="DN23" s="292">
        <v>0</v>
      </c>
      <c r="DO23" s="475">
        <v>0</v>
      </c>
      <c r="DP23" s="292">
        <v>26</v>
      </c>
      <c r="DQ23" s="292">
        <v>0</v>
      </c>
      <c r="DR23" s="292">
        <v>0</v>
      </c>
      <c r="DS23" s="292">
        <v>0</v>
      </c>
      <c r="DT23" s="292">
        <v>0</v>
      </c>
      <c r="DU23" s="292">
        <v>0</v>
      </c>
      <c r="DV23" s="292">
        <v>0</v>
      </c>
      <c r="DW23" s="292">
        <v>0</v>
      </c>
      <c r="DX23" s="569" t="s">
        <v>561</v>
      </c>
      <c r="DY23" s="292">
        <v>1</v>
      </c>
      <c r="DZ23" s="292">
        <v>0</v>
      </c>
      <c r="EA23" s="292"/>
      <c r="EB23" s="292"/>
      <c r="EC23" s="292">
        <v>0</v>
      </c>
      <c r="ED23" s="292">
        <v>0</v>
      </c>
      <c r="EE23" s="292">
        <v>0</v>
      </c>
      <c r="EF23" s="292">
        <v>0</v>
      </c>
      <c r="EG23" s="292">
        <v>0</v>
      </c>
      <c r="EH23" s="292">
        <v>0</v>
      </c>
      <c r="EI23" s="292">
        <v>0</v>
      </c>
      <c r="EJ23" s="292">
        <v>0</v>
      </c>
      <c r="EK23" s="292">
        <v>0</v>
      </c>
      <c r="EL23" s="292">
        <v>0</v>
      </c>
      <c r="EM23" s="292">
        <v>0</v>
      </c>
      <c r="EN23" s="292">
        <v>0</v>
      </c>
      <c r="EO23" s="292">
        <v>0</v>
      </c>
      <c r="EP23" s="292">
        <v>0</v>
      </c>
      <c r="EQ23" s="292">
        <v>0</v>
      </c>
      <c r="ER23" s="292">
        <v>0</v>
      </c>
      <c r="ES23" s="292">
        <v>0</v>
      </c>
      <c r="ET23" s="292">
        <v>0</v>
      </c>
      <c r="EU23" s="292">
        <v>2</v>
      </c>
      <c r="EV23" s="292">
        <v>0</v>
      </c>
      <c r="EW23" s="292">
        <v>0</v>
      </c>
      <c r="EX23" s="296">
        <v>0</v>
      </c>
      <c r="EY23" s="416" t="s">
        <v>657</v>
      </c>
    </row>
    <row r="24" spans="1:155" s="217" customFormat="1" ht="15.95" customHeight="1">
      <c r="A24" s="479" t="s">
        <v>557</v>
      </c>
      <c r="B24" s="480">
        <f t="shared" si="1"/>
        <v>0</v>
      </c>
      <c r="C24" s="293">
        <v>0</v>
      </c>
      <c r="D24" s="293">
        <v>0</v>
      </c>
      <c r="E24" s="293">
        <f t="shared" si="2"/>
        <v>0</v>
      </c>
      <c r="F24" s="293">
        <v>0</v>
      </c>
      <c r="G24" s="293">
        <v>0</v>
      </c>
      <c r="H24" s="293">
        <v>0</v>
      </c>
      <c r="I24" s="293">
        <v>0</v>
      </c>
      <c r="J24" s="293">
        <v>0</v>
      </c>
      <c r="K24" s="293">
        <v>0</v>
      </c>
      <c r="L24" s="293">
        <v>0</v>
      </c>
      <c r="M24" s="293">
        <v>0</v>
      </c>
      <c r="N24" s="293">
        <v>0</v>
      </c>
      <c r="O24" s="293">
        <v>0</v>
      </c>
      <c r="P24" s="293">
        <v>0</v>
      </c>
      <c r="Q24" s="293">
        <v>0</v>
      </c>
      <c r="R24" s="293">
        <v>0</v>
      </c>
      <c r="S24" s="293">
        <v>0</v>
      </c>
      <c r="T24" s="293">
        <v>0</v>
      </c>
      <c r="U24" s="293">
        <v>0</v>
      </c>
      <c r="V24" s="569" t="s">
        <v>557</v>
      </c>
      <c r="W24" s="293">
        <v>0</v>
      </c>
      <c r="X24" s="293">
        <v>0</v>
      </c>
      <c r="Y24" s="293">
        <v>0</v>
      </c>
      <c r="Z24" s="293">
        <v>0</v>
      </c>
      <c r="AA24" s="293">
        <v>0</v>
      </c>
      <c r="AB24" s="293">
        <v>0</v>
      </c>
      <c r="AC24" s="293">
        <v>0</v>
      </c>
      <c r="AD24" s="293">
        <v>0</v>
      </c>
      <c r="AE24" s="293">
        <v>0</v>
      </c>
      <c r="AF24" s="293">
        <v>0</v>
      </c>
      <c r="AG24" s="293">
        <v>0</v>
      </c>
      <c r="AH24" s="293">
        <v>0</v>
      </c>
      <c r="AI24" s="293">
        <v>0</v>
      </c>
      <c r="AJ24" s="293">
        <v>0</v>
      </c>
      <c r="AK24" s="293">
        <v>0</v>
      </c>
      <c r="AL24" s="293">
        <v>0</v>
      </c>
      <c r="AM24" s="293">
        <v>0</v>
      </c>
      <c r="AN24" s="293">
        <v>0</v>
      </c>
      <c r="AO24" s="293">
        <v>0</v>
      </c>
      <c r="AP24" s="294">
        <v>0</v>
      </c>
      <c r="AQ24" s="416" t="s">
        <v>889</v>
      </c>
      <c r="AR24" s="479" t="s">
        <v>557</v>
      </c>
      <c r="AS24" s="480">
        <v>23</v>
      </c>
      <c r="AT24" s="293">
        <v>12</v>
      </c>
      <c r="AU24" s="293">
        <v>11</v>
      </c>
      <c r="AV24" s="293">
        <v>1</v>
      </c>
      <c r="AW24" s="293">
        <v>1</v>
      </c>
      <c r="AX24" s="293">
        <v>0</v>
      </c>
      <c r="AY24" s="293">
        <v>13</v>
      </c>
      <c r="AZ24" s="293">
        <v>1</v>
      </c>
      <c r="BA24" s="293">
        <v>7</v>
      </c>
      <c r="BB24" s="293">
        <v>0</v>
      </c>
      <c r="BC24" s="293">
        <v>0</v>
      </c>
      <c r="BD24" s="293">
        <v>0</v>
      </c>
      <c r="BE24" s="293">
        <v>0</v>
      </c>
      <c r="BF24" s="293">
        <v>0</v>
      </c>
      <c r="BG24" s="293">
        <v>0</v>
      </c>
      <c r="BH24" s="293">
        <v>0</v>
      </c>
      <c r="BI24" s="293">
        <v>0</v>
      </c>
      <c r="BJ24" s="293">
        <v>0</v>
      </c>
      <c r="BK24" s="293">
        <v>0</v>
      </c>
      <c r="BL24" s="293">
        <v>0</v>
      </c>
      <c r="BM24" s="293">
        <v>0</v>
      </c>
      <c r="BN24" s="293">
        <v>0</v>
      </c>
      <c r="BO24" s="293">
        <v>1</v>
      </c>
      <c r="BP24" s="293">
        <v>0</v>
      </c>
      <c r="BQ24" s="569" t="s">
        <v>557</v>
      </c>
      <c r="BR24" s="293">
        <v>0</v>
      </c>
      <c r="BS24" s="293">
        <v>0</v>
      </c>
      <c r="BT24" s="293">
        <v>2</v>
      </c>
      <c r="BU24" s="293">
        <v>0</v>
      </c>
      <c r="BV24" s="293">
        <v>0</v>
      </c>
      <c r="BW24" s="293">
        <v>0</v>
      </c>
      <c r="BX24" s="293">
        <v>0</v>
      </c>
      <c r="BY24" s="293">
        <v>0</v>
      </c>
      <c r="BZ24" s="293">
        <v>0</v>
      </c>
      <c r="CA24" s="293">
        <v>0</v>
      </c>
      <c r="CB24" s="293">
        <v>0</v>
      </c>
      <c r="CC24" s="293">
        <v>0</v>
      </c>
      <c r="CD24" s="293">
        <v>0</v>
      </c>
      <c r="CE24" s="293">
        <v>0</v>
      </c>
      <c r="CF24" s="293"/>
      <c r="CG24" s="293"/>
      <c r="CH24" s="293">
        <v>0</v>
      </c>
      <c r="CI24" s="293">
        <v>0</v>
      </c>
      <c r="CJ24" s="293">
        <v>0</v>
      </c>
      <c r="CK24" s="293">
        <v>0</v>
      </c>
      <c r="CL24" s="293">
        <v>0</v>
      </c>
      <c r="CM24" s="293">
        <v>0</v>
      </c>
      <c r="CN24" s="293">
        <v>0</v>
      </c>
      <c r="CO24" s="294">
        <v>0</v>
      </c>
      <c r="CP24" s="1023" t="s">
        <v>889</v>
      </c>
      <c r="CQ24" s="479" t="s">
        <v>557</v>
      </c>
      <c r="CR24" s="480">
        <v>34</v>
      </c>
      <c r="CS24" s="293">
        <v>14</v>
      </c>
      <c r="CT24" s="293">
        <v>20</v>
      </c>
      <c r="CU24" s="293">
        <v>0</v>
      </c>
      <c r="CV24" s="292">
        <v>0</v>
      </c>
      <c r="CW24" s="292">
        <v>0</v>
      </c>
      <c r="CX24" s="292">
        <v>0</v>
      </c>
      <c r="CY24" s="475">
        <v>0</v>
      </c>
      <c r="CZ24" s="292">
        <v>0</v>
      </c>
      <c r="DA24" s="293">
        <v>0</v>
      </c>
      <c r="DB24" s="293">
        <v>0</v>
      </c>
      <c r="DC24" s="293">
        <v>0</v>
      </c>
      <c r="DD24" s="292">
        <v>1</v>
      </c>
      <c r="DE24" s="475">
        <v>0</v>
      </c>
      <c r="DF24" s="292">
        <v>0</v>
      </c>
      <c r="DG24" s="475">
        <v>0</v>
      </c>
      <c r="DH24" s="475">
        <v>0</v>
      </c>
      <c r="DI24" s="475">
        <v>0</v>
      </c>
      <c r="DJ24" s="292">
        <v>0</v>
      </c>
      <c r="DK24" s="475">
        <v>0</v>
      </c>
      <c r="DL24" s="475">
        <v>0</v>
      </c>
      <c r="DM24" s="475">
        <v>0</v>
      </c>
      <c r="DN24" s="292">
        <v>0</v>
      </c>
      <c r="DO24" s="475">
        <v>0</v>
      </c>
      <c r="DP24" s="292">
        <v>30</v>
      </c>
      <c r="DQ24" s="292">
        <v>0</v>
      </c>
      <c r="DR24" s="292">
        <v>0</v>
      </c>
      <c r="DS24" s="292">
        <v>0</v>
      </c>
      <c r="DT24" s="292">
        <v>0</v>
      </c>
      <c r="DU24" s="292">
        <v>0</v>
      </c>
      <c r="DV24" s="292">
        <v>0</v>
      </c>
      <c r="DW24" s="292">
        <v>0</v>
      </c>
      <c r="DX24" s="569" t="s">
        <v>557</v>
      </c>
      <c r="DY24" s="292">
        <v>1</v>
      </c>
      <c r="DZ24" s="292">
        <v>0</v>
      </c>
      <c r="EA24" s="292"/>
      <c r="EB24" s="292"/>
      <c r="EC24" s="292">
        <v>0</v>
      </c>
      <c r="ED24" s="292">
        <v>0</v>
      </c>
      <c r="EE24" s="292">
        <v>0</v>
      </c>
      <c r="EF24" s="292">
        <v>0</v>
      </c>
      <c r="EG24" s="292">
        <v>0</v>
      </c>
      <c r="EH24" s="292">
        <v>0</v>
      </c>
      <c r="EI24" s="292">
        <v>0</v>
      </c>
      <c r="EJ24" s="292">
        <v>0</v>
      </c>
      <c r="EK24" s="292">
        <v>0</v>
      </c>
      <c r="EL24" s="292">
        <v>0</v>
      </c>
      <c r="EM24" s="292">
        <v>0</v>
      </c>
      <c r="EN24" s="292">
        <v>0</v>
      </c>
      <c r="EO24" s="292">
        <v>0</v>
      </c>
      <c r="EP24" s="292">
        <v>0</v>
      </c>
      <c r="EQ24" s="292">
        <v>0</v>
      </c>
      <c r="ER24" s="292">
        <v>0</v>
      </c>
      <c r="ES24" s="292">
        <v>0</v>
      </c>
      <c r="ET24" s="292">
        <v>0</v>
      </c>
      <c r="EU24" s="292">
        <v>2</v>
      </c>
      <c r="EV24" s="292">
        <v>0</v>
      </c>
      <c r="EW24" s="292">
        <v>0</v>
      </c>
      <c r="EX24" s="296">
        <v>0</v>
      </c>
      <c r="EY24" s="416" t="s">
        <v>121</v>
      </c>
    </row>
    <row r="25" spans="1:155" s="217" customFormat="1" ht="15.95" customHeight="1">
      <c r="A25" s="479" t="s">
        <v>227</v>
      </c>
      <c r="B25" s="480">
        <f t="shared" si="1"/>
        <v>0</v>
      </c>
      <c r="C25" s="293">
        <v>0</v>
      </c>
      <c r="D25" s="293">
        <v>0</v>
      </c>
      <c r="E25" s="293">
        <f t="shared" si="2"/>
        <v>0</v>
      </c>
      <c r="F25" s="293">
        <v>0</v>
      </c>
      <c r="G25" s="293">
        <v>0</v>
      </c>
      <c r="H25" s="293">
        <v>0</v>
      </c>
      <c r="I25" s="293">
        <v>0</v>
      </c>
      <c r="J25" s="293">
        <v>0</v>
      </c>
      <c r="K25" s="293">
        <v>0</v>
      </c>
      <c r="L25" s="293">
        <v>0</v>
      </c>
      <c r="M25" s="293">
        <v>0</v>
      </c>
      <c r="N25" s="293">
        <v>0</v>
      </c>
      <c r="O25" s="293">
        <v>0</v>
      </c>
      <c r="P25" s="293">
        <v>0</v>
      </c>
      <c r="Q25" s="293">
        <v>0</v>
      </c>
      <c r="R25" s="293">
        <v>0</v>
      </c>
      <c r="S25" s="293">
        <v>0</v>
      </c>
      <c r="T25" s="293">
        <v>0</v>
      </c>
      <c r="U25" s="293">
        <v>0</v>
      </c>
      <c r="V25" s="569" t="s">
        <v>227</v>
      </c>
      <c r="W25" s="293">
        <v>0</v>
      </c>
      <c r="X25" s="293">
        <v>0</v>
      </c>
      <c r="Y25" s="293">
        <v>0</v>
      </c>
      <c r="Z25" s="293">
        <v>0</v>
      </c>
      <c r="AA25" s="293">
        <v>0</v>
      </c>
      <c r="AB25" s="293">
        <v>0</v>
      </c>
      <c r="AC25" s="293">
        <v>0</v>
      </c>
      <c r="AD25" s="293">
        <v>0</v>
      </c>
      <c r="AE25" s="293">
        <v>0</v>
      </c>
      <c r="AF25" s="293">
        <v>0</v>
      </c>
      <c r="AG25" s="293">
        <v>0</v>
      </c>
      <c r="AH25" s="293">
        <v>0</v>
      </c>
      <c r="AI25" s="293">
        <v>0</v>
      </c>
      <c r="AJ25" s="293">
        <v>0</v>
      </c>
      <c r="AK25" s="293">
        <v>0</v>
      </c>
      <c r="AL25" s="293">
        <v>0</v>
      </c>
      <c r="AM25" s="293">
        <v>0</v>
      </c>
      <c r="AN25" s="293">
        <v>0</v>
      </c>
      <c r="AO25" s="293">
        <v>0</v>
      </c>
      <c r="AP25" s="294">
        <v>0</v>
      </c>
      <c r="AQ25" s="416" t="s">
        <v>890</v>
      </c>
      <c r="AR25" s="479" t="s">
        <v>227</v>
      </c>
      <c r="AS25" s="480">
        <v>96</v>
      </c>
      <c r="AT25" s="293">
        <v>50</v>
      </c>
      <c r="AU25" s="293">
        <v>46</v>
      </c>
      <c r="AV25" s="293">
        <v>5</v>
      </c>
      <c r="AW25" s="293">
        <v>4</v>
      </c>
      <c r="AX25" s="293">
        <v>1</v>
      </c>
      <c r="AY25" s="293">
        <v>51</v>
      </c>
      <c r="AZ25" s="293">
        <v>5</v>
      </c>
      <c r="BA25" s="293">
        <v>20</v>
      </c>
      <c r="BB25" s="293">
        <v>0</v>
      </c>
      <c r="BC25" s="293">
        <v>0</v>
      </c>
      <c r="BD25" s="293">
        <v>0</v>
      </c>
      <c r="BE25" s="293">
        <v>0</v>
      </c>
      <c r="BF25" s="293">
        <v>0</v>
      </c>
      <c r="BG25" s="293">
        <v>0</v>
      </c>
      <c r="BH25" s="293">
        <v>0</v>
      </c>
      <c r="BI25" s="293">
        <v>0</v>
      </c>
      <c r="BJ25" s="293">
        <v>0</v>
      </c>
      <c r="BK25" s="293">
        <v>0</v>
      </c>
      <c r="BL25" s="293">
        <v>0</v>
      </c>
      <c r="BM25" s="293">
        <v>0</v>
      </c>
      <c r="BN25" s="293">
        <v>0</v>
      </c>
      <c r="BO25" s="293">
        <v>3</v>
      </c>
      <c r="BP25" s="293">
        <v>0</v>
      </c>
      <c r="BQ25" s="569" t="s">
        <v>227</v>
      </c>
      <c r="BR25" s="293">
        <v>0</v>
      </c>
      <c r="BS25" s="293">
        <v>0</v>
      </c>
      <c r="BT25" s="293">
        <v>15</v>
      </c>
      <c r="BU25" s="293">
        <v>0</v>
      </c>
      <c r="BV25" s="293">
        <v>0</v>
      </c>
      <c r="BW25" s="293">
        <v>0</v>
      </c>
      <c r="BX25" s="293">
        <v>0</v>
      </c>
      <c r="BY25" s="293">
        <v>0</v>
      </c>
      <c r="BZ25" s="293">
        <v>0</v>
      </c>
      <c r="CA25" s="293">
        <v>0</v>
      </c>
      <c r="CB25" s="293">
        <v>0</v>
      </c>
      <c r="CC25" s="293">
        <v>0</v>
      </c>
      <c r="CD25" s="293">
        <v>1</v>
      </c>
      <c r="CE25" s="293">
        <v>0</v>
      </c>
      <c r="CF25" s="293"/>
      <c r="CG25" s="293"/>
      <c r="CH25" s="293">
        <v>2</v>
      </c>
      <c r="CI25" s="293">
        <v>0</v>
      </c>
      <c r="CJ25" s="293">
        <v>0</v>
      </c>
      <c r="CK25" s="293">
        <v>0</v>
      </c>
      <c r="CL25" s="293">
        <v>4</v>
      </c>
      <c r="CM25" s="293">
        <v>0</v>
      </c>
      <c r="CN25" s="293">
        <v>0</v>
      </c>
      <c r="CO25" s="294">
        <v>0</v>
      </c>
      <c r="CP25" s="1023" t="s">
        <v>890</v>
      </c>
      <c r="CQ25" s="479" t="s">
        <v>227</v>
      </c>
      <c r="CR25" s="480">
        <v>197</v>
      </c>
      <c r="CS25" s="293">
        <v>66</v>
      </c>
      <c r="CT25" s="293">
        <v>131</v>
      </c>
      <c r="CU25" s="293">
        <v>1</v>
      </c>
      <c r="CV25" s="292">
        <v>1</v>
      </c>
      <c r="CW25" s="292">
        <v>0</v>
      </c>
      <c r="CX25" s="292">
        <v>0</v>
      </c>
      <c r="CY25" s="475">
        <v>0</v>
      </c>
      <c r="CZ25" s="292">
        <v>1</v>
      </c>
      <c r="DA25" s="293">
        <v>0</v>
      </c>
      <c r="DB25" s="293">
        <v>0</v>
      </c>
      <c r="DC25" s="293">
        <v>0</v>
      </c>
      <c r="DD25" s="292">
        <v>68</v>
      </c>
      <c r="DE25" s="475">
        <v>0</v>
      </c>
      <c r="DF25" s="292">
        <v>0</v>
      </c>
      <c r="DG25" s="475">
        <v>0</v>
      </c>
      <c r="DH25" s="475">
        <v>0</v>
      </c>
      <c r="DI25" s="475">
        <v>0</v>
      </c>
      <c r="DJ25" s="292">
        <v>1</v>
      </c>
      <c r="DK25" s="475">
        <v>1</v>
      </c>
      <c r="DL25" s="475">
        <v>0</v>
      </c>
      <c r="DM25" s="475">
        <v>0</v>
      </c>
      <c r="DN25" s="292">
        <v>0</v>
      </c>
      <c r="DO25" s="475">
        <v>0</v>
      </c>
      <c r="DP25" s="292">
        <v>125</v>
      </c>
      <c r="DQ25" s="292">
        <v>0</v>
      </c>
      <c r="DR25" s="292">
        <v>0</v>
      </c>
      <c r="DS25" s="292">
        <v>0</v>
      </c>
      <c r="DT25" s="292">
        <v>0</v>
      </c>
      <c r="DU25" s="292">
        <v>0</v>
      </c>
      <c r="DV25" s="292">
        <v>0</v>
      </c>
      <c r="DW25" s="292">
        <v>0</v>
      </c>
      <c r="DX25" s="569" t="s">
        <v>227</v>
      </c>
      <c r="DY25" s="292">
        <v>2</v>
      </c>
      <c r="DZ25" s="292">
        <v>0</v>
      </c>
      <c r="EA25" s="292"/>
      <c r="EB25" s="292"/>
      <c r="EC25" s="292">
        <v>0</v>
      </c>
      <c r="ED25" s="292">
        <v>0</v>
      </c>
      <c r="EE25" s="292">
        <v>0</v>
      </c>
      <c r="EF25" s="292">
        <v>0</v>
      </c>
      <c r="EG25" s="292">
        <v>0</v>
      </c>
      <c r="EH25" s="292">
        <v>0</v>
      </c>
      <c r="EI25" s="292">
        <v>0</v>
      </c>
      <c r="EJ25" s="292">
        <v>0</v>
      </c>
      <c r="EK25" s="292">
        <v>0</v>
      </c>
      <c r="EL25" s="292">
        <v>0</v>
      </c>
      <c r="EM25" s="292">
        <v>0</v>
      </c>
      <c r="EN25" s="292">
        <v>0</v>
      </c>
      <c r="EO25" s="292">
        <v>0</v>
      </c>
      <c r="EP25" s="292">
        <v>0</v>
      </c>
      <c r="EQ25" s="292">
        <v>0</v>
      </c>
      <c r="ER25" s="292">
        <v>0</v>
      </c>
      <c r="ES25" s="292">
        <v>0</v>
      </c>
      <c r="ET25" s="292">
        <v>0</v>
      </c>
      <c r="EU25" s="292">
        <v>0</v>
      </c>
      <c r="EV25" s="292">
        <v>0</v>
      </c>
      <c r="EW25" s="292">
        <v>0</v>
      </c>
      <c r="EX25" s="296">
        <v>0</v>
      </c>
      <c r="EY25" s="416" t="s">
        <v>123</v>
      </c>
    </row>
    <row r="26" spans="1:155" s="217" customFormat="1" ht="26.1" customHeight="1">
      <c r="A26" s="479" t="s">
        <v>550</v>
      </c>
      <c r="B26" s="480">
        <f t="shared" si="1"/>
        <v>0</v>
      </c>
      <c r="C26" s="293">
        <v>0</v>
      </c>
      <c r="D26" s="293">
        <v>0</v>
      </c>
      <c r="E26" s="293">
        <f t="shared" si="2"/>
        <v>0</v>
      </c>
      <c r="F26" s="293">
        <v>0</v>
      </c>
      <c r="G26" s="293">
        <v>0</v>
      </c>
      <c r="H26" s="293">
        <v>0</v>
      </c>
      <c r="I26" s="293">
        <v>0</v>
      </c>
      <c r="J26" s="293">
        <v>0</v>
      </c>
      <c r="K26" s="293">
        <v>0</v>
      </c>
      <c r="L26" s="293">
        <v>0</v>
      </c>
      <c r="M26" s="293">
        <v>0</v>
      </c>
      <c r="N26" s="293">
        <v>0</v>
      </c>
      <c r="O26" s="293">
        <v>0</v>
      </c>
      <c r="P26" s="293">
        <v>0</v>
      </c>
      <c r="Q26" s="293">
        <v>0</v>
      </c>
      <c r="R26" s="293">
        <v>0</v>
      </c>
      <c r="S26" s="293">
        <v>0</v>
      </c>
      <c r="T26" s="293">
        <v>0</v>
      </c>
      <c r="U26" s="293">
        <v>0</v>
      </c>
      <c r="V26" s="569" t="s">
        <v>550</v>
      </c>
      <c r="W26" s="293">
        <v>0</v>
      </c>
      <c r="X26" s="293">
        <v>0</v>
      </c>
      <c r="Y26" s="293">
        <v>0</v>
      </c>
      <c r="Z26" s="293">
        <v>0</v>
      </c>
      <c r="AA26" s="293">
        <v>0</v>
      </c>
      <c r="AB26" s="293">
        <v>0</v>
      </c>
      <c r="AC26" s="293">
        <v>0</v>
      </c>
      <c r="AD26" s="293">
        <v>0</v>
      </c>
      <c r="AE26" s="293">
        <v>0</v>
      </c>
      <c r="AF26" s="293">
        <v>0</v>
      </c>
      <c r="AG26" s="293">
        <v>0</v>
      </c>
      <c r="AH26" s="293">
        <v>0</v>
      </c>
      <c r="AI26" s="293">
        <v>0</v>
      </c>
      <c r="AJ26" s="293">
        <v>0</v>
      </c>
      <c r="AK26" s="293">
        <v>0</v>
      </c>
      <c r="AL26" s="293">
        <v>0</v>
      </c>
      <c r="AM26" s="293">
        <v>0</v>
      </c>
      <c r="AN26" s="293">
        <v>0</v>
      </c>
      <c r="AO26" s="293">
        <v>0</v>
      </c>
      <c r="AP26" s="294">
        <v>0</v>
      </c>
      <c r="AQ26" s="416" t="s">
        <v>891</v>
      </c>
      <c r="AR26" s="479" t="s">
        <v>550</v>
      </c>
      <c r="AS26" s="480">
        <v>51</v>
      </c>
      <c r="AT26" s="293">
        <v>24</v>
      </c>
      <c r="AU26" s="293">
        <v>27</v>
      </c>
      <c r="AV26" s="293">
        <v>2</v>
      </c>
      <c r="AW26" s="293">
        <v>1</v>
      </c>
      <c r="AX26" s="293">
        <v>1</v>
      </c>
      <c r="AY26" s="293">
        <v>29</v>
      </c>
      <c r="AZ26" s="293">
        <v>2</v>
      </c>
      <c r="BA26" s="293">
        <v>15</v>
      </c>
      <c r="BB26" s="293">
        <v>0</v>
      </c>
      <c r="BC26" s="293">
        <v>0</v>
      </c>
      <c r="BD26" s="293">
        <v>0</v>
      </c>
      <c r="BE26" s="293">
        <v>0</v>
      </c>
      <c r="BF26" s="293">
        <v>0</v>
      </c>
      <c r="BG26" s="293">
        <v>0</v>
      </c>
      <c r="BH26" s="293">
        <v>0</v>
      </c>
      <c r="BI26" s="293">
        <v>0</v>
      </c>
      <c r="BJ26" s="293">
        <v>0</v>
      </c>
      <c r="BK26" s="293">
        <v>0</v>
      </c>
      <c r="BL26" s="293">
        <v>0</v>
      </c>
      <c r="BM26" s="293">
        <v>1</v>
      </c>
      <c r="BN26" s="293">
        <v>0</v>
      </c>
      <c r="BO26" s="293">
        <v>2</v>
      </c>
      <c r="BP26" s="293">
        <v>0</v>
      </c>
      <c r="BQ26" s="569" t="s">
        <v>550</v>
      </c>
      <c r="BR26" s="293">
        <v>0</v>
      </c>
      <c r="BS26" s="293">
        <v>0</v>
      </c>
      <c r="BT26" s="293">
        <v>4</v>
      </c>
      <c r="BU26" s="293">
        <v>0</v>
      </c>
      <c r="BV26" s="293">
        <v>0</v>
      </c>
      <c r="BW26" s="293">
        <v>0</v>
      </c>
      <c r="BX26" s="293">
        <v>0</v>
      </c>
      <c r="BY26" s="293">
        <v>0</v>
      </c>
      <c r="BZ26" s="293">
        <v>0</v>
      </c>
      <c r="CA26" s="293">
        <v>0</v>
      </c>
      <c r="CB26" s="293">
        <v>0</v>
      </c>
      <c r="CC26" s="293">
        <v>0</v>
      </c>
      <c r="CD26" s="293">
        <v>0</v>
      </c>
      <c r="CE26" s="293">
        <v>0</v>
      </c>
      <c r="CF26" s="293"/>
      <c r="CG26" s="293"/>
      <c r="CH26" s="293">
        <v>0</v>
      </c>
      <c r="CI26" s="293">
        <v>0</v>
      </c>
      <c r="CJ26" s="293">
        <v>0</v>
      </c>
      <c r="CK26" s="293">
        <v>0</v>
      </c>
      <c r="CL26" s="293">
        <v>0</v>
      </c>
      <c r="CM26" s="293">
        <v>0</v>
      </c>
      <c r="CN26" s="293">
        <v>0</v>
      </c>
      <c r="CO26" s="294">
        <v>0</v>
      </c>
      <c r="CP26" s="1023" t="s">
        <v>891</v>
      </c>
      <c r="CQ26" s="479" t="s">
        <v>550</v>
      </c>
      <c r="CR26" s="480">
        <v>73</v>
      </c>
      <c r="CS26" s="293">
        <v>26</v>
      </c>
      <c r="CT26" s="293">
        <v>47</v>
      </c>
      <c r="CU26" s="293">
        <v>1</v>
      </c>
      <c r="CV26" s="292">
        <v>1</v>
      </c>
      <c r="CW26" s="292">
        <v>0</v>
      </c>
      <c r="CX26" s="292">
        <v>0</v>
      </c>
      <c r="CY26" s="475">
        <v>0</v>
      </c>
      <c r="CZ26" s="292">
        <v>0</v>
      </c>
      <c r="DA26" s="293">
        <v>0</v>
      </c>
      <c r="DB26" s="293">
        <v>0</v>
      </c>
      <c r="DC26" s="293">
        <v>0</v>
      </c>
      <c r="DD26" s="292">
        <v>15</v>
      </c>
      <c r="DE26" s="475">
        <v>0</v>
      </c>
      <c r="DF26" s="292">
        <v>0</v>
      </c>
      <c r="DG26" s="475">
        <v>0</v>
      </c>
      <c r="DH26" s="475">
        <v>1</v>
      </c>
      <c r="DI26" s="475">
        <v>0</v>
      </c>
      <c r="DJ26" s="292">
        <v>0</v>
      </c>
      <c r="DK26" s="475">
        <v>0</v>
      </c>
      <c r="DL26" s="475">
        <v>0</v>
      </c>
      <c r="DM26" s="475">
        <v>0</v>
      </c>
      <c r="DN26" s="292">
        <v>0</v>
      </c>
      <c r="DO26" s="475">
        <v>0</v>
      </c>
      <c r="DP26" s="292">
        <v>50</v>
      </c>
      <c r="DQ26" s="292">
        <v>0</v>
      </c>
      <c r="DR26" s="292">
        <v>0</v>
      </c>
      <c r="DS26" s="292">
        <v>0</v>
      </c>
      <c r="DT26" s="292">
        <v>0</v>
      </c>
      <c r="DU26" s="292">
        <v>0</v>
      </c>
      <c r="DV26" s="292">
        <v>0</v>
      </c>
      <c r="DW26" s="292">
        <v>0</v>
      </c>
      <c r="DX26" s="569" t="s">
        <v>550</v>
      </c>
      <c r="DY26" s="292">
        <v>4</v>
      </c>
      <c r="DZ26" s="292">
        <v>0</v>
      </c>
      <c r="EA26" s="292"/>
      <c r="EB26" s="292"/>
      <c r="EC26" s="292">
        <v>0</v>
      </c>
      <c r="ED26" s="292">
        <v>0</v>
      </c>
      <c r="EE26" s="292">
        <v>0</v>
      </c>
      <c r="EF26" s="292">
        <v>0</v>
      </c>
      <c r="EG26" s="292">
        <v>0</v>
      </c>
      <c r="EH26" s="292">
        <v>0</v>
      </c>
      <c r="EI26" s="292">
        <v>1</v>
      </c>
      <c r="EJ26" s="292">
        <v>0</v>
      </c>
      <c r="EK26" s="292">
        <v>0</v>
      </c>
      <c r="EL26" s="292">
        <v>0</v>
      </c>
      <c r="EM26" s="292">
        <v>0</v>
      </c>
      <c r="EN26" s="292">
        <v>0</v>
      </c>
      <c r="EO26" s="292">
        <v>0</v>
      </c>
      <c r="EP26" s="292">
        <v>0</v>
      </c>
      <c r="EQ26" s="292">
        <v>0</v>
      </c>
      <c r="ER26" s="292">
        <v>0</v>
      </c>
      <c r="ES26" s="292">
        <v>0</v>
      </c>
      <c r="ET26" s="292">
        <v>0</v>
      </c>
      <c r="EU26" s="292">
        <v>2</v>
      </c>
      <c r="EV26" s="292">
        <v>1</v>
      </c>
      <c r="EW26" s="292">
        <v>0</v>
      </c>
      <c r="EX26" s="296">
        <v>0</v>
      </c>
      <c r="EY26" s="416" t="s">
        <v>122</v>
      </c>
    </row>
    <row r="27" spans="1:155" s="217" customFormat="1" ht="15.95" customHeight="1">
      <c r="A27" s="479" t="s">
        <v>560</v>
      </c>
      <c r="B27" s="480">
        <f t="shared" si="1"/>
        <v>0</v>
      </c>
      <c r="C27" s="293">
        <v>0</v>
      </c>
      <c r="D27" s="293">
        <v>0</v>
      </c>
      <c r="E27" s="293">
        <f t="shared" si="2"/>
        <v>0</v>
      </c>
      <c r="F27" s="293">
        <v>0</v>
      </c>
      <c r="G27" s="293">
        <v>0</v>
      </c>
      <c r="H27" s="293">
        <v>0</v>
      </c>
      <c r="I27" s="293">
        <v>0</v>
      </c>
      <c r="J27" s="293">
        <v>0</v>
      </c>
      <c r="K27" s="293">
        <v>0</v>
      </c>
      <c r="L27" s="293">
        <v>0</v>
      </c>
      <c r="M27" s="293">
        <v>0</v>
      </c>
      <c r="N27" s="293">
        <v>0</v>
      </c>
      <c r="O27" s="293">
        <v>0</v>
      </c>
      <c r="P27" s="293">
        <v>0</v>
      </c>
      <c r="Q27" s="293">
        <v>0</v>
      </c>
      <c r="R27" s="293">
        <v>0</v>
      </c>
      <c r="S27" s="293">
        <v>0</v>
      </c>
      <c r="T27" s="293">
        <v>0</v>
      </c>
      <c r="U27" s="293">
        <v>0</v>
      </c>
      <c r="V27" s="569" t="s">
        <v>560</v>
      </c>
      <c r="W27" s="293">
        <v>0</v>
      </c>
      <c r="X27" s="293">
        <v>0</v>
      </c>
      <c r="Y27" s="293">
        <v>0</v>
      </c>
      <c r="Z27" s="293">
        <v>0</v>
      </c>
      <c r="AA27" s="293">
        <v>0</v>
      </c>
      <c r="AB27" s="293">
        <v>0</v>
      </c>
      <c r="AC27" s="293">
        <v>0</v>
      </c>
      <c r="AD27" s="293">
        <v>0</v>
      </c>
      <c r="AE27" s="293">
        <v>0</v>
      </c>
      <c r="AF27" s="293">
        <v>0</v>
      </c>
      <c r="AG27" s="293">
        <v>0</v>
      </c>
      <c r="AH27" s="293">
        <v>0</v>
      </c>
      <c r="AI27" s="293">
        <v>0</v>
      </c>
      <c r="AJ27" s="293">
        <v>0</v>
      </c>
      <c r="AK27" s="293">
        <v>0</v>
      </c>
      <c r="AL27" s="293">
        <v>0</v>
      </c>
      <c r="AM27" s="293">
        <v>0</v>
      </c>
      <c r="AN27" s="293">
        <v>0</v>
      </c>
      <c r="AO27" s="293">
        <v>0</v>
      </c>
      <c r="AP27" s="294">
        <v>0</v>
      </c>
      <c r="AQ27" s="416" t="s">
        <v>892</v>
      </c>
      <c r="AR27" s="479" t="s">
        <v>560</v>
      </c>
      <c r="AS27" s="480">
        <v>84</v>
      </c>
      <c r="AT27" s="293">
        <v>42</v>
      </c>
      <c r="AU27" s="293">
        <v>42</v>
      </c>
      <c r="AV27" s="293">
        <v>2</v>
      </c>
      <c r="AW27" s="293">
        <v>2</v>
      </c>
      <c r="AX27" s="293">
        <v>0</v>
      </c>
      <c r="AY27" s="293">
        <v>35</v>
      </c>
      <c r="AZ27" s="293">
        <v>1</v>
      </c>
      <c r="BA27" s="293">
        <v>18</v>
      </c>
      <c r="BB27" s="293">
        <v>0</v>
      </c>
      <c r="BC27" s="293">
        <v>0</v>
      </c>
      <c r="BD27" s="293">
        <v>0</v>
      </c>
      <c r="BE27" s="293">
        <v>0</v>
      </c>
      <c r="BF27" s="293">
        <v>0</v>
      </c>
      <c r="BG27" s="293">
        <v>0</v>
      </c>
      <c r="BH27" s="293">
        <v>0</v>
      </c>
      <c r="BI27" s="293">
        <v>0</v>
      </c>
      <c r="BJ27" s="293">
        <v>0</v>
      </c>
      <c r="BK27" s="293">
        <v>0</v>
      </c>
      <c r="BL27" s="293">
        <v>0</v>
      </c>
      <c r="BM27" s="293">
        <v>0</v>
      </c>
      <c r="BN27" s="293">
        <v>0</v>
      </c>
      <c r="BO27" s="293">
        <v>6</v>
      </c>
      <c r="BP27" s="293">
        <v>0</v>
      </c>
      <c r="BQ27" s="569" t="s">
        <v>560</v>
      </c>
      <c r="BR27" s="293">
        <v>0</v>
      </c>
      <c r="BS27" s="293">
        <v>0</v>
      </c>
      <c r="BT27" s="293">
        <v>6</v>
      </c>
      <c r="BU27" s="293">
        <v>0</v>
      </c>
      <c r="BV27" s="293">
        <v>0</v>
      </c>
      <c r="BW27" s="293">
        <v>0</v>
      </c>
      <c r="BX27" s="293">
        <v>0</v>
      </c>
      <c r="BY27" s="293">
        <v>0</v>
      </c>
      <c r="BZ27" s="293">
        <v>0</v>
      </c>
      <c r="CA27" s="293">
        <v>0</v>
      </c>
      <c r="CB27" s="293">
        <v>0</v>
      </c>
      <c r="CC27" s="293">
        <v>0</v>
      </c>
      <c r="CD27" s="293">
        <v>0</v>
      </c>
      <c r="CE27" s="293">
        <v>0</v>
      </c>
      <c r="CF27" s="293"/>
      <c r="CG27" s="293"/>
      <c r="CH27" s="293">
        <v>3</v>
      </c>
      <c r="CI27" s="293">
        <v>0</v>
      </c>
      <c r="CJ27" s="293">
        <v>0</v>
      </c>
      <c r="CK27" s="293">
        <v>0</v>
      </c>
      <c r="CL27" s="293">
        <v>16</v>
      </c>
      <c r="CM27" s="293">
        <v>1</v>
      </c>
      <c r="CN27" s="293">
        <v>6</v>
      </c>
      <c r="CO27" s="294">
        <v>0</v>
      </c>
      <c r="CP27" s="1023" t="s">
        <v>892</v>
      </c>
      <c r="CQ27" s="479" t="s">
        <v>560</v>
      </c>
      <c r="CR27" s="480">
        <v>44</v>
      </c>
      <c r="CS27" s="293">
        <v>23</v>
      </c>
      <c r="CT27" s="293">
        <v>21</v>
      </c>
      <c r="CU27" s="293">
        <v>0</v>
      </c>
      <c r="CV27" s="292">
        <v>0</v>
      </c>
      <c r="CW27" s="292">
        <v>0</v>
      </c>
      <c r="CX27" s="292">
        <v>0</v>
      </c>
      <c r="CY27" s="475">
        <v>0</v>
      </c>
      <c r="CZ27" s="292">
        <v>0</v>
      </c>
      <c r="DA27" s="293">
        <v>0</v>
      </c>
      <c r="DB27" s="293">
        <v>0</v>
      </c>
      <c r="DC27" s="293">
        <v>0</v>
      </c>
      <c r="DD27" s="292">
        <v>4</v>
      </c>
      <c r="DE27" s="475">
        <v>0</v>
      </c>
      <c r="DF27" s="292">
        <v>0</v>
      </c>
      <c r="DG27" s="475">
        <v>0</v>
      </c>
      <c r="DH27" s="475">
        <v>1</v>
      </c>
      <c r="DI27" s="475">
        <v>0</v>
      </c>
      <c r="DJ27" s="292">
        <v>0</v>
      </c>
      <c r="DK27" s="475">
        <v>0</v>
      </c>
      <c r="DL27" s="475">
        <v>0</v>
      </c>
      <c r="DM27" s="475">
        <v>0</v>
      </c>
      <c r="DN27" s="292">
        <v>0</v>
      </c>
      <c r="DO27" s="475">
        <v>0</v>
      </c>
      <c r="DP27" s="292">
        <v>37</v>
      </c>
      <c r="DQ27" s="292">
        <v>0</v>
      </c>
      <c r="DR27" s="292">
        <v>1</v>
      </c>
      <c r="DS27" s="292">
        <v>0</v>
      </c>
      <c r="DT27" s="292">
        <v>0</v>
      </c>
      <c r="DU27" s="292">
        <v>0</v>
      </c>
      <c r="DV27" s="292">
        <v>0</v>
      </c>
      <c r="DW27" s="292">
        <v>0</v>
      </c>
      <c r="DX27" s="569" t="s">
        <v>560</v>
      </c>
      <c r="DY27" s="292">
        <v>1</v>
      </c>
      <c r="DZ27" s="292">
        <v>0</v>
      </c>
      <c r="EA27" s="292"/>
      <c r="EB27" s="292"/>
      <c r="EC27" s="292">
        <v>0</v>
      </c>
      <c r="ED27" s="292">
        <v>0</v>
      </c>
      <c r="EE27" s="292">
        <v>0</v>
      </c>
      <c r="EF27" s="292">
        <v>0</v>
      </c>
      <c r="EG27" s="292">
        <v>0</v>
      </c>
      <c r="EH27" s="292">
        <v>0</v>
      </c>
      <c r="EI27" s="292">
        <v>0</v>
      </c>
      <c r="EJ27" s="292">
        <v>0</v>
      </c>
      <c r="EK27" s="292">
        <v>0</v>
      </c>
      <c r="EL27" s="292">
        <v>0</v>
      </c>
      <c r="EM27" s="292">
        <v>0</v>
      </c>
      <c r="EN27" s="292">
        <v>0</v>
      </c>
      <c r="EO27" s="292">
        <v>0</v>
      </c>
      <c r="EP27" s="292">
        <v>0</v>
      </c>
      <c r="EQ27" s="292">
        <v>0</v>
      </c>
      <c r="ER27" s="292">
        <v>0</v>
      </c>
      <c r="ES27" s="292">
        <v>0</v>
      </c>
      <c r="ET27" s="292">
        <v>0</v>
      </c>
      <c r="EU27" s="292">
        <v>0</v>
      </c>
      <c r="EV27" s="292">
        <v>0</v>
      </c>
      <c r="EW27" s="292">
        <v>0</v>
      </c>
      <c r="EX27" s="296">
        <v>0</v>
      </c>
      <c r="EY27" s="416" t="s">
        <v>80</v>
      </c>
    </row>
    <row r="28" spans="1:155" s="217" customFormat="1" ht="15.95" customHeight="1">
      <c r="A28" s="479" t="s">
        <v>568</v>
      </c>
      <c r="B28" s="480">
        <f t="shared" si="1"/>
        <v>0</v>
      </c>
      <c r="C28" s="293">
        <v>0</v>
      </c>
      <c r="D28" s="293">
        <v>0</v>
      </c>
      <c r="E28" s="293">
        <f t="shared" si="2"/>
        <v>0</v>
      </c>
      <c r="F28" s="293">
        <v>0</v>
      </c>
      <c r="G28" s="293">
        <v>0</v>
      </c>
      <c r="H28" s="293">
        <v>0</v>
      </c>
      <c r="I28" s="293">
        <v>0</v>
      </c>
      <c r="J28" s="293">
        <v>0</v>
      </c>
      <c r="K28" s="293">
        <v>0</v>
      </c>
      <c r="L28" s="293">
        <v>0</v>
      </c>
      <c r="M28" s="293">
        <v>0</v>
      </c>
      <c r="N28" s="293">
        <v>0</v>
      </c>
      <c r="O28" s="293">
        <v>0</v>
      </c>
      <c r="P28" s="293">
        <v>0</v>
      </c>
      <c r="Q28" s="293">
        <v>0</v>
      </c>
      <c r="R28" s="293">
        <v>0</v>
      </c>
      <c r="S28" s="293">
        <v>0</v>
      </c>
      <c r="T28" s="293">
        <v>0</v>
      </c>
      <c r="U28" s="293">
        <v>0</v>
      </c>
      <c r="V28" s="569" t="s">
        <v>568</v>
      </c>
      <c r="W28" s="293">
        <v>0</v>
      </c>
      <c r="X28" s="293">
        <v>0</v>
      </c>
      <c r="Y28" s="293">
        <v>0</v>
      </c>
      <c r="Z28" s="293">
        <v>0</v>
      </c>
      <c r="AA28" s="293">
        <v>0</v>
      </c>
      <c r="AB28" s="293">
        <v>0</v>
      </c>
      <c r="AC28" s="293">
        <v>0</v>
      </c>
      <c r="AD28" s="293">
        <v>0</v>
      </c>
      <c r="AE28" s="293">
        <v>0</v>
      </c>
      <c r="AF28" s="293">
        <v>0</v>
      </c>
      <c r="AG28" s="293">
        <v>0</v>
      </c>
      <c r="AH28" s="293">
        <v>0</v>
      </c>
      <c r="AI28" s="293">
        <v>0</v>
      </c>
      <c r="AJ28" s="293">
        <v>0</v>
      </c>
      <c r="AK28" s="293">
        <v>0</v>
      </c>
      <c r="AL28" s="293">
        <v>0</v>
      </c>
      <c r="AM28" s="293">
        <v>0</v>
      </c>
      <c r="AN28" s="293">
        <v>0</v>
      </c>
      <c r="AO28" s="293">
        <v>0</v>
      </c>
      <c r="AP28" s="294">
        <v>0</v>
      </c>
      <c r="AQ28" s="416" t="s">
        <v>893</v>
      </c>
      <c r="AR28" s="479" t="s">
        <v>568</v>
      </c>
      <c r="AS28" s="480">
        <v>60</v>
      </c>
      <c r="AT28" s="293">
        <v>32</v>
      </c>
      <c r="AU28" s="293">
        <v>28</v>
      </c>
      <c r="AV28" s="293">
        <v>2</v>
      </c>
      <c r="AW28" s="293">
        <v>1</v>
      </c>
      <c r="AX28" s="293">
        <v>1</v>
      </c>
      <c r="AY28" s="293">
        <v>27</v>
      </c>
      <c r="AZ28" s="293">
        <v>2</v>
      </c>
      <c r="BA28" s="293">
        <v>28</v>
      </c>
      <c r="BB28" s="293">
        <v>0</v>
      </c>
      <c r="BC28" s="293">
        <v>0</v>
      </c>
      <c r="BD28" s="293">
        <v>0</v>
      </c>
      <c r="BE28" s="293">
        <v>0</v>
      </c>
      <c r="BF28" s="293">
        <v>0</v>
      </c>
      <c r="BG28" s="293">
        <v>0</v>
      </c>
      <c r="BH28" s="293">
        <v>0</v>
      </c>
      <c r="BI28" s="293">
        <v>0</v>
      </c>
      <c r="BJ28" s="293">
        <v>0</v>
      </c>
      <c r="BK28" s="293">
        <v>0</v>
      </c>
      <c r="BL28" s="293">
        <v>0</v>
      </c>
      <c r="BM28" s="293">
        <v>0</v>
      </c>
      <c r="BN28" s="293">
        <v>0</v>
      </c>
      <c r="BO28" s="293">
        <v>3</v>
      </c>
      <c r="BP28" s="293">
        <v>0</v>
      </c>
      <c r="BQ28" s="569" t="s">
        <v>568</v>
      </c>
      <c r="BR28" s="293">
        <v>0</v>
      </c>
      <c r="BS28" s="293">
        <v>0</v>
      </c>
      <c r="BT28" s="293">
        <v>1</v>
      </c>
      <c r="BU28" s="293">
        <v>0</v>
      </c>
      <c r="BV28" s="293">
        <v>0</v>
      </c>
      <c r="BW28" s="293">
        <v>0</v>
      </c>
      <c r="BX28" s="293">
        <v>0</v>
      </c>
      <c r="BY28" s="293">
        <v>0</v>
      </c>
      <c r="BZ28" s="293">
        <v>0</v>
      </c>
      <c r="CA28" s="293">
        <v>0</v>
      </c>
      <c r="CB28" s="293">
        <v>0</v>
      </c>
      <c r="CC28" s="293">
        <v>0</v>
      </c>
      <c r="CD28" s="293">
        <v>0</v>
      </c>
      <c r="CE28" s="293">
        <v>0</v>
      </c>
      <c r="CF28" s="293"/>
      <c r="CG28" s="293"/>
      <c r="CH28" s="293">
        <v>1</v>
      </c>
      <c r="CI28" s="293">
        <v>0</v>
      </c>
      <c r="CJ28" s="293">
        <v>0</v>
      </c>
      <c r="CK28" s="293">
        <v>0</v>
      </c>
      <c r="CL28" s="293">
        <v>0</v>
      </c>
      <c r="CM28" s="293">
        <v>0</v>
      </c>
      <c r="CN28" s="293">
        <v>0</v>
      </c>
      <c r="CO28" s="294">
        <v>0</v>
      </c>
      <c r="CP28" s="1023" t="s">
        <v>893</v>
      </c>
      <c r="CQ28" s="479" t="s">
        <v>568</v>
      </c>
      <c r="CR28" s="480">
        <v>70</v>
      </c>
      <c r="CS28" s="293">
        <v>33</v>
      </c>
      <c r="CT28" s="293">
        <v>37</v>
      </c>
      <c r="CU28" s="293">
        <v>0</v>
      </c>
      <c r="CV28" s="292">
        <v>0</v>
      </c>
      <c r="CW28" s="292">
        <v>0</v>
      </c>
      <c r="CX28" s="292">
        <v>0</v>
      </c>
      <c r="CY28" s="475">
        <v>0</v>
      </c>
      <c r="CZ28" s="292">
        <v>0</v>
      </c>
      <c r="DA28" s="293">
        <v>0</v>
      </c>
      <c r="DB28" s="293">
        <v>0</v>
      </c>
      <c r="DC28" s="293">
        <v>0</v>
      </c>
      <c r="DD28" s="292">
        <v>26</v>
      </c>
      <c r="DE28" s="475">
        <v>0</v>
      </c>
      <c r="DF28" s="292">
        <v>0</v>
      </c>
      <c r="DG28" s="475">
        <v>0</v>
      </c>
      <c r="DH28" s="475">
        <v>0</v>
      </c>
      <c r="DI28" s="475">
        <v>0</v>
      </c>
      <c r="DJ28" s="292">
        <v>0</v>
      </c>
      <c r="DK28" s="475">
        <v>0</v>
      </c>
      <c r="DL28" s="475">
        <v>0</v>
      </c>
      <c r="DM28" s="475">
        <v>0</v>
      </c>
      <c r="DN28" s="292">
        <v>0</v>
      </c>
      <c r="DO28" s="475">
        <v>0</v>
      </c>
      <c r="DP28" s="292">
        <v>41</v>
      </c>
      <c r="DQ28" s="292">
        <v>0</v>
      </c>
      <c r="DR28" s="292">
        <v>1</v>
      </c>
      <c r="DS28" s="292">
        <v>0</v>
      </c>
      <c r="DT28" s="292">
        <v>0</v>
      </c>
      <c r="DU28" s="292">
        <v>0</v>
      </c>
      <c r="DV28" s="292">
        <v>0</v>
      </c>
      <c r="DW28" s="292">
        <v>0</v>
      </c>
      <c r="DX28" s="569" t="s">
        <v>568</v>
      </c>
      <c r="DY28" s="292">
        <v>2</v>
      </c>
      <c r="DZ28" s="292">
        <v>0</v>
      </c>
      <c r="EA28" s="292"/>
      <c r="EB28" s="292"/>
      <c r="EC28" s="292">
        <v>0</v>
      </c>
      <c r="ED28" s="292">
        <v>0</v>
      </c>
      <c r="EE28" s="292">
        <v>0</v>
      </c>
      <c r="EF28" s="292">
        <v>0</v>
      </c>
      <c r="EG28" s="292">
        <v>0</v>
      </c>
      <c r="EH28" s="292">
        <v>0</v>
      </c>
      <c r="EI28" s="292">
        <v>0</v>
      </c>
      <c r="EJ28" s="292">
        <v>0</v>
      </c>
      <c r="EK28" s="292">
        <v>0</v>
      </c>
      <c r="EL28" s="292">
        <v>0</v>
      </c>
      <c r="EM28" s="292">
        <v>0</v>
      </c>
      <c r="EN28" s="292">
        <v>0</v>
      </c>
      <c r="EO28" s="292">
        <v>0</v>
      </c>
      <c r="EP28" s="292">
        <v>0</v>
      </c>
      <c r="EQ28" s="292">
        <v>0</v>
      </c>
      <c r="ER28" s="292">
        <v>0</v>
      </c>
      <c r="ES28" s="292">
        <v>0</v>
      </c>
      <c r="ET28" s="292">
        <v>0</v>
      </c>
      <c r="EU28" s="292">
        <v>0</v>
      </c>
      <c r="EV28" s="292">
        <v>0</v>
      </c>
      <c r="EW28" s="292">
        <v>0</v>
      </c>
      <c r="EX28" s="296">
        <v>0</v>
      </c>
      <c r="EY28" s="416" t="s">
        <v>673</v>
      </c>
    </row>
    <row r="29" spans="1:155" s="217" customFormat="1" ht="15.95" customHeight="1">
      <c r="A29" s="479" t="s">
        <v>549</v>
      </c>
      <c r="B29" s="480">
        <f t="shared" si="1"/>
        <v>0</v>
      </c>
      <c r="C29" s="293">
        <v>0</v>
      </c>
      <c r="D29" s="293">
        <v>0</v>
      </c>
      <c r="E29" s="293">
        <f t="shared" si="2"/>
        <v>0</v>
      </c>
      <c r="F29" s="293">
        <v>0</v>
      </c>
      <c r="G29" s="293">
        <v>0</v>
      </c>
      <c r="H29" s="293">
        <v>0</v>
      </c>
      <c r="I29" s="293">
        <v>0</v>
      </c>
      <c r="J29" s="293">
        <v>0</v>
      </c>
      <c r="K29" s="293">
        <v>0</v>
      </c>
      <c r="L29" s="293">
        <v>0</v>
      </c>
      <c r="M29" s="293">
        <v>0</v>
      </c>
      <c r="N29" s="293">
        <v>0</v>
      </c>
      <c r="O29" s="293">
        <v>0</v>
      </c>
      <c r="P29" s="293">
        <v>0</v>
      </c>
      <c r="Q29" s="293">
        <v>0</v>
      </c>
      <c r="R29" s="293">
        <v>0</v>
      </c>
      <c r="S29" s="293">
        <v>0</v>
      </c>
      <c r="T29" s="293">
        <v>0</v>
      </c>
      <c r="U29" s="293">
        <v>0</v>
      </c>
      <c r="V29" s="569" t="s">
        <v>549</v>
      </c>
      <c r="W29" s="293">
        <v>0</v>
      </c>
      <c r="X29" s="293">
        <v>0</v>
      </c>
      <c r="Y29" s="293">
        <v>0</v>
      </c>
      <c r="Z29" s="293">
        <v>0</v>
      </c>
      <c r="AA29" s="293">
        <v>0</v>
      </c>
      <c r="AB29" s="293">
        <v>0</v>
      </c>
      <c r="AC29" s="293">
        <v>0</v>
      </c>
      <c r="AD29" s="293">
        <v>0</v>
      </c>
      <c r="AE29" s="293">
        <v>0</v>
      </c>
      <c r="AF29" s="293">
        <v>0</v>
      </c>
      <c r="AG29" s="293">
        <v>0</v>
      </c>
      <c r="AH29" s="293">
        <v>0</v>
      </c>
      <c r="AI29" s="293">
        <v>0</v>
      </c>
      <c r="AJ29" s="293">
        <v>0</v>
      </c>
      <c r="AK29" s="293">
        <v>0</v>
      </c>
      <c r="AL29" s="293">
        <v>0</v>
      </c>
      <c r="AM29" s="293">
        <v>0</v>
      </c>
      <c r="AN29" s="293">
        <v>0</v>
      </c>
      <c r="AO29" s="293">
        <v>0</v>
      </c>
      <c r="AP29" s="294">
        <v>0</v>
      </c>
      <c r="AQ29" s="416" t="s">
        <v>894</v>
      </c>
      <c r="AR29" s="479" t="s">
        <v>549</v>
      </c>
      <c r="AS29" s="480">
        <v>65</v>
      </c>
      <c r="AT29" s="293">
        <v>32</v>
      </c>
      <c r="AU29" s="293">
        <v>33</v>
      </c>
      <c r="AV29" s="293">
        <v>4</v>
      </c>
      <c r="AW29" s="293">
        <v>2</v>
      </c>
      <c r="AX29" s="293">
        <v>2</v>
      </c>
      <c r="AY29" s="293">
        <v>31</v>
      </c>
      <c r="AZ29" s="293">
        <v>4</v>
      </c>
      <c r="BA29" s="293">
        <v>24</v>
      </c>
      <c r="BB29" s="293">
        <v>0</v>
      </c>
      <c r="BC29" s="293">
        <v>0</v>
      </c>
      <c r="BD29" s="293">
        <v>0</v>
      </c>
      <c r="BE29" s="293">
        <v>0</v>
      </c>
      <c r="BF29" s="293">
        <v>0</v>
      </c>
      <c r="BG29" s="293">
        <v>0</v>
      </c>
      <c r="BH29" s="293">
        <v>0</v>
      </c>
      <c r="BI29" s="293">
        <v>0</v>
      </c>
      <c r="BJ29" s="293">
        <v>0</v>
      </c>
      <c r="BK29" s="293">
        <v>0</v>
      </c>
      <c r="BL29" s="293">
        <v>0</v>
      </c>
      <c r="BM29" s="293">
        <v>0</v>
      </c>
      <c r="BN29" s="293">
        <v>0</v>
      </c>
      <c r="BO29" s="293">
        <v>3</v>
      </c>
      <c r="BP29" s="293">
        <v>0</v>
      </c>
      <c r="BQ29" s="569" t="s">
        <v>549</v>
      </c>
      <c r="BR29" s="293">
        <v>0</v>
      </c>
      <c r="BS29" s="293">
        <v>0</v>
      </c>
      <c r="BT29" s="293">
        <v>7</v>
      </c>
      <c r="BU29" s="293">
        <v>0</v>
      </c>
      <c r="BV29" s="293">
        <v>0</v>
      </c>
      <c r="BW29" s="293">
        <v>0</v>
      </c>
      <c r="BX29" s="293">
        <v>0</v>
      </c>
      <c r="BY29" s="293">
        <v>0</v>
      </c>
      <c r="BZ29" s="293">
        <v>0</v>
      </c>
      <c r="CA29" s="293">
        <v>0</v>
      </c>
      <c r="CB29" s="293">
        <v>0</v>
      </c>
      <c r="CC29" s="293">
        <v>0</v>
      </c>
      <c r="CD29" s="293">
        <v>0</v>
      </c>
      <c r="CE29" s="293">
        <v>0</v>
      </c>
      <c r="CF29" s="293"/>
      <c r="CG29" s="293"/>
      <c r="CH29" s="293">
        <v>0</v>
      </c>
      <c r="CI29" s="293">
        <v>0</v>
      </c>
      <c r="CJ29" s="293">
        <v>0</v>
      </c>
      <c r="CK29" s="293">
        <v>0</v>
      </c>
      <c r="CL29" s="293">
        <v>0</v>
      </c>
      <c r="CM29" s="293">
        <v>0</v>
      </c>
      <c r="CN29" s="293">
        <v>1</v>
      </c>
      <c r="CO29" s="294">
        <v>0</v>
      </c>
      <c r="CP29" s="1023" t="s">
        <v>894</v>
      </c>
      <c r="CQ29" s="479" t="s">
        <v>549</v>
      </c>
      <c r="CR29" s="480">
        <v>56</v>
      </c>
      <c r="CS29" s="293">
        <v>21</v>
      </c>
      <c r="CT29" s="293">
        <v>35</v>
      </c>
      <c r="CU29" s="293">
        <v>1</v>
      </c>
      <c r="CV29" s="292">
        <v>1</v>
      </c>
      <c r="CW29" s="292">
        <v>0</v>
      </c>
      <c r="CX29" s="292">
        <v>0</v>
      </c>
      <c r="CY29" s="475">
        <v>0</v>
      </c>
      <c r="CZ29" s="292">
        <v>0</v>
      </c>
      <c r="DA29" s="293">
        <v>0</v>
      </c>
      <c r="DB29" s="293">
        <v>0</v>
      </c>
      <c r="DC29" s="293">
        <v>0</v>
      </c>
      <c r="DD29" s="292">
        <v>20</v>
      </c>
      <c r="DE29" s="475">
        <v>0</v>
      </c>
      <c r="DF29" s="292">
        <v>0</v>
      </c>
      <c r="DG29" s="475">
        <v>0</v>
      </c>
      <c r="DH29" s="475">
        <v>2</v>
      </c>
      <c r="DI29" s="475">
        <v>0</v>
      </c>
      <c r="DJ29" s="292">
        <v>2</v>
      </c>
      <c r="DK29" s="475">
        <v>1</v>
      </c>
      <c r="DL29" s="475">
        <v>0</v>
      </c>
      <c r="DM29" s="475">
        <v>0</v>
      </c>
      <c r="DN29" s="292">
        <v>0</v>
      </c>
      <c r="DO29" s="475">
        <v>0</v>
      </c>
      <c r="DP29" s="292">
        <v>31</v>
      </c>
      <c r="DQ29" s="292">
        <v>0</v>
      </c>
      <c r="DR29" s="292">
        <v>0</v>
      </c>
      <c r="DS29" s="292">
        <v>0</v>
      </c>
      <c r="DT29" s="292">
        <v>0</v>
      </c>
      <c r="DU29" s="292">
        <v>0</v>
      </c>
      <c r="DV29" s="292">
        <v>0</v>
      </c>
      <c r="DW29" s="292">
        <v>0</v>
      </c>
      <c r="DX29" s="569" t="s">
        <v>549</v>
      </c>
      <c r="DY29" s="292">
        <v>1</v>
      </c>
      <c r="DZ29" s="292">
        <v>0</v>
      </c>
      <c r="EA29" s="292"/>
      <c r="EB29" s="292"/>
      <c r="EC29" s="292">
        <v>0</v>
      </c>
      <c r="ED29" s="292">
        <v>0</v>
      </c>
      <c r="EE29" s="292">
        <v>0</v>
      </c>
      <c r="EF29" s="292">
        <v>0</v>
      </c>
      <c r="EG29" s="292">
        <v>0</v>
      </c>
      <c r="EH29" s="292">
        <v>0</v>
      </c>
      <c r="EI29" s="292">
        <v>0</v>
      </c>
      <c r="EJ29" s="292">
        <v>0</v>
      </c>
      <c r="EK29" s="292">
        <v>0</v>
      </c>
      <c r="EL29" s="292">
        <v>0</v>
      </c>
      <c r="EM29" s="292">
        <v>0</v>
      </c>
      <c r="EN29" s="292">
        <v>0</v>
      </c>
      <c r="EO29" s="292">
        <v>0</v>
      </c>
      <c r="EP29" s="292">
        <v>0</v>
      </c>
      <c r="EQ29" s="292">
        <v>0</v>
      </c>
      <c r="ER29" s="292">
        <v>0</v>
      </c>
      <c r="ES29" s="292">
        <v>0</v>
      </c>
      <c r="ET29" s="292">
        <v>0</v>
      </c>
      <c r="EU29" s="292">
        <v>0</v>
      </c>
      <c r="EV29" s="292">
        <v>0</v>
      </c>
      <c r="EW29" s="292">
        <v>0</v>
      </c>
      <c r="EX29" s="296">
        <v>0</v>
      </c>
      <c r="EY29" s="416" t="s">
        <v>125</v>
      </c>
    </row>
    <row r="30" spans="1:155" s="217" customFormat="1" ht="26.1" customHeight="1">
      <c r="A30" s="479" t="s">
        <v>556</v>
      </c>
      <c r="B30" s="480">
        <f t="shared" si="1"/>
        <v>0</v>
      </c>
      <c r="C30" s="293">
        <v>0</v>
      </c>
      <c r="D30" s="293">
        <v>0</v>
      </c>
      <c r="E30" s="293">
        <f t="shared" si="2"/>
        <v>0</v>
      </c>
      <c r="F30" s="293">
        <v>0</v>
      </c>
      <c r="G30" s="293">
        <v>0</v>
      </c>
      <c r="H30" s="293">
        <v>0</v>
      </c>
      <c r="I30" s="293">
        <v>0</v>
      </c>
      <c r="J30" s="293">
        <v>0</v>
      </c>
      <c r="K30" s="293">
        <v>0</v>
      </c>
      <c r="L30" s="293">
        <v>0</v>
      </c>
      <c r="M30" s="293">
        <v>0</v>
      </c>
      <c r="N30" s="293">
        <v>0</v>
      </c>
      <c r="O30" s="293">
        <v>0</v>
      </c>
      <c r="P30" s="293">
        <v>0</v>
      </c>
      <c r="Q30" s="293">
        <v>0</v>
      </c>
      <c r="R30" s="293">
        <v>0</v>
      </c>
      <c r="S30" s="293">
        <v>0</v>
      </c>
      <c r="T30" s="293">
        <v>0</v>
      </c>
      <c r="U30" s="293">
        <v>0</v>
      </c>
      <c r="V30" s="569" t="s">
        <v>556</v>
      </c>
      <c r="W30" s="293">
        <v>0</v>
      </c>
      <c r="X30" s="293">
        <v>0</v>
      </c>
      <c r="Y30" s="293">
        <v>0</v>
      </c>
      <c r="Z30" s="293">
        <v>0</v>
      </c>
      <c r="AA30" s="293">
        <v>0</v>
      </c>
      <c r="AB30" s="293">
        <v>0</v>
      </c>
      <c r="AC30" s="293">
        <v>0</v>
      </c>
      <c r="AD30" s="293">
        <v>0</v>
      </c>
      <c r="AE30" s="293">
        <v>0</v>
      </c>
      <c r="AF30" s="293">
        <v>0</v>
      </c>
      <c r="AG30" s="293">
        <v>0</v>
      </c>
      <c r="AH30" s="293">
        <v>0</v>
      </c>
      <c r="AI30" s="293">
        <v>0</v>
      </c>
      <c r="AJ30" s="293">
        <v>0</v>
      </c>
      <c r="AK30" s="293">
        <v>0</v>
      </c>
      <c r="AL30" s="293">
        <v>0</v>
      </c>
      <c r="AM30" s="293">
        <v>0</v>
      </c>
      <c r="AN30" s="293">
        <v>0</v>
      </c>
      <c r="AO30" s="293">
        <v>0</v>
      </c>
      <c r="AP30" s="294">
        <v>0</v>
      </c>
      <c r="AQ30" s="416" t="s">
        <v>895</v>
      </c>
      <c r="AR30" s="479" t="s">
        <v>556</v>
      </c>
      <c r="AS30" s="480">
        <v>219</v>
      </c>
      <c r="AT30" s="293">
        <v>106</v>
      </c>
      <c r="AU30" s="293">
        <v>113</v>
      </c>
      <c r="AV30" s="293">
        <v>12</v>
      </c>
      <c r="AW30" s="293">
        <v>3</v>
      </c>
      <c r="AX30" s="293">
        <v>9</v>
      </c>
      <c r="AY30" s="293">
        <v>90</v>
      </c>
      <c r="AZ30" s="293">
        <v>12</v>
      </c>
      <c r="BA30" s="293">
        <v>51</v>
      </c>
      <c r="BB30" s="293">
        <v>0</v>
      </c>
      <c r="BC30" s="293">
        <v>0</v>
      </c>
      <c r="BD30" s="293">
        <v>0</v>
      </c>
      <c r="BE30" s="293">
        <v>0</v>
      </c>
      <c r="BF30" s="293">
        <v>0</v>
      </c>
      <c r="BG30" s="293">
        <v>0</v>
      </c>
      <c r="BH30" s="293">
        <v>0</v>
      </c>
      <c r="BI30" s="293">
        <v>0</v>
      </c>
      <c r="BJ30" s="293">
        <v>0</v>
      </c>
      <c r="BK30" s="293">
        <v>0</v>
      </c>
      <c r="BL30" s="293">
        <v>0</v>
      </c>
      <c r="BM30" s="293"/>
      <c r="BN30" s="293">
        <v>0</v>
      </c>
      <c r="BO30" s="293">
        <v>1</v>
      </c>
      <c r="BP30" s="293">
        <v>0</v>
      </c>
      <c r="BQ30" s="569" t="s">
        <v>556</v>
      </c>
      <c r="BR30" s="293">
        <v>0</v>
      </c>
      <c r="BS30" s="293">
        <v>0</v>
      </c>
      <c r="BT30" s="293">
        <v>23</v>
      </c>
      <c r="BU30" s="293">
        <v>0</v>
      </c>
      <c r="BV30" s="293">
        <v>0</v>
      </c>
      <c r="BW30" s="293">
        <v>0</v>
      </c>
      <c r="BX30" s="293">
        <v>0</v>
      </c>
      <c r="BY30" s="293">
        <v>0</v>
      </c>
      <c r="BZ30" s="293">
        <v>0</v>
      </c>
      <c r="CA30" s="293">
        <v>0</v>
      </c>
      <c r="CB30" s="293">
        <v>0</v>
      </c>
      <c r="CC30" s="293">
        <v>0</v>
      </c>
      <c r="CD30" s="293">
        <v>2</v>
      </c>
      <c r="CE30" s="293">
        <v>0</v>
      </c>
      <c r="CF30" s="293"/>
      <c r="CG30" s="293"/>
      <c r="CH30" s="293">
        <v>9</v>
      </c>
      <c r="CI30" s="293">
        <v>0</v>
      </c>
      <c r="CJ30" s="293">
        <v>0</v>
      </c>
      <c r="CK30" s="293">
        <v>0</v>
      </c>
      <c r="CL30" s="293">
        <v>43</v>
      </c>
      <c r="CM30" s="293">
        <v>0</v>
      </c>
      <c r="CN30" s="293">
        <v>1</v>
      </c>
      <c r="CO30" s="294">
        <v>0</v>
      </c>
      <c r="CP30" s="1023" t="s">
        <v>895</v>
      </c>
      <c r="CQ30" s="479" t="s">
        <v>556</v>
      </c>
      <c r="CR30" s="480">
        <v>163</v>
      </c>
      <c r="CS30" s="293">
        <v>58</v>
      </c>
      <c r="CT30" s="293">
        <v>105</v>
      </c>
      <c r="CU30" s="293">
        <v>0</v>
      </c>
      <c r="CV30" s="292">
        <v>0</v>
      </c>
      <c r="CW30" s="292">
        <v>0</v>
      </c>
      <c r="CX30" s="292">
        <v>0</v>
      </c>
      <c r="CY30" s="475">
        <v>0</v>
      </c>
      <c r="CZ30" s="292">
        <v>0</v>
      </c>
      <c r="DA30" s="293">
        <v>0</v>
      </c>
      <c r="DB30" s="293">
        <v>0</v>
      </c>
      <c r="DC30" s="293">
        <v>0</v>
      </c>
      <c r="DD30" s="292">
        <v>42</v>
      </c>
      <c r="DE30" s="475">
        <v>0</v>
      </c>
      <c r="DF30" s="292">
        <v>0</v>
      </c>
      <c r="DG30" s="475">
        <v>0</v>
      </c>
      <c r="DH30" s="475">
        <v>2</v>
      </c>
      <c r="DI30" s="475">
        <v>0</v>
      </c>
      <c r="DJ30" s="292">
        <v>2</v>
      </c>
      <c r="DK30" s="475">
        <v>0</v>
      </c>
      <c r="DL30" s="475">
        <v>0</v>
      </c>
      <c r="DM30" s="475">
        <v>0</v>
      </c>
      <c r="DN30" s="292">
        <v>0</v>
      </c>
      <c r="DO30" s="475">
        <v>0</v>
      </c>
      <c r="DP30" s="292">
        <v>116</v>
      </c>
      <c r="DQ30" s="292">
        <v>0</v>
      </c>
      <c r="DR30" s="292">
        <v>0</v>
      </c>
      <c r="DS30" s="292">
        <v>0</v>
      </c>
      <c r="DT30" s="292">
        <v>0</v>
      </c>
      <c r="DU30" s="292">
        <v>0</v>
      </c>
      <c r="DV30" s="292">
        <v>0</v>
      </c>
      <c r="DW30" s="292">
        <v>0</v>
      </c>
      <c r="DX30" s="569" t="s">
        <v>556</v>
      </c>
      <c r="DY30" s="292">
        <v>1</v>
      </c>
      <c r="DZ30" s="292">
        <v>0</v>
      </c>
      <c r="EA30" s="292"/>
      <c r="EB30" s="292"/>
      <c r="EC30" s="292">
        <v>0</v>
      </c>
      <c r="ED30" s="292">
        <v>0</v>
      </c>
      <c r="EE30" s="292">
        <v>0</v>
      </c>
      <c r="EF30" s="292">
        <v>0</v>
      </c>
      <c r="EG30" s="292">
        <v>0</v>
      </c>
      <c r="EH30" s="292">
        <v>0</v>
      </c>
      <c r="EI30" s="292">
        <v>0</v>
      </c>
      <c r="EJ30" s="292">
        <v>0</v>
      </c>
      <c r="EK30" s="292">
        <v>0</v>
      </c>
      <c r="EL30" s="292">
        <v>0</v>
      </c>
      <c r="EM30" s="292">
        <v>0</v>
      </c>
      <c r="EN30" s="292">
        <v>0</v>
      </c>
      <c r="EO30" s="292">
        <v>0</v>
      </c>
      <c r="EP30" s="292">
        <v>0</v>
      </c>
      <c r="EQ30" s="292">
        <v>0</v>
      </c>
      <c r="ER30" s="292">
        <v>0</v>
      </c>
      <c r="ES30" s="292">
        <v>0</v>
      </c>
      <c r="ET30" s="292">
        <v>0</v>
      </c>
      <c r="EU30" s="292">
        <v>0</v>
      </c>
      <c r="EV30" s="292">
        <v>0</v>
      </c>
      <c r="EW30" s="292">
        <v>0</v>
      </c>
      <c r="EX30" s="296">
        <v>0</v>
      </c>
      <c r="EY30" s="416" t="s">
        <v>142</v>
      </c>
    </row>
    <row r="31" spans="1:155" s="217" customFormat="1" ht="15.95" customHeight="1">
      <c r="A31" s="479" t="s">
        <v>555</v>
      </c>
      <c r="B31" s="480">
        <f t="shared" si="1"/>
        <v>0</v>
      </c>
      <c r="C31" s="293">
        <v>0</v>
      </c>
      <c r="D31" s="293">
        <v>0</v>
      </c>
      <c r="E31" s="293">
        <f t="shared" si="2"/>
        <v>0</v>
      </c>
      <c r="F31" s="293">
        <v>0</v>
      </c>
      <c r="G31" s="293">
        <v>0</v>
      </c>
      <c r="H31" s="293">
        <v>0</v>
      </c>
      <c r="I31" s="293">
        <v>0</v>
      </c>
      <c r="J31" s="293">
        <v>0</v>
      </c>
      <c r="K31" s="293">
        <v>0</v>
      </c>
      <c r="L31" s="293">
        <v>0</v>
      </c>
      <c r="M31" s="293">
        <v>0</v>
      </c>
      <c r="N31" s="293">
        <v>0</v>
      </c>
      <c r="O31" s="293">
        <v>0</v>
      </c>
      <c r="P31" s="293">
        <v>0</v>
      </c>
      <c r="Q31" s="293">
        <v>0</v>
      </c>
      <c r="R31" s="293">
        <v>0</v>
      </c>
      <c r="S31" s="293">
        <v>0</v>
      </c>
      <c r="T31" s="293">
        <v>0</v>
      </c>
      <c r="U31" s="293">
        <v>0</v>
      </c>
      <c r="V31" s="569" t="s">
        <v>555</v>
      </c>
      <c r="W31" s="293">
        <v>0</v>
      </c>
      <c r="X31" s="293">
        <v>0</v>
      </c>
      <c r="Y31" s="293">
        <v>0</v>
      </c>
      <c r="Z31" s="293">
        <v>0</v>
      </c>
      <c r="AA31" s="293">
        <v>0</v>
      </c>
      <c r="AB31" s="293">
        <v>0</v>
      </c>
      <c r="AC31" s="293">
        <v>0</v>
      </c>
      <c r="AD31" s="293">
        <v>0</v>
      </c>
      <c r="AE31" s="293">
        <v>0</v>
      </c>
      <c r="AF31" s="293">
        <v>0</v>
      </c>
      <c r="AG31" s="293">
        <v>0</v>
      </c>
      <c r="AH31" s="293">
        <v>0</v>
      </c>
      <c r="AI31" s="293">
        <v>0</v>
      </c>
      <c r="AJ31" s="293">
        <v>0</v>
      </c>
      <c r="AK31" s="293">
        <v>0</v>
      </c>
      <c r="AL31" s="293">
        <v>0</v>
      </c>
      <c r="AM31" s="293">
        <v>0</v>
      </c>
      <c r="AN31" s="293">
        <v>0</v>
      </c>
      <c r="AO31" s="293">
        <v>0</v>
      </c>
      <c r="AP31" s="294">
        <v>0</v>
      </c>
      <c r="AQ31" s="416" t="s">
        <v>896</v>
      </c>
      <c r="AR31" s="479" t="s">
        <v>555</v>
      </c>
      <c r="AS31" s="480">
        <v>106</v>
      </c>
      <c r="AT31" s="293">
        <v>54</v>
      </c>
      <c r="AU31" s="293">
        <v>52</v>
      </c>
      <c r="AV31" s="293">
        <v>4</v>
      </c>
      <c r="AW31" s="293">
        <v>3</v>
      </c>
      <c r="AX31" s="293">
        <v>1</v>
      </c>
      <c r="AY31" s="293">
        <v>41</v>
      </c>
      <c r="AZ31" s="293">
        <v>4</v>
      </c>
      <c r="BA31" s="293">
        <v>42</v>
      </c>
      <c r="BB31" s="293">
        <v>0</v>
      </c>
      <c r="BC31" s="293">
        <v>0</v>
      </c>
      <c r="BD31" s="293">
        <v>0</v>
      </c>
      <c r="BE31" s="293">
        <v>0</v>
      </c>
      <c r="BF31" s="293">
        <v>0</v>
      </c>
      <c r="BG31" s="293">
        <v>0</v>
      </c>
      <c r="BH31" s="293">
        <v>0</v>
      </c>
      <c r="BI31" s="293">
        <v>0</v>
      </c>
      <c r="BJ31" s="293">
        <v>0</v>
      </c>
      <c r="BK31" s="293">
        <v>0</v>
      </c>
      <c r="BL31" s="293">
        <v>0</v>
      </c>
      <c r="BM31" s="293">
        <v>1</v>
      </c>
      <c r="BN31" s="293">
        <v>0</v>
      </c>
      <c r="BO31" s="293">
        <v>8</v>
      </c>
      <c r="BP31" s="293">
        <v>0</v>
      </c>
      <c r="BQ31" s="569" t="s">
        <v>555</v>
      </c>
      <c r="BR31" s="293">
        <v>0</v>
      </c>
      <c r="BS31" s="293">
        <v>0</v>
      </c>
      <c r="BT31" s="293">
        <v>14</v>
      </c>
      <c r="BU31" s="293">
        <v>0</v>
      </c>
      <c r="BV31" s="293">
        <v>0</v>
      </c>
      <c r="BW31" s="293">
        <v>0</v>
      </c>
      <c r="BX31" s="293">
        <v>0</v>
      </c>
      <c r="BY31" s="293">
        <v>0</v>
      </c>
      <c r="BZ31" s="293">
        <v>0</v>
      </c>
      <c r="CA31" s="293">
        <v>0</v>
      </c>
      <c r="CB31" s="293">
        <v>0</v>
      </c>
      <c r="CC31" s="293">
        <v>0</v>
      </c>
      <c r="CD31" s="293">
        <v>0</v>
      </c>
      <c r="CE31" s="293">
        <v>0</v>
      </c>
      <c r="CF31" s="293"/>
      <c r="CG31" s="293"/>
      <c r="CH31" s="293">
        <v>0</v>
      </c>
      <c r="CI31" s="293">
        <v>0</v>
      </c>
      <c r="CJ31" s="293">
        <v>0</v>
      </c>
      <c r="CK31" s="293">
        <v>0</v>
      </c>
      <c r="CL31" s="293">
        <v>0</v>
      </c>
      <c r="CM31" s="293">
        <v>0</v>
      </c>
      <c r="CN31" s="293">
        <v>1</v>
      </c>
      <c r="CO31" s="294">
        <v>0</v>
      </c>
      <c r="CP31" s="1023" t="s">
        <v>896</v>
      </c>
      <c r="CQ31" s="479" t="s">
        <v>555</v>
      </c>
      <c r="CR31" s="480">
        <v>44</v>
      </c>
      <c r="CS31" s="293">
        <v>24</v>
      </c>
      <c r="CT31" s="293">
        <v>20</v>
      </c>
      <c r="CU31" s="293">
        <v>0</v>
      </c>
      <c r="CV31" s="292">
        <v>0</v>
      </c>
      <c r="CW31" s="292">
        <v>0</v>
      </c>
      <c r="CX31" s="292">
        <v>0</v>
      </c>
      <c r="CY31" s="475">
        <v>0</v>
      </c>
      <c r="CZ31" s="292">
        <v>1</v>
      </c>
      <c r="DA31" s="293">
        <v>0</v>
      </c>
      <c r="DB31" s="293">
        <v>0</v>
      </c>
      <c r="DC31" s="293">
        <v>0</v>
      </c>
      <c r="DD31" s="292">
        <v>21</v>
      </c>
      <c r="DE31" s="475">
        <v>0</v>
      </c>
      <c r="DF31" s="292">
        <v>0</v>
      </c>
      <c r="DG31" s="475">
        <v>0</v>
      </c>
      <c r="DH31" s="475">
        <v>0</v>
      </c>
      <c r="DI31" s="475">
        <v>0</v>
      </c>
      <c r="DJ31" s="292">
        <v>0</v>
      </c>
      <c r="DK31" s="475">
        <v>0</v>
      </c>
      <c r="DL31" s="475">
        <v>0</v>
      </c>
      <c r="DM31" s="475">
        <v>0</v>
      </c>
      <c r="DN31" s="292">
        <v>0</v>
      </c>
      <c r="DO31" s="475">
        <v>0</v>
      </c>
      <c r="DP31" s="292">
        <v>18</v>
      </c>
      <c r="DQ31" s="292">
        <v>0</v>
      </c>
      <c r="DR31" s="292">
        <v>1</v>
      </c>
      <c r="DS31" s="292">
        <v>0</v>
      </c>
      <c r="DT31" s="292">
        <v>0</v>
      </c>
      <c r="DU31" s="292">
        <v>0</v>
      </c>
      <c r="DV31" s="292">
        <v>0</v>
      </c>
      <c r="DW31" s="292">
        <v>0</v>
      </c>
      <c r="DX31" s="569" t="s">
        <v>555</v>
      </c>
      <c r="DY31" s="292">
        <v>3</v>
      </c>
      <c r="DZ31" s="292">
        <v>0</v>
      </c>
      <c r="EA31" s="292"/>
      <c r="EB31" s="292"/>
      <c r="EC31" s="292">
        <v>0</v>
      </c>
      <c r="ED31" s="292">
        <v>0</v>
      </c>
      <c r="EE31" s="292">
        <v>0</v>
      </c>
      <c r="EF31" s="292">
        <v>0</v>
      </c>
      <c r="EG31" s="292">
        <v>0</v>
      </c>
      <c r="EH31" s="292">
        <v>0</v>
      </c>
      <c r="EI31" s="292">
        <v>0</v>
      </c>
      <c r="EJ31" s="292">
        <v>0</v>
      </c>
      <c r="EK31" s="292">
        <v>0</v>
      </c>
      <c r="EL31" s="292">
        <v>0</v>
      </c>
      <c r="EM31" s="292">
        <v>0</v>
      </c>
      <c r="EN31" s="292">
        <v>0</v>
      </c>
      <c r="EO31" s="292">
        <v>0</v>
      </c>
      <c r="EP31" s="292">
        <v>0</v>
      </c>
      <c r="EQ31" s="292">
        <v>0</v>
      </c>
      <c r="ER31" s="292">
        <v>0</v>
      </c>
      <c r="ES31" s="292">
        <v>0</v>
      </c>
      <c r="ET31" s="292">
        <v>0</v>
      </c>
      <c r="EU31" s="292">
        <v>0</v>
      </c>
      <c r="EV31" s="292">
        <v>0</v>
      </c>
      <c r="EW31" s="292">
        <v>0</v>
      </c>
      <c r="EX31" s="296">
        <v>0</v>
      </c>
      <c r="EY31" s="416" t="s">
        <v>116</v>
      </c>
    </row>
    <row r="32" spans="1:155" s="217" customFormat="1" ht="15.95" customHeight="1">
      <c r="A32" s="479" t="s">
        <v>554</v>
      </c>
      <c r="B32" s="480">
        <f t="shared" si="1"/>
        <v>0</v>
      </c>
      <c r="C32" s="293">
        <v>0</v>
      </c>
      <c r="D32" s="293">
        <v>0</v>
      </c>
      <c r="E32" s="293">
        <f t="shared" si="2"/>
        <v>0</v>
      </c>
      <c r="F32" s="293">
        <v>0</v>
      </c>
      <c r="G32" s="293">
        <v>0</v>
      </c>
      <c r="H32" s="293">
        <v>0</v>
      </c>
      <c r="I32" s="293">
        <v>0</v>
      </c>
      <c r="J32" s="293">
        <v>0</v>
      </c>
      <c r="K32" s="293">
        <v>0</v>
      </c>
      <c r="L32" s="293">
        <v>0</v>
      </c>
      <c r="M32" s="293">
        <v>0</v>
      </c>
      <c r="N32" s="293">
        <v>0</v>
      </c>
      <c r="O32" s="293">
        <v>0</v>
      </c>
      <c r="P32" s="293">
        <v>0</v>
      </c>
      <c r="Q32" s="293">
        <v>0</v>
      </c>
      <c r="R32" s="293">
        <v>0</v>
      </c>
      <c r="S32" s="293">
        <v>0</v>
      </c>
      <c r="T32" s="293">
        <v>0</v>
      </c>
      <c r="U32" s="293">
        <v>0</v>
      </c>
      <c r="V32" s="569" t="s">
        <v>554</v>
      </c>
      <c r="W32" s="293">
        <v>0</v>
      </c>
      <c r="X32" s="293">
        <v>0</v>
      </c>
      <c r="Y32" s="293">
        <v>0</v>
      </c>
      <c r="Z32" s="293">
        <v>0</v>
      </c>
      <c r="AA32" s="293">
        <v>0</v>
      </c>
      <c r="AB32" s="293">
        <v>0</v>
      </c>
      <c r="AC32" s="293">
        <v>0</v>
      </c>
      <c r="AD32" s="293">
        <v>0</v>
      </c>
      <c r="AE32" s="293">
        <v>0</v>
      </c>
      <c r="AF32" s="293">
        <v>0</v>
      </c>
      <c r="AG32" s="293">
        <v>0</v>
      </c>
      <c r="AH32" s="293">
        <v>0</v>
      </c>
      <c r="AI32" s="293">
        <v>0</v>
      </c>
      <c r="AJ32" s="293">
        <v>0</v>
      </c>
      <c r="AK32" s="293">
        <v>0</v>
      </c>
      <c r="AL32" s="293">
        <v>0</v>
      </c>
      <c r="AM32" s="293">
        <v>0</v>
      </c>
      <c r="AN32" s="293">
        <v>0</v>
      </c>
      <c r="AO32" s="293">
        <v>0</v>
      </c>
      <c r="AP32" s="294">
        <v>0</v>
      </c>
      <c r="AQ32" s="416" t="s">
        <v>897</v>
      </c>
      <c r="AR32" s="479" t="s">
        <v>554</v>
      </c>
      <c r="AS32" s="480">
        <v>200</v>
      </c>
      <c r="AT32" s="293">
        <v>97</v>
      </c>
      <c r="AU32" s="293">
        <v>103</v>
      </c>
      <c r="AV32" s="293">
        <v>5</v>
      </c>
      <c r="AW32" s="293">
        <v>2</v>
      </c>
      <c r="AX32" s="293">
        <v>3</v>
      </c>
      <c r="AY32" s="293">
        <v>50</v>
      </c>
      <c r="AZ32" s="293">
        <v>5</v>
      </c>
      <c r="BA32" s="293">
        <v>105</v>
      </c>
      <c r="BB32" s="293">
        <v>0</v>
      </c>
      <c r="BC32" s="293">
        <v>0</v>
      </c>
      <c r="BD32" s="293">
        <v>0</v>
      </c>
      <c r="BE32" s="293">
        <v>0</v>
      </c>
      <c r="BF32" s="293">
        <v>0</v>
      </c>
      <c r="BG32" s="293">
        <v>0</v>
      </c>
      <c r="BH32" s="293">
        <v>0</v>
      </c>
      <c r="BI32" s="293">
        <v>1</v>
      </c>
      <c r="BJ32" s="293">
        <v>0</v>
      </c>
      <c r="BK32" s="293">
        <v>1</v>
      </c>
      <c r="BL32" s="293">
        <v>0</v>
      </c>
      <c r="BM32" s="293">
        <v>0</v>
      </c>
      <c r="BN32" s="293">
        <v>0</v>
      </c>
      <c r="BO32" s="293">
        <v>6</v>
      </c>
      <c r="BP32" s="293">
        <v>0</v>
      </c>
      <c r="BQ32" s="569" t="s">
        <v>554</v>
      </c>
      <c r="BR32" s="293">
        <v>0</v>
      </c>
      <c r="BS32" s="293">
        <v>0</v>
      </c>
      <c r="BT32" s="293">
        <v>30</v>
      </c>
      <c r="BU32" s="293">
        <v>0</v>
      </c>
      <c r="BV32" s="293">
        <v>0</v>
      </c>
      <c r="BW32" s="293">
        <v>0</v>
      </c>
      <c r="BX32" s="293">
        <v>0</v>
      </c>
      <c r="BY32" s="293">
        <v>0</v>
      </c>
      <c r="BZ32" s="293">
        <v>0</v>
      </c>
      <c r="CA32" s="293">
        <v>0</v>
      </c>
      <c r="CB32" s="293">
        <v>0</v>
      </c>
      <c r="CC32" s="293">
        <v>0</v>
      </c>
      <c r="CD32" s="293">
        <v>0</v>
      </c>
      <c r="CE32" s="293">
        <v>0</v>
      </c>
      <c r="CF32" s="293"/>
      <c r="CG32" s="293"/>
      <c r="CH32" s="293">
        <v>2</v>
      </c>
      <c r="CI32" s="293">
        <v>0</v>
      </c>
      <c r="CJ32" s="293">
        <v>0</v>
      </c>
      <c r="CK32" s="293">
        <v>0</v>
      </c>
      <c r="CL32" s="293">
        <v>5</v>
      </c>
      <c r="CM32" s="293">
        <v>0</v>
      </c>
      <c r="CN32" s="293">
        <v>1</v>
      </c>
      <c r="CO32" s="294">
        <v>0</v>
      </c>
      <c r="CP32" s="1023" t="s">
        <v>897</v>
      </c>
      <c r="CQ32" s="479" t="s">
        <v>554</v>
      </c>
      <c r="CR32" s="480">
        <v>74</v>
      </c>
      <c r="CS32" s="293">
        <v>33</v>
      </c>
      <c r="CT32" s="293">
        <v>41</v>
      </c>
      <c r="CU32" s="293">
        <v>1</v>
      </c>
      <c r="CV32" s="292">
        <v>1</v>
      </c>
      <c r="CW32" s="292">
        <v>0</v>
      </c>
      <c r="CX32" s="292">
        <v>0</v>
      </c>
      <c r="CY32" s="475">
        <v>0</v>
      </c>
      <c r="CZ32" s="292">
        <v>0</v>
      </c>
      <c r="DA32" s="293">
        <v>0</v>
      </c>
      <c r="DB32" s="293">
        <v>0</v>
      </c>
      <c r="DC32" s="293">
        <v>0</v>
      </c>
      <c r="DD32" s="292">
        <v>42</v>
      </c>
      <c r="DE32" s="475">
        <v>0</v>
      </c>
      <c r="DF32" s="292">
        <v>0</v>
      </c>
      <c r="DG32" s="475">
        <v>0</v>
      </c>
      <c r="DH32" s="475">
        <v>1</v>
      </c>
      <c r="DI32" s="475">
        <v>0</v>
      </c>
      <c r="DJ32" s="292">
        <v>1</v>
      </c>
      <c r="DK32" s="475">
        <v>1</v>
      </c>
      <c r="DL32" s="475">
        <v>0</v>
      </c>
      <c r="DM32" s="475">
        <v>0</v>
      </c>
      <c r="DN32" s="292">
        <v>0</v>
      </c>
      <c r="DO32" s="475">
        <v>0</v>
      </c>
      <c r="DP32" s="292">
        <v>29</v>
      </c>
      <c r="DQ32" s="292">
        <v>0</v>
      </c>
      <c r="DR32" s="292">
        <v>0</v>
      </c>
      <c r="DS32" s="292">
        <v>0</v>
      </c>
      <c r="DT32" s="292">
        <v>0</v>
      </c>
      <c r="DU32" s="292">
        <v>0</v>
      </c>
      <c r="DV32" s="292">
        <v>0</v>
      </c>
      <c r="DW32" s="292">
        <v>0</v>
      </c>
      <c r="DX32" s="569" t="s">
        <v>554</v>
      </c>
      <c r="DY32" s="292">
        <v>0</v>
      </c>
      <c r="DZ32" s="292">
        <v>0</v>
      </c>
      <c r="EA32" s="292"/>
      <c r="EB32" s="292"/>
      <c r="EC32" s="292">
        <v>0</v>
      </c>
      <c r="ED32" s="292">
        <v>0</v>
      </c>
      <c r="EE32" s="292">
        <v>0</v>
      </c>
      <c r="EF32" s="292">
        <v>0</v>
      </c>
      <c r="EG32" s="292">
        <v>0</v>
      </c>
      <c r="EH32" s="292">
        <v>0</v>
      </c>
      <c r="EI32" s="292">
        <v>1</v>
      </c>
      <c r="EJ32" s="292">
        <v>0</v>
      </c>
      <c r="EK32" s="292">
        <v>0</v>
      </c>
      <c r="EL32" s="292">
        <v>0</v>
      </c>
      <c r="EM32" s="292">
        <v>0</v>
      </c>
      <c r="EN32" s="292">
        <v>0</v>
      </c>
      <c r="EO32" s="292">
        <v>0</v>
      </c>
      <c r="EP32" s="292">
        <v>0</v>
      </c>
      <c r="EQ32" s="292">
        <v>0</v>
      </c>
      <c r="ER32" s="292">
        <v>0</v>
      </c>
      <c r="ES32" s="292">
        <v>0</v>
      </c>
      <c r="ET32" s="292">
        <v>0</v>
      </c>
      <c r="EU32" s="292">
        <v>0</v>
      </c>
      <c r="EV32" s="292">
        <v>0</v>
      </c>
      <c r="EW32" s="292">
        <v>0</v>
      </c>
      <c r="EX32" s="296">
        <v>0</v>
      </c>
      <c r="EY32" s="416" t="s">
        <v>65</v>
      </c>
    </row>
    <row r="33" spans="1:155" s="217" customFormat="1" ht="15.95" customHeight="1">
      <c r="A33" s="479" t="s">
        <v>559</v>
      </c>
      <c r="B33" s="480">
        <f t="shared" si="1"/>
        <v>0</v>
      </c>
      <c r="C33" s="293">
        <v>0</v>
      </c>
      <c r="D33" s="293">
        <v>0</v>
      </c>
      <c r="E33" s="293">
        <f t="shared" si="2"/>
        <v>0</v>
      </c>
      <c r="F33" s="293">
        <v>0</v>
      </c>
      <c r="G33" s="293">
        <v>0</v>
      </c>
      <c r="H33" s="293">
        <v>0</v>
      </c>
      <c r="I33" s="293">
        <v>0</v>
      </c>
      <c r="J33" s="293">
        <v>0</v>
      </c>
      <c r="K33" s="293">
        <v>0</v>
      </c>
      <c r="L33" s="293">
        <v>0</v>
      </c>
      <c r="M33" s="293">
        <v>0</v>
      </c>
      <c r="N33" s="293">
        <v>0</v>
      </c>
      <c r="O33" s="293">
        <v>0</v>
      </c>
      <c r="P33" s="293">
        <v>0</v>
      </c>
      <c r="Q33" s="293">
        <v>0</v>
      </c>
      <c r="R33" s="293">
        <v>0</v>
      </c>
      <c r="S33" s="293">
        <v>0</v>
      </c>
      <c r="T33" s="293">
        <v>0</v>
      </c>
      <c r="U33" s="293">
        <v>0</v>
      </c>
      <c r="V33" s="569" t="s">
        <v>559</v>
      </c>
      <c r="W33" s="293">
        <v>0</v>
      </c>
      <c r="X33" s="293">
        <v>0</v>
      </c>
      <c r="Y33" s="293">
        <v>0</v>
      </c>
      <c r="Z33" s="293">
        <v>0</v>
      </c>
      <c r="AA33" s="293">
        <v>0</v>
      </c>
      <c r="AB33" s="293">
        <v>0</v>
      </c>
      <c r="AC33" s="293">
        <v>0</v>
      </c>
      <c r="AD33" s="293">
        <v>0</v>
      </c>
      <c r="AE33" s="293">
        <v>0</v>
      </c>
      <c r="AF33" s="293">
        <v>0</v>
      </c>
      <c r="AG33" s="293">
        <v>0</v>
      </c>
      <c r="AH33" s="293">
        <v>0</v>
      </c>
      <c r="AI33" s="293">
        <v>0</v>
      </c>
      <c r="AJ33" s="293">
        <v>0</v>
      </c>
      <c r="AK33" s="293">
        <v>0</v>
      </c>
      <c r="AL33" s="293">
        <v>0</v>
      </c>
      <c r="AM33" s="293">
        <v>0</v>
      </c>
      <c r="AN33" s="293">
        <v>0</v>
      </c>
      <c r="AO33" s="293">
        <v>0</v>
      </c>
      <c r="AP33" s="294">
        <v>0</v>
      </c>
      <c r="AQ33" s="416" t="s">
        <v>898</v>
      </c>
      <c r="AR33" s="479" t="s">
        <v>559</v>
      </c>
      <c r="AS33" s="480">
        <v>61</v>
      </c>
      <c r="AT33" s="293">
        <v>30</v>
      </c>
      <c r="AU33" s="293">
        <v>31</v>
      </c>
      <c r="AV33" s="293">
        <v>4</v>
      </c>
      <c r="AW33" s="293">
        <v>3</v>
      </c>
      <c r="AX33" s="293">
        <v>1</v>
      </c>
      <c r="AY33" s="293">
        <v>38</v>
      </c>
      <c r="AZ33" s="293">
        <v>4</v>
      </c>
      <c r="BA33" s="293">
        <v>12</v>
      </c>
      <c r="BB33" s="293">
        <v>0</v>
      </c>
      <c r="BC33" s="293">
        <v>0</v>
      </c>
      <c r="BD33" s="293">
        <v>0</v>
      </c>
      <c r="BE33" s="293">
        <v>0</v>
      </c>
      <c r="BF33" s="293">
        <v>0</v>
      </c>
      <c r="BG33" s="293">
        <v>0</v>
      </c>
      <c r="BH33" s="293">
        <v>0</v>
      </c>
      <c r="BI33" s="293">
        <v>0</v>
      </c>
      <c r="BJ33" s="293">
        <v>0</v>
      </c>
      <c r="BK33" s="293">
        <v>0</v>
      </c>
      <c r="BL33" s="293">
        <v>0</v>
      </c>
      <c r="BM33" s="293">
        <v>0</v>
      </c>
      <c r="BN33" s="293">
        <v>0</v>
      </c>
      <c r="BO33" s="293">
        <v>6</v>
      </c>
      <c r="BP33" s="293">
        <v>0</v>
      </c>
      <c r="BQ33" s="569" t="s">
        <v>559</v>
      </c>
      <c r="BR33" s="293">
        <v>0</v>
      </c>
      <c r="BS33" s="293">
        <v>0</v>
      </c>
      <c r="BT33" s="293">
        <v>5</v>
      </c>
      <c r="BU33" s="293">
        <v>0</v>
      </c>
      <c r="BV33" s="293">
        <v>0</v>
      </c>
      <c r="BW33" s="293">
        <v>0</v>
      </c>
      <c r="BX33" s="293">
        <v>0</v>
      </c>
      <c r="BY33" s="293">
        <v>0</v>
      </c>
      <c r="BZ33" s="293">
        <v>0</v>
      </c>
      <c r="CA33" s="293">
        <v>0</v>
      </c>
      <c r="CB33" s="293">
        <v>0</v>
      </c>
      <c r="CC33" s="293">
        <v>0</v>
      </c>
      <c r="CD33" s="293">
        <v>0</v>
      </c>
      <c r="CE33" s="293">
        <v>0</v>
      </c>
      <c r="CF33" s="293"/>
      <c r="CG33" s="293"/>
      <c r="CH33" s="293">
        <v>0</v>
      </c>
      <c r="CI33" s="293">
        <v>0</v>
      </c>
      <c r="CJ33" s="293">
        <v>0</v>
      </c>
      <c r="CK33" s="293">
        <v>0</v>
      </c>
      <c r="CL33" s="293">
        <v>0</v>
      </c>
      <c r="CM33" s="293">
        <v>0</v>
      </c>
      <c r="CN33" s="293"/>
      <c r="CO33" s="294">
        <v>0</v>
      </c>
      <c r="CP33" s="1023" t="s">
        <v>898</v>
      </c>
      <c r="CQ33" s="479" t="s">
        <v>559</v>
      </c>
      <c r="CR33" s="480">
        <v>41</v>
      </c>
      <c r="CS33" s="293">
        <v>18</v>
      </c>
      <c r="CT33" s="293">
        <v>23</v>
      </c>
      <c r="CU33" s="293">
        <v>0</v>
      </c>
      <c r="CV33" s="292">
        <v>0</v>
      </c>
      <c r="CW33" s="292">
        <v>0</v>
      </c>
      <c r="CX33" s="292">
        <v>0</v>
      </c>
      <c r="CY33" s="475">
        <v>0</v>
      </c>
      <c r="CZ33" s="292">
        <v>0</v>
      </c>
      <c r="DA33" s="293">
        <v>0</v>
      </c>
      <c r="DB33" s="293">
        <v>0</v>
      </c>
      <c r="DC33" s="293">
        <v>0</v>
      </c>
      <c r="DD33" s="292">
        <v>6</v>
      </c>
      <c r="DE33" s="475">
        <v>0</v>
      </c>
      <c r="DF33" s="292">
        <v>0</v>
      </c>
      <c r="DG33" s="475">
        <v>0</v>
      </c>
      <c r="DH33" s="475">
        <v>1</v>
      </c>
      <c r="DI33" s="475">
        <v>0</v>
      </c>
      <c r="DJ33" s="292">
        <v>0</v>
      </c>
      <c r="DK33" s="475">
        <v>0</v>
      </c>
      <c r="DL33" s="475">
        <v>0</v>
      </c>
      <c r="DM33" s="475">
        <v>0</v>
      </c>
      <c r="DN33" s="292">
        <v>0</v>
      </c>
      <c r="DO33" s="475">
        <v>0</v>
      </c>
      <c r="DP33" s="292">
        <v>34</v>
      </c>
      <c r="DQ33" s="292">
        <v>0</v>
      </c>
      <c r="DR33" s="292">
        <v>0</v>
      </c>
      <c r="DS33" s="292">
        <v>0</v>
      </c>
      <c r="DT33" s="292">
        <v>0</v>
      </c>
      <c r="DU33" s="292">
        <v>0</v>
      </c>
      <c r="DV33" s="292">
        <v>0</v>
      </c>
      <c r="DW33" s="292">
        <v>0</v>
      </c>
      <c r="DX33" s="569" t="s">
        <v>559</v>
      </c>
      <c r="DY33" s="292">
        <v>0</v>
      </c>
      <c r="DZ33" s="292">
        <v>0</v>
      </c>
      <c r="EA33" s="292"/>
      <c r="EB33" s="292"/>
      <c r="EC33" s="292">
        <v>0</v>
      </c>
      <c r="ED33" s="292">
        <v>0</v>
      </c>
      <c r="EE33" s="292">
        <v>0</v>
      </c>
      <c r="EF33" s="292">
        <v>0</v>
      </c>
      <c r="EG33" s="292">
        <v>0</v>
      </c>
      <c r="EH33" s="292">
        <v>0</v>
      </c>
      <c r="EI33" s="292">
        <v>0</v>
      </c>
      <c r="EJ33" s="292">
        <v>0</v>
      </c>
      <c r="EK33" s="292">
        <v>0</v>
      </c>
      <c r="EL33" s="292">
        <v>0</v>
      </c>
      <c r="EM33" s="292">
        <v>0</v>
      </c>
      <c r="EN33" s="292">
        <v>0</v>
      </c>
      <c r="EO33" s="292">
        <v>0</v>
      </c>
      <c r="EP33" s="292">
        <v>0</v>
      </c>
      <c r="EQ33" s="292">
        <v>0</v>
      </c>
      <c r="ER33" s="292">
        <v>0</v>
      </c>
      <c r="ES33" s="292">
        <v>0</v>
      </c>
      <c r="ET33" s="292">
        <v>0</v>
      </c>
      <c r="EU33" s="292">
        <v>0</v>
      </c>
      <c r="EV33" s="292">
        <v>0</v>
      </c>
      <c r="EW33" s="292">
        <v>0</v>
      </c>
      <c r="EX33" s="296">
        <v>0</v>
      </c>
      <c r="EY33" s="416" t="s">
        <v>632</v>
      </c>
    </row>
    <row r="34" spans="1:155" s="217" customFormat="1" ht="26.1" customHeight="1">
      <c r="A34" s="479" t="s">
        <v>548</v>
      </c>
      <c r="B34" s="480">
        <f t="shared" si="1"/>
        <v>0</v>
      </c>
      <c r="C34" s="293">
        <v>0</v>
      </c>
      <c r="D34" s="293">
        <v>0</v>
      </c>
      <c r="E34" s="293">
        <f t="shared" si="2"/>
        <v>0</v>
      </c>
      <c r="F34" s="293">
        <v>0</v>
      </c>
      <c r="G34" s="293">
        <v>0</v>
      </c>
      <c r="H34" s="293">
        <v>0</v>
      </c>
      <c r="I34" s="293">
        <v>0</v>
      </c>
      <c r="J34" s="293">
        <v>0</v>
      </c>
      <c r="K34" s="293">
        <v>0</v>
      </c>
      <c r="L34" s="293">
        <v>0</v>
      </c>
      <c r="M34" s="293">
        <v>0</v>
      </c>
      <c r="N34" s="293">
        <v>0</v>
      </c>
      <c r="O34" s="293">
        <v>0</v>
      </c>
      <c r="P34" s="293">
        <v>0</v>
      </c>
      <c r="Q34" s="293">
        <v>0</v>
      </c>
      <c r="R34" s="293">
        <v>0</v>
      </c>
      <c r="S34" s="293">
        <v>0</v>
      </c>
      <c r="T34" s="293">
        <v>0</v>
      </c>
      <c r="U34" s="293">
        <v>0</v>
      </c>
      <c r="V34" s="569" t="s">
        <v>548</v>
      </c>
      <c r="W34" s="293">
        <v>0</v>
      </c>
      <c r="X34" s="293">
        <v>0</v>
      </c>
      <c r="Y34" s="293">
        <v>0</v>
      </c>
      <c r="Z34" s="293">
        <v>0</v>
      </c>
      <c r="AA34" s="293">
        <v>0</v>
      </c>
      <c r="AB34" s="293">
        <v>0</v>
      </c>
      <c r="AC34" s="293">
        <v>0</v>
      </c>
      <c r="AD34" s="293">
        <v>0</v>
      </c>
      <c r="AE34" s="293">
        <v>0</v>
      </c>
      <c r="AF34" s="293">
        <v>0</v>
      </c>
      <c r="AG34" s="293">
        <v>0</v>
      </c>
      <c r="AH34" s="293">
        <v>0</v>
      </c>
      <c r="AI34" s="293">
        <v>0</v>
      </c>
      <c r="AJ34" s="293">
        <v>0</v>
      </c>
      <c r="AK34" s="293">
        <v>0</v>
      </c>
      <c r="AL34" s="293">
        <v>0</v>
      </c>
      <c r="AM34" s="293">
        <v>0</v>
      </c>
      <c r="AN34" s="293">
        <v>0</v>
      </c>
      <c r="AO34" s="293">
        <v>0</v>
      </c>
      <c r="AP34" s="294">
        <v>0</v>
      </c>
      <c r="AQ34" s="416" t="s">
        <v>899</v>
      </c>
      <c r="AR34" s="479" t="s">
        <v>548</v>
      </c>
      <c r="AS34" s="480">
        <v>116</v>
      </c>
      <c r="AT34" s="293">
        <v>66</v>
      </c>
      <c r="AU34" s="293">
        <v>50</v>
      </c>
      <c r="AV34" s="293">
        <v>5</v>
      </c>
      <c r="AW34" s="293">
        <v>3</v>
      </c>
      <c r="AX34" s="293">
        <v>2</v>
      </c>
      <c r="AY34" s="293">
        <v>32</v>
      </c>
      <c r="AZ34" s="293">
        <v>5</v>
      </c>
      <c r="BA34" s="293">
        <v>42</v>
      </c>
      <c r="BB34" s="293">
        <v>0</v>
      </c>
      <c r="BC34" s="293">
        <v>0</v>
      </c>
      <c r="BD34" s="293">
        <v>0</v>
      </c>
      <c r="BE34" s="293">
        <v>0</v>
      </c>
      <c r="BF34" s="293">
        <v>0</v>
      </c>
      <c r="BG34" s="293">
        <v>0</v>
      </c>
      <c r="BH34" s="293">
        <v>0</v>
      </c>
      <c r="BI34" s="293">
        <v>0</v>
      </c>
      <c r="BJ34" s="293">
        <v>0</v>
      </c>
      <c r="BK34" s="293">
        <v>0</v>
      </c>
      <c r="BL34" s="293">
        <v>0</v>
      </c>
      <c r="BM34" s="293">
        <v>2</v>
      </c>
      <c r="BN34" s="293">
        <v>0</v>
      </c>
      <c r="BO34" s="293">
        <v>5</v>
      </c>
      <c r="BP34" s="293">
        <v>0</v>
      </c>
      <c r="BQ34" s="569" t="s">
        <v>548</v>
      </c>
      <c r="BR34" s="293">
        <v>0</v>
      </c>
      <c r="BS34" s="293">
        <v>0</v>
      </c>
      <c r="BT34" s="293">
        <v>4</v>
      </c>
      <c r="BU34" s="293">
        <v>0</v>
      </c>
      <c r="BV34" s="293">
        <v>0</v>
      </c>
      <c r="BW34" s="293">
        <v>0</v>
      </c>
      <c r="BX34" s="293">
        <v>0</v>
      </c>
      <c r="BY34" s="293">
        <v>0</v>
      </c>
      <c r="BZ34" s="293">
        <v>0</v>
      </c>
      <c r="CA34" s="293">
        <v>0</v>
      </c>
      <c r="CB34" s="293">
        <v>0</v>
      </c>
      <c r="CC34" s="293">
        <v>0</v>
      </c>
      <c r="CD34" s="293">
        <v>0</v>
      </c>
      <c r="CE34" s="293">
        <v>0</v>
      </c>
      <c r="CF34" s="293"/>
      <c r="CG34" s="293"/>
      <c r="CH34" s="293">
        <v>2</v>
      </c>
      <c r="CI34" s="293">
        <v>0</v>
      </c>
      <c r="CJ34" s="293">
        <v>0</v>
      </c>
      <c r="CK34" s="293">
        <v>0</v>
      </c>
      <c r="CL34" s="293">
        <v>29</v>
      </c>
      <c r="CM34" s="293">
        <v>0</v>
      </c>
      <c r="CN34" s="293">
        <v>1</v>
      </c>
      <c r="CO34" s="294">
        <v>0</v>
      </c>
      <c r="CP34" s="1023" t="s">
        <v>899</v>
      </c>
      <c r="CQ34" s="479" t="s">
        <v>548</v>
      </c>
      <c r="CR34" s="480">
        <v>43</v>
      </c>
      <c r="CS34" s="293">
        <v>17</v>
      </c>
      <c r="CT34" s="293">
        <v>26</v>
      </c>
      <c r="CU34" s="293">
        <v>0</v>
      </c>
      <c r="CV34" s="292">
        <v>0</v>
      </c>
      <c r="CW34" s="292">
        <v>0</v>
      </c>
      <c r="CX34" s="292">
        <v>0</v>
      </c>
      <c r="CY34" s="475">
        <v>0</v>
      </c>
      <c r="CZ34" s="292">
        <v>0</v>
      </c>
      <c r="DA34" s="293">
        <v>0</v>
      </c>
      <c r="DB34" s="293">
        <v>0</v>
      </c>
      <c r="DC34" s="293">
        <v>0</v>
      </c>
      <c r="DD34" s="292">
        <v>16</v>
      </c>
      <c r="DE34" s="475">
        <v>0</v>
      </c>
      <c r="DF34" s="292">
        <v>0</v>
      </c>
      <c r="DG34" s="475">
        <v>0</v>
      </c>
      <c r="DH34" s="475">
        <v>0</v>
      </c>
      <c r="DI34" s="475">
        <v>0</v>
      </c>
      <c r="DJ34" s="292">
        <v>1</v>
      </c>
      <c r="DK34" s="475">
        <v>0</v>
      </c>
      <c r="DL34" s="475">
        <v>0</v>
      </c>
      <c r="DM34" s="475">
        <v>0</v>
      </c>
      <c r="DN34" s="292">
        <v>0</v>
      </c>
      <c r="DO34" s="475">
        <v>0</v>
      </c>
      <c r="DP34" s="292">
        <v>25</v>
      </c>
      <c r="DQ34" s="292">
        <v>0</v>
      </c>
      <c r="DR34" s="292">
        <v>1</v>
      </c>
      <c r="DS34" s="292">
        <v>0</v>
      </c>
      <c r="DT34" s="292">
        <v>0</v>
      </c>
      <c r="DU34" s="292">
        <v>0</v>
      </c>
      <c r="DV34" s="292">
        <v>0</v>
      </c>
      <c r="DW34" s="292">
        <v>0</v>
      </c>
      <c r="DX34" s="569" t="s">
        <v>548</v>
      </c>
      <c r="DY34" s="292">
        <v>0</v>
      </c>
      <c r="DZ34" s="292">
        <v>0</v>
      </c>
      <c r="EA34" s="292"/>
      <c r="EB34" s="292"/>
      <c r="EC34" s="292">
        <v>0</v>
      </c>
      <c r="ED34" s="292">
        <v>0</v>
      </c>
      <c r="EE34" s="292">
        <v>0</v>
      </c>
      <c r="EF34" s="292">
        <v>0</v>
      </c>
      <c r="EG34" s="292">
        <v>0</v>
      </c>
      <c r="EH34" s="292">
        <v>0</v>
      </c>
      <c r="EI34" s="292">
        <v>0</v>
      </c>
      <c r="EJ34" s="292">
        <v>0</v>
      </c>
      <c r="EK34" s="292">
        <v>0</v>
      </c>
      <c r="EL34" s="292">
        <v>0</v>
      </c>
      <c r="EM34" s="292">
        <v>0</v>
      </c>
      <c r="EN34" s="292">
        <v>0</v>
      </c>
      <c r="EO34" s="292">
        <v>0</v>
      </c>
      <c r="EP34" s="292">
        <v>0</v>
      </c>
      <c r="EQ34" s="292">
        <v>0</v>
      </c>
      <c r="ER34" s="292">
        <v>0</v>
      </c>
      <c r="ES34" s="292">
        <v>0</v>
      </c>
      <c r="ET34" s="292">
        <v>0</v>
      </c>
      <c r="EU34" s="292">
        <v>0</v>
      </c>
      <c r="EV34" s="292">
        <v>0</v>
      </c>
      <c r="EW34" s="292">
        <v>0</v>
      </c>
      <c r="EX34" s="296">
        <v>0</v>
      </c>
      <c r="EY34" s="416" t="s">
        <v>638</v>
      </c>
    </row>
    <row r="35" spans="1:155" s="217" customFormat="1" ht="15.95" customHeight="1">
      <c r="A35" s="479" t="s">
        <v>582</v>
      </c>
      <c r="B35" s="480">
        <f t="shared" si="1"/>
        <v>0</v>
      </c>
      <c r="C35" s="293">
        <v>0</v>
      </c>
      <c r="D35" s="293">
        <v>0</v>
      </c>
      <c r="E35" s="293">
        <f t="shared" si="2"/>
        <v>0</v>
      </c>
      <c r="F35" s="293">
        <v>0</v>
      </c>
      <c r="G35" s="293">
        <v>0</v>
      </c>
      <c r="H35" s="293">
        <v>0</v>
      </c>
      <c r="I35" s="293">
        <v>0</v>
      </c>
      <c r="J35" s="293">
        <v>0</v>
      </c>
      <c r="K35" s="293">
        <v>0</v>
      </c>
      <c r="L35" s="293">
        <v>0</v>
      </c>
      <c r="M35" s="293">
        <v>0</v>
      </c>
      <c r="N35" s="293">
        <v>0</v>
      </c>
      <c r="O35" s="293">
        <v>0</v>
      </c>
      <c r="P35" s="293">
        <v>0</v>
      </c>
      <c r="Q35" s="293">
        <v>0</v>
      </c>
      <c r="R35" s="293">
        <v>0</v>
      </c>
      <c r="S35" s="293">
        <v>0</v>
      </c>
      <c r="T35" s="293">
        <v>0</v>
      </c>
      <c r="U35" s="293">
        <v>0</v>
      </c>
      <c r="V35" s="569" t="s">
        <v>582</v>
      </c>
      <c r="W35" s="293">
        <v>0</v>
      </c>
      <c r="X35" s="293">
        <v>0</v>
      </c>
      <c r="Y35" s="293">
        <v>0</v>
      </c>
      <c r="Z35" s="293">
        <v>0</v>
      </c>
      <c r="AA35" s="293">
        <v>0</v>
      </c>
      <c r="AB35" s="293">
        <v>0</v>
      </c>
      <c r="AC35" s="293">
        <v>0</v>
      </c>
      <c r="AD35" s="293">
        <v>0</v>
      </c>
      <c r="AE35" s="293">
        <v>0</v>
      </c>
      <c r="AF35" s="293">
        <v>0</v>
      </c>
      <c r="AG35" s="293">
        <v>0</v>
      </c>
      <c r="AH35" s="293">
        <v>0</v>
      </c>
      <c r="AI35" s="293">
        <v>0</v>
      </c>
      <c r="AJ35" s="293">
        <v>0</v>
      </c>
      <c r="AK35" s="293">
        <v>0</v>
      </c>
      <c r="AL35" s="293">
        <v>0</v>
      </c>
      <c r="AM35" s="293">
        <v>0</v>
      </c>
      <c r="AN35" s="293">
        <v>0</v>
      </c>
      <c r="AO35" s="293">
        <v>0</v>
      </c>
      <c r="AP35" s="294">
        <v>0</v>
      </c>
      <c r="AQ35" s="416" t="s">
        <v>900</v>
      </c>
      <c r="AR35" s="479" t="s">
        <v>582</v>
      </c>
      <c r="AS35" s="480">
        <v>67</v>
      </c>
      <c r="AT35" s="293">
        <v>36</v>
      </c>
      <c r="AU35" s="293">
        <v>31</v>
      </c>
      <c r="AV35" s="293">
        <v>3</v>
      </c>
      <c r="AW35" s="293">
        <v>2</v>
      </c>
      <c r="AX35" s="293">
        <v>1</v>
      </c>
      <c r="AY35" s="293">
        <v>32</v>
      </c>
      <c r="AZ35" s="293">
        <v>3</v>
      </c>
      <c r="BA35" s="293">
        <v>16</v>
      </c>
      <c r="BB35" s="293">
        <v>0</v>
      </c>
      <c r="BC35" s="293">
        <v>0</v>
      </c>
      <c r="BD35" s="293">
        <v>0</v>
      </c>
      <c r="BE35" s="293">
        <v>0</v>
      </c>
      <c r="BF35" s="293">
        <v>0</v>
      </c>
      <c r="BG35" s="293">
        <v>0</v>
      </c>
      <c r="BH35" s="293">
        <v>0</v>
      </c>
      <c r="BI35" s="293">
        <v>0</v>
      </c>
      <c r="BJ35" s="293">
        <v>0</v>
      </c>
      <c r="BK35" s="293">
        <v>1</v>
      </c>
      <c r="BL35" s="293">
        <v>0</v>
      </c>
      <c r="BM35" s="293">
        <v>0</v>
      </c>
      <c r="BN35" s="293">
        <v>0</v>
      </c>
      <c r="BO35" s="293">
        <v>11</v>
      </c>
      <c r="BP35" s="293">
        <v>0</v>
      </c>
      <c r="BQ35" s="569" t="s">
        <v>582</v>
      </c>
      <c r="BR35" s="293">
        <v>0</v>
      </c>
      <c r="BS35" s="293">
        <v>0</v>
      </c>
      <c r="BT35" s="293">
        <v>7</v>
      </c>
      <c r="BU35" s="293">
        <v>0</v>
      </c>
      <c r="BV35" s="293">
        <v>0</v>
      </c>
      <c r="BW35" s="293">
        <v>0</v>
      </c>
      <c r="BX35" s="293">
        <v>0</v>
      </c>
      <c r="BY35" s="293">
        <v>0</v>
      </c>
      <c r="BZ35" s="293">
        <v>0</v>
      </c>
      <c r="CA35" s="293">
        <v>0</v>
      </c>
      <c r="CB35" s="293">
        <v>0</v>
      </c>
      <c r="CC35" s="293">
        <v>0</v>
      </c>
      <c r="CD35" s="293">
        <v>0</v>
      </c>
      <c r="CE35" s="293">
        <v>0</v>
      </c>
      <c r="CF35" s="293"/>
      <c r="CG35" s="293"/>
      <c r="CH35" s="293">
        <v>0</v>
      </c>
      <c r="CI35" s="293">
        <v>0</v>
      </c>
      <c r="CJ35" s="293">
        <v>0</v>
      </c>
      <c r="CK35" s="293">
        <v>0</v>
      </c>
      <c r="CL35" s="293">
        <v>0</v>
      </c>
      <c r="CM35" s="293">
        <v>0</v>
      </c>
      <c r="CN35" s="293">
        <v>2</v>
      </c>
      <c r="CO35" s="294">
        <v>0</v>
      </c>
      <c r="CP35" s="1023" t="s">
        <v>900</v>
      </c>
      <c r="CQ35" s="479" t="s">
        <v>582</v>
      </c>
      <c r="CR35" s="480">
        <v>72</v>
      </c>
      <c r="CS35" s="293">
        <v>26</v>
      </c>
      <c r="CT35" s="293">
        <v>46</v>
      </c>
      <c r="CU35" s="293">
        <v>0</v>
      </c>
      <c r="CV35" s="292">
        <v>0</v>
      </c>
      <c r="CW35" s="292">
        <v>0</v>
      </c>
      <c r="CX35" s="292">
        <v>0</v>
      </c>
      <c r="CY35" s="475">
        <v>0</v>
      </c>
      <c r="CZ35" s="292">
        <v>2</v>
      </c>
      <c r="DA35" s="293">
        <v>0</v>
      </c>
      <c r="DB35" s="293">
        <v>0</v>
      </c>
      <c r="DC35" s="293">
        <v>0</v>
      </c>
      <c r="DD35" s="292">
        <v>16</v>
      </c>
      <c r="DE35" s="475">
        <v>0</v>
      </c>
      <c r="DF35" s="292">
        <v>0</v>
      </c>
      <c r="DG35" s="475">
        <v>0</v>
      </c>
      <c r="DH35" s="475">
        <v>3</v>
      </c>
      <c r="DI35" s="475">
        <v>0</v>
      </c>
      <c r="DJ35" s="292">
        <v>0</v>
      </c>
      <c r="DK35" s="475">
        <v>0</v>
      </c>
      <c r="DL35" s="475">
        <v>0</v>
      </c>
      <c r="DM35" s="475">
        <v>0</v>
      </c>
      <c r="DN35" s="292">
        <v>0</v>
      </c>
      <c r="DO35" s="475">
        <v>0</v>
      </c>
      <c r="DP35" s="292">
        <v>49</v>
      </c>
      <c r="DQ35" s="292">
        <v>0</v>
      </c>
      <c r="DR35" s="292">
        <v>1</v>
      </c>
      <c r="DS35" s="292">
        <v>0</v>
      </c>
      <c r="DT35" s="292">
        <v>0</v>
      </c>
      <c r="DU35" s="292">
        <v>0</v>
      </c>
      <c r="DV35" s="292">
        <v>0</v>
      </c>
      <c r="DW35" s="292">
        <v>0</v>
      </c>
      <c r="DX35" s="569" t="s">
        <v>582</v>
      </c>
      <c r="DY35" s="292">
        <v>1</v>
      </c>
      <c r="DZ35" s="292">
        <v>0</v>
      </c>
      <c r="EA35" s="292"/>
      <c r="EB35" s="292"/>
      <c r="EC35" s="292">
        <v>0</v>
      </c>
      <c r="ED35" s="292">
        <v>0</v>
      </c>
      <c r="EE35" s="292">
        <v>0</v>
      </c>
      <c r="EF35" s="292">
        <v>0</v>
      </c>
      <c r="EG35" s="292">
        <v>0</v>
      </c>
      <c r="EH35" s="292">
        <v>0</v>
      </c>
      <c r="EI35" s="292">
        <v>0</v>
      </c>
      <c r="EJ35" s="292">
        <v>0</v>
      </c>
      <c r="EK35" s="292">
        <v>0</v>
      </c>
      <c r="EL35" s="292">
        <v>0</v>
      </c>
      <c r="EM35" s="292">
        <v>0</v>
      </c>
      <c r="EN35" s="292">
        <v>0</v>
      </c>
      <c r="EO35" s="292">
        <v>0</v>
      </c>
      <c r="EP35" s="292">
        <v>0</v>
      </c>
      <c r="EQ35" s="292">
        <v>0</v>
      </c>
      <c r="ER35" s="292">
        <v>0</v>
      </c>
      <c r="ES35" s="292">
        <v>0</v>
      </c>
      <c r="ET35" s="292">
        <v>0</v>
      </c>
      <c r="EU35" s="292">
        <v>0</v>
      </c>
      <c r="EV35" s="292">
        <v>0</v>
      </c>
      <c r="EW35" s="292">
        <v>0</v>
      </c>
      <c r="EX35" s="296">
        <v>0</v>
      </c>
      <c r="EY35" s="416" t="s">
        <v>678</v>
      </c>
    </row>
    <row r="36" spans="1:155" s="217" customFormat="1" ht="15.95" customHeight="1">
      <c r="A36" s="479" t="s">
        <v>558</v>
      </c>
      <c r="B36" s="480">
        <f t="shared" si="1"/>
        <v>0</v>
      </c>
      <c r="C36" s="293">
        <v>0</v>
      </c>
      <c r="D36" s="293">
        <v>0</v>
      </c>
      <c r="E36" s="293">
        <f t="shared" si="2"/>
        <v>0</v>
      </c>
      <c r="F36" s="293">
        <v>0</v>
      </c>
      <c r="G36" s="293">
        <v>0</v>
      </c>
      <c r="H36" s="293">
        <v>0</v>
      </c>
      <c r="I36" s="293">
        <v>0</v>
      </c>
      <c r="J36" s="293">
        <v>0</v>
      </c>
      <c r="K36" s="293">
        <v>0</v>
      </c>
      <c r="L36" s="293">
        <v>0</v>
      </c>
      <c r="M36" s="293">
        <v>0</v>
      </c>
      <c r="N36" s="293">
        <v>0</v>
      </c>
      <c r="O36" s="293">
        <v>0</v>
      </c>
      <c r="P36" s="293">
        <v>0</v>
      </c>
      <c r="Q36" s="293">
        <v>0</v>
      </c>
      <c r="R36" s="293">
        <v>0</v>
      </c>
      <c r="S36" s="293">
        <v>0</v>
      </c>
      <c r="T36" s="293">
        <v>0</v>
      </c>
      <c r="U36" s="293">
        <v>0</v>
      </c>
      <c r="V36" s="569" t="s">
        <v>558</v>
      </c>
      <c r="W36" s="293">
        <v>0</v>
      </c>
      <c r="X36" s="293">
        <v>0</v>
      </c>
      <c r="Y36" s="293">
        <v>0</v>
      </c>
      <c r="Z36" s="293">
        <v>0</v>
      </c>
      <c r="AA36" s="293">
        <v>0</v>
      </c>
      <c r="AB36" s="293">
        <v>0</v>
      </c>
      <c r="AC36" s="293">
        <v>0</v>
      </c>
      <c r="AD36" s="293">
        <v>0</v>
      </c>
      <c r="AE36" s="293">
        <v>0</v>
      </c>
      <c r="AF36" s="293">
        <v>0</v>
      </c>
      <c r="AG36" s="293">
        <v>0</v>
      </c>
      <c r="AH36" s="293">
        <v>0</v>
      </c>
      <c r="AI36" s="293">
        <v>0</v>
      </c>
      <c r="AJ36" s="293">
        <v>0</v>
      </c>
      <c r="AK36" s="293">
        <v>0</v>
      </c>
      <c r="AL36" s="293">
        <v>0</v>
      </c>
      <c r="AM36" s="293">
        <v>0</v>
      </c>
      <c r="AN36" s="293">
        <v>0</v>
      </c>
      <c r="AO36" s="293">
        <v>0</v>
      </c>
      <c r="AP36" s="294">
        <v>0</v>
      </c>
      <c r="AQ36" s="416" t="s">
        <v>901</v>
      </c>
      <c r="AR36" s="479" t="s">
        <v>558</v>
      </c>
      <c r="AS36" s="480">
        <v>78</v>
      </c>
      <c r="AT36" s="293">
        <v>34</v>
      </c>
      <c r="AU36" s="293">
        <v>44</v>
      </c>
      <c r="AV36" s="293">
        <v>4</v>
      </c>
      <c r="AW36" s="293">
        <v>2</v>
      </c>
      <c r="AX36" s="293">
        <v>2</v>
      </c>
      <c r="AY36" s="293">
        <v>48</v>
      </c>
      <c r="AZ36" s="293">
        <v>4</v>
      </c>
      <c r="BA36" s="293">
        <v>18</v>
      </c>
      <c r="BB36" s="293">
        <v>0</v>
      </c>
      <c r="BC36" s="293">
        <v>0</v>
      </c>
      <c r="BD36" s="293">
        <v>0</v>
      </c>
      <c r="BE36" s="293">
        <v>0</v>
      </c>
      <c r="BF36" s="293">
        <v>0</v>
      </c>
      <c r="BG36" s="293">
        <v>0</v>
      </c>
      <c r="BH36" s="293">
        <v>0</v>
      </c>
      <c r="BI36" s="293">
        <v>0</v>
      </c>
      <c r="BJ36" s="293">
        <v>0</v>
      </c>
      <c r="BK36" s="293">
        <v>0</v>
      </c>
      <c r="BL36" s="293">
        <v>0</v>
      </c>
      <c r="BM36" s="293">
        <v>0</v>
      </c>
      <c r="BN36" s="293">
        <v>0</v>
      </c>
      <c r="BO36" s="293">
        <v>3</v>
      </c>
      <c r="BP36" s="293">
        <v>0</v>
      </c>
      <c r="BQ36" s="569" t="s">
        <v>558</v>
      </c>
      <c r="BR36" s="293">
        <v>0</v>
      </c>
      <c r="BS36" s="293">
        <v>0</v>
      </c>
      <c r="BT36" s="293">
        <v>5</v>
      </c>
      <c r="BU36" s="293">
        <v>0</v>
      </c>
      <c r="BV36" s="293">
        <v>0</v>
      </c>
      <c r="BW36" s="293">
        <v>0</v>
      </c>
      <c r="BX36" s="293">
        <v>0</v>
      </c>
      <c r="BY36" s="293">
        <v>0</v>
      </c>
      <c r="BZ36" s="293">
        <v>0</v>
      </c>
      <c r="CA36" s="293">
        <v>0</v>
      </c>
      <c r="CB36" s="293">
        <v>0</v>
      </c>
      <c r="CC36" s="293">
        <v>0</v>
      </c>
      <c r="CD36" s="293">
        <v>0</v>
      </c>
      <c r="CE36" s="293">
        <v>0</v>
      </c>
      <c r="CF36" s="293"/>
      <c r="CG36" s="293"/>
      <c r="CH36" s="293">
        <v>3</v>
      </c>
      <c r="CI36" s="293">
        <v>0</v>
      </c>
      <c r="CJ36" s="293">
        <v>0</v>
      </c>
      <c r="CK36" s="293">
        <v>0</v>
      </c>
      <c r="CL36" s="293">
        <v>1</v>
      </c>
      <c r="CM36" s="293">
        <v>0</v>
      </c>
      <c r="CN36" s="293">
        <v>0</v>
      </c>
      <c r="CO36" s="294">
        <v>0</v>
      </c>
      <c r="CP36" s="1023" t="s">
        <v>901</v>
      </c>
      <c r="CQ36" s="479" t="s">
        <v>558</v>
      </c>
      <c r="CR36" s="480">
        <v>72</v>
      </c>
      <c r="CS36" s="293">
        <v>28</v>
      </c>
      <c r="CT36" s="293">
        <v>44</v>
      </c>
      <c r="CU36" s="293">
        <v>1</v>
      </c>
      <c r="CV36" s="292">
        <v>0</v>
      </c>
      <c r="CW36" s="292">
        <v>1</v>
      </c>
      <c r="CX36" s="292">
        <v>0</v>
      </c>
      <c r="CY36" s="475">
        <v>0</v>
      </c>
      <c r="CZ36" s="292">
        <v>0</v>
      </c>
      <c r="DA36" s="293">
        <v>0</v>
      </c>
      <c r="DB36" s="293">
        <v>0</v>
      </c>
      <c r="DC36" s="293">
        <v>0</v>
      </c>
      <c r="DD36" s="292">
        <v>27</v>
      </c>
      <c r="DE36" s="475">
        <v>0</v>
      </c>
      <c r="DF36" s="292">
        <v>0</v>
      </c>
      <c r="DG36" s="475">
        <v>0</v>
      </c>
      <c r="DH36" s="475">
        <v>1</v>
      </c>
      <c r="DI36" s="475">
        <v>0</v>
      </c>
      <c r="DJ36" s="292">
        <v>0</v>
      </c>
      <c r="DK36" s="475">
        <v>0</v>
      </c>
      <c r="DL36" s="475">
        <v>0</v>
      </c>
      <c r="DM36" s="475">
        <v>0</v>
      </c>
      <c r="DN36" s="292">
        <v>0</v>
      </c>
      <c r="DO36" s="475">
        <v>0</v>
      </c>
      <c r="DP36" s="292">
        <v>43</v>
      </c>
      <c r="DQ36" s="292">
        <v>1</v>
      </c>
      <c r="DR36" s="292">
        <v>0</v>
      </c>
      <c r="DS36" s="292">
        <v>0</v>
      </c>
      <c r="DT36" s="292">
        <v>0</v>
      </c>
      <c r="DU36" s="292">
        <v>0</v>
      </c>
      <c r="DV36" s="292">
        <v>0</v>
      </c>
      <c r="DW36" s="292">
        <v>0</v>
      </c>
      <c r="DX36" s="569" t="s">
        <v>558</v>
      </c>
      <c r="DY36" s="292">
        <v>1</v>
      </c>
      <c r="DZ36" s="292">
        <v>0</v>
      </c>
      <c r="EA36" s="292"/>
      <c r="EB36" s="292"/>
      <c r="EC36" s="292">
        <v>0</v>
      </c>
      <c r="ED36" s="292">
        <v>0</v>
      </c>
      <c r="EE36" s="292">
        <v>0</v>
      </c>
      <c r="EF36" s="292">
        <v>0</v>
      </c>
      <c r="EG36" s="292">
        <v>0</v>
      </c>
      <c r="EH36" s="292">
        <v>0</v>
      </c>
      <c r="EI36" s="292">
        <v>0</v>
      </c>
      <c r="EJ36" s="292">
        <v>0</v>
      </c>
      <c r="EK36" s="292">
        <v>0</v>
      </c>
      <c r="EL36" s="292">
        <v>0</v>
      </c>
      <c r="EM36" s="292">
        <v>0</v>
      </c>
      <c r="EN36" s="292">
        <v>0</v>
      </c>
      <c r="EO36" s="292">
        <v>0</v>
      </c>
      <c r="EP36" s="292">
        <v>0</v>
      </c>
      <c r="EQ36" s="292">
        <v>0</v>
      </c>
      <c r="ER36" s="292">
        <v>0</v>
      </c>
      <c r="ES36" s="292">
        <v>0</v>
      </c>
      <c r="ET36" s="292">
        <v>0</v>
      </c>
      <c r="EU36" s="292">
        <v>0</v>
      </c>
      <c r="EV36" s="292">
        <v>0</v>
      </c>
      <c r="EW36" s="292">
        <v>0</v>
      </c>
      <c r="EX36" s="296">
        <v>0</v>
      </c>
      <c r="EY36" s="416" t="s">
        <v>63</v>
      </c>
    </row>
    <row r="37" spans="1:155" s="217" customFormat="1" ht="15.95" customHeight="1">
      <c r="A37" s="479" t="s">
        <v>551</v>
      </c>
      <c r="B37" s="480">
        <f t="shared" si="1"/>
        <v>0</v>
      </c>
      <c r="C37" s="293">
        <v>0</v>
      </c>
      <c r="D37" s="293">
        <v>0</v>
      </c>
      <c r="E37" s="293">
        <f t="shared" si="2"/>
        <v>0</v>
      </c>
      <c r="F37" s="293">
        <v>0</v>
      </c>
      <c r="G37" s="293">
        <v>0</v>
      </c>
      <c r="H37" s="293">
        <v>0</v>
      </c>
      <c r="I37" s="293">
        <v>0</v>
      </c>
      <c r="J37" s="293">
        <v>0</v>
      </c>
      <c r="K37" s="293">
        <v>0</v>
      </c>
      <c r="L37" s="293">
        <v>0</v>
      </c>
      <c r="M37" s="293">
        <v>0</v>
      </c>
      <c r="N37" s="293">
        <v>0</v>
      </c>
      <c r="O37" s="293">
        <v>0</v>
      </c>
      <c r="P37" s="293">
        <v>0</v>
      </c>
      <c r="Q37" s="293">
        <v>0</v>
      </c>
      <c r="R37" s="293">
        <v>0</v>
      </c>
      <c r="S37" s="293">
        <v>0</v>
      </c>
      <c r="T37" s="293">
        <v>0</v>
      </c>
      <c r="U37" s="293">
        <v>0</v>
      </c>
      <c r="V37" s="569" t="s">
        <v>551</v>
      </c>
      <c r="W37" s="293">
        <v>0</v>
      </c>
      <c r="X37" s="293">
        <v>0</v>
      </c>
      <c r="Y37" s="293">
        <v>0</v>
      </c>
      <c r="Z37" s="293">
        <v>0</v>
      </c>
      <c r="AA37" s="293">
        <v>0</v>
      </c>
      <c r="AB37" s="293">
        <v>0</v>
      </c>
      <c r="AC37" s="293">
        <v>0</v>
      </c>
      <c r="AD37" s="293">
        <v>0</v>
      </c>
      <c r="AE37" s="293">
        <v>0</v>
      </c>
      <c r="AF37" s="293">
        <v>0</v>
      </c>
      <c r="AG37" s="293">
        <v>0</v>
      </c>
      <c r="AH37" s="293">
        <v>0</v>
      </c>
      <c r="AI37" s="293">
        <v>0</v>
      </c>
      <c r="AJ37" s="293">
        <v>0</v>
      </c>
      <c r="AK37" s="293">
        <v>0</v>
      </c>
      <c r="AL37" s="293">
        <v>0</v>
      </c>
      <c r="AM37" s="293">
        <v>0</v>
      </c>
      <c r="AN37" s="293">
        <v>0</v>
      </c>
      <c r="AO37" s="293">
        <v>0</v>
      </c>
      <c r="AP37" s="294">
        <v>0</v>
      </c>
      <c r="AQ37" s="416" t="s">
        <v>902</v>
      </c>
      <c r="AR37" s="479" t="s">
        <v>551</v>
      </c>
      <c r="AS37" s="480">
        <v>52</v>
      </c>
      <c r="AT37" s="293">
        <v>28</v>
      </c>
      <c r="AU37" s="293">
        <v>24</v>
      </c>
      <c r="AV37" s="293">
        <v>3</v>
      </c>
      <c r="AW37" s="293">
        <v>2</v>
      </c>
      <c r="AX37" s="293">
        <v>1</v>
      </c>
      <c r="AY37" s="293">
        <v>36</v>
      </c>
      <c r="AZ37" s="293">
        <v>3</v>
      </c>
      <c r="BA37" s="293">
        <v>11</v>
      </c>
      <c r="BB37" s="293">
        <v>0</v>
      </c>
      <c r="BC37" s="293">
        <v>0</v>
      </c>
      <c r="BD37" s="293">
        <v>0</v>
      </c>
      <c r="BE37" s="293">
        <v>0</v>
      </c>
      <c r="BF37" s="293">
        <v>0</v>
      </c>
      <c r="BG37" s="293">
        <v>0</v>
      </c>
      <c r="BH37" s="293">
        <v>0</v>
      </c>
      <c r="BI37" s="293">
        <v>0</v>
      </c>
      <c r="BJ37" s="293">
        <v>0</v>
      </c>
      <c r="BK37" s="293">
        <v>0</v>
      </c>
      <c r="BL37" s="293">
        <v>0</v>
      </c>
      <c r="BM37" s="293">
        <v>0</v>
      </c>
      <c r="BN37" s="293">
        <v>0</v>
      </c>
      <c r="BO37" s="293">
        <v>0</v>
      </c>
      <c r="BP37" s="293">
        <v>0</v>
      </c>
      <c r="BQ37" s="569" t="s">
        <v>551</v>
      </c>
      <c r="BR37" s="293">
        <v>0</v>
      </c>
      <c r="BS37" s="293">
        <v>0</v>
      </c>
      <c r="BT37" s="293">
        <v>5</v>
      </c>
      <c r="BU37" s="293">
        <v>0</v>
      </c>
      <c r="BV37" s="293">
        <v>0</v>
      </c>
      <c r="BW37" s="293">
        <v>0</v>
      </c>
      <c r="BX37" s="293">
        <v>0</v>
      </c>
      <c r="BY37" s="293">
        <v>0</v>
      </c>
      <c r="BZ37" s="293">
        <v>0</v>
      </c>
      <c r="CA37" s="293">
        <v>0</v>
      </c>
      <c r="CB37" s="293">
        <v>0</v>
      </c>
      <c r="CC37" s="293">
        <v>0</v>
      </c>
      <c r="CD37" s="293">
        <v>0</v>
      </c>
      <c r="CE37" s="293">
        <v>0</v>
      </c>
      <c r="CF37" s="293"/>
      <c r="CG37" s="293"/>
      <c r="CH37" s="293">
        <v>0</v>
      </c>
      <c r="CI37" s="293">
        <v>0</v>
      </c>
      <c r="CJ37" s="293">
        <v>0</v>
      </c>
      <c r="CK37" s="293">
        <v>0</v>
      </c>
      <c r="CL37" s="293">
        <v>0</v>
      </c>
      <c r="CM37" s="293">
        <v>0</v>
      </c>
      <c r="CN37" s="293">
        <v>1</v>
      </c>
      <c r="CO37" s="294">
        <v>0</v>
      </c>
      <c r="CP37" s="1023" t="s">
        <v>902</v>
      </c>
      <c r="CQ37" s="479" t="s">
        <v>551</v>
      </c>
      <c r="CR37" s="480">
        <v>113</v>
      </c>
      <c r="CS37" s="293">
        <v>36</v>
      </c>
      <c r="CT37" s="293">
        <v>77</v>
      </c>
      <c r="CU37" s="293">
        <v>0</v>
      </c>
      <c r="CV37" s="292">
        <v>0</v>
      </c>
      <c r="CW37" s="292">
        <v>0</v>
      </c>
      <c r="CX37" s="292">
        <v>0</v>
      </c>
      <c r="CY37" s="475">
        <v>0</v>
      </c>
      <c r="CZ37" s="292">
        <v>0</v>
      </c>
      <c r="DA37" s="293">
        <v>0</v>
      </c>
      <c r="DB37" s="293">
        <v>0</v>
      </c>
      <c r="DC37" s="293">
        <v>0</v>
      </c>
      <c r="DD37" s="292">
        <v>55</v>
      </c>
      <c r="DE37" s="475">
        <v>0</v>
      </c>
      <c r="DF37" s="292">
        <v>0</v>
      </c>
      <c r="DG37" s="475">
        <v>0</v>
      </c>
      <c r="DH37" s="475">
        <v>2</v>
      </c>
      <c r="DI37" s="475">
        <v>0</v>
      </c>
      <c r="DJ37" s="292">
        <v>0</v>
      </c>
      <c r="DK37" s="475">
        <v>0</v>
      </c>
      <c r="DL37" s="475">
        <v>0</v>
      </c>
      <c r="DM37" s="475">
        <v>0</v>
      </c>
      <c r="DN37" s="292">
        <v>0</v>
      </c>
      <c r="DO37" s="475">
        <v>0</v>
      </c>
      <c r="DP37" s="292">
        <v>56</v>
      </c>
      <c r="DQ37" s="292">
        <v>0</v>
      </c>
      <c r="DR37" s="292">
        <v>0</v>
      </c>
      <c r="DS37" s="292">
        <v>0</v>
      </c>
      <c r="DT37" s="292">
        <v>0</v>
      </c>
      <c r="DU37" s="292">
        <v>0</v>
      </c>
      <c r="DV37" s="292">
        <v>0</v>
      </c>
      <c r="DW37" s="292">
        <v>0</v>
      </c>
      <c r="DX37" s="569" t="s">
        <v>551</v>
      </c>
      <c r="DY37" s="292">
        <v>0</v>
      </c>
      <c r="DZ37" s="292">
        <v>0</v>
      </c>
      <c r="EA37" s="292"/>
      <c r="EB37" s="292"/>
      <c r="EC37" s="292">
        <v>0</v>
      </c>
      <c r="ED37" s="292">
        <v>0</v>
      </c>
      <c r="EE37" s="292">
        <v>0</v>
      </c>
      <c r="EF37" s="292">
        <v>0</v>
      </c>
      <c r="EG37" s="292">
        <v>0</v>
      </c>
      <c r="EH37" s="292">
        <v>0</v>
      </c>
      <c r="EI37" s="292">
        <v>0</v>
      </c>
      <c r="EJ37" s="292">
        <v>0</v>
      </c>
      <c r="EK37" s="292">
        <v>0</v>
      </c>
      <c r="EL37" s="292">
        <v>0</v>
      </c>
      <c r="EM37" s="292">
        <v>0</v>
      </c>
      <c r="EN37" s="292">
        <v>0</v>
      </c>
      <c r="EO37" s="292">
        <v>0</v>
      </c>
      <c r="EP37" s="292">
        <v>0</v>
      </c>
      <c r="EQ37" s="292">
        <v>0</v>
      </c>
      <c r="ER37" s="292">
        <v>0</v>
      </c>
      <c r="ES37" s="292">
        <v>0</v>
      </c>
      <c r="ET37" s="292">
        <v>0</v>
      </c>
      <c r="EU37" s="292">
        <v>0</v>
      </c>
      <c r="EV37" s="292">
        <v>0</v>
      </c>
      <c r="EW37" s="292">
        <v>0</v>
      </c>
      <c r="EX37" s="296">
        <v>0</v>
      </c>
      <c r="EY37" s="416" t="s">
        <v>126</v>
      </c>
    </row>
    <row r="38" spans="1:155" s="61" customFormat="1" ht="15.95" customHeight="1">
      <c r="A38" s="479" t="s">
        <v>569</v>
      </c>
      <c r="B38" s="480">
        <f t="shared" si="1"/>
        <v>0</v>
      </c>
      <c r="C38" s="293">
        <v>0</v>
      </c>
      <c r="D38" s="293">
        <v>0</v>
      </c>
      <c r="E38" s="293">
        <f t="shared" si="2"/>
        <v>0</v>
      </c>
      <c r="F38" s="293">
        <v>0</v>
      </c>
      <c r="G38" s="293">
        <v>0</v>
      </c>
      <c r="H38" s="293">
        <v>0</v>
      </c>
      <c r="I38" s="293">
        <v>0</v>
      </c>
      <c r="J38" s="293">
        <v>0</v>
      </c>
      <c r="K38" s="293">
        <v>0</v>
      </c>
      <c r="L38" s="293">
        <v>0</v>
      </c>
      <c r="M38" s="293">
        <v>0</v>
      </c>
      <c r="N38" s="293">
        <v>0</v>
      </c>
      <c r="O38" s="293">
        <v>0</v>
      </c>
      <c r="P38" s="293">
        <v>0</v>
      </c>
      <c r="Q38" s="293">
        <v>0</v>
      </c>
      <c r="R38" s="293">
        <v>0</v>
      </c>
      <c r="S38" s="293">
        <v>0</v>
      </c>
      <c r="T38" s="293">
        <v>0</v>
      </c>
      <c r="U38" s="293">
        <v>0</v>
      </c>
      <c r="V38" s="569" t="s">
        <v>569</v>
      </c>
      <c r="W38" s="293">
        <v>0</v>
      </c>
      <c r="X38" s="293">
        <v>0</v>
      </c>
      <c r="Y38" s="293">
        <v>0</v>
      </c>
      <c r="Z38" s="293">
        <v>0</v>
      </c>
      <c r="AA38" s="293">
        <v>0</v>
      </c>
      <c r="AB38" s="293">
        <v>0</v>
      </c>
      <c r="AC38" s="293">
        <v>0</v>
      </c>
      <c r="AD38" s="293">
        <v>0</v>
      </c>
      <c r="AE38" s="293">
        <v>0</v>
      </c>
      <c r="AF38" s="293">
        <v>0</v>
      </c>
      <c r="AG38" s="293">
        <v>0</v>
      </c>
      <c r="AH38" s="293">
        <v>0</v>
      </c>
      <c r="AI38" s="293">
        <v>0</v>
      </c>
      <c r="AJ38" s="293">
        <v>0</v>
      </c>
      <c r="AK38" s="293">
        <v>0</v>
      </c>
      <c r="AL38" s="293">
        <v>0</v>
      </c>
      <c r="AM38" s="293">
        <v>0</v>
      </c>
      <c r="AN38" s="293">
        <v>0</v>
      </c>
      <c r="AO38" s="293">
        <v>0</v>
      </c>
      <c r="AP38" s="294">
        <v>0</v>
      </c>
      <c r="AQ38" s="416" t="s">
        <v>903</v>
      </c>
      <c r="AR38" s="479" t="s">
        <v>569</v>
      </c>
      <c r="AS38" s="480">
        <v>66</v>
      </c>
      <c r="AT38" s="293">
        <v>35</v>
      </c>
      <c r="AU38" s="293">
        <v>31</v>
      </c>
      <c r="AV38" s="293">
        <v>3</v>
      </c>
      <c r="AW38" s="293">
        <v>1</v>
      </c>
      <c r="AX38" s="293">
        <v>2</v>
      </c>
      <c r="AY38" s="293">
        <v>44</v>
      </c>
      <c r="AZ38" s="293">
        <v>3</v>
      </c>
      <c r="BA38" s="293">
        <v>13</v>
      </c>
      <c r="BB38" s="293">
        <v>0</v>
      </c>
      <c r="BC38" s="293">
        <v>0</v>
      </c>
      <c r="BD38" s="293">
        <v>0</v>
      </c>
      <c r="BE38" s="293">
        <v>0</v>
      </c>
      <c r="BF38" s="293">
        <v>0</v>
      </c>
      <c r="BG38" s="293">
        <v>0</v>
      </c>
      <c r="BH38" s="293">
        <v>0</v>
      </c>
      <c r="BI38" s="293">
        <v>0</v>
      </c>
      <c r="BJ38" s="293">
        <v>0</v>
      </c>
      <c r="BK38" s="293">
        <v>0</v>
      </c>
      <c r="BL38" s="293">
        <v>0</v>
      </c>
      <c r="BM38" s="293">
        <v>0</v>
      </c>
      <c r="BN38" s="293">
        <v>0</v>
      </c>
      <c r="BO38" s="293">
        <v>1</v>
      </c>
      <c r="BP38" s="293">
        <v>0</v>
      </c>
      <c r="BQ38" s="569" t="s">
        <v>569</v>
      </c>
      <c r="BR38" s="293">
        <v>0</v>
      </c>
      <c r="BS38" s="293">
        <v>0</v>
      </c>
      <c r="BT38" s="293">
        <v>7</v>
      </c>
      <c r="BU38" s="293">
        <v>0</v>
      </c>
      <c r="BV38" s="293">
        <v>0</v>
      </c>
      <c r="BW38" s="293">
        <v>0</v>
      </c>
      <c r="BX38" s="293">
        <v>0</v>
      </c>
      <c r="BY38" s="293">
        <v>0</v>
      </c>
      <c r="BZ38" s="293">
        <v>0</v>
      </c>
      <c r="CA38" s="293">
        <v>0</v>
      </c>
      <c r="CB38" s="293">
        <v>0</v>
      </c>
      <c r="CC38" s="293">
        <v>0</v>
      </c>
      <c r="CD38" s="293">
        <v>1</v>
      </c>
      <c r="CE38" s="293">
        <v>0</v>
      </c>
      <c r="CF38" s="293"/>
      <c r="CG38" s="293"/>
      <c r="CH38" s="293">
        <v>0</v>
      </c>
      <c r="CI38" s="293">
        <v>0</v>
      </c>
      <c r="CJ38" s="293">
        <v>0</v>
      </c>
      <c r="CK38" s="293">
        <v>0</v>
      </c>
      <c r="CL38" s="293">
        <v>0</v>
      </c>
      <c r="CM38" s="293">
        <v>0</v>
      </c>
      <c r="CN38" s="293">
        <v>1</v>
      </c>
      <c r="CO38" s="294">
        <v>0</v>
      </c>
      <c r="CP38" s="1023" t="s">
        <v>903</v>
      </c>
      <c r="CQ38" s="479" t="s">
        <v>569</v>
      </c>
      <c r="CR38" s="480">
        <v>74</v>
      </c>
      <c r="CS38" s="293">
        <v>27</v>
      </c>
      <c r="CT38" s="293">
        <v>47</v>
      </c>
      <c r="CU38" s="293">
        <v>0</v>
      </c>
      <c r="CV38" s="292">
        <v>0</v>
      </c>
      <c r="CW38" s="292">
        <v>0</v>
      </c>
      <c r="CX38" s="292">
        <v>0</v>
      </c>
      <c r="CY38" s="475">
        <v>0</v>
      </c>
      <c r="CZ38" s="292">
        <v>0</v>
      </c>
      <c r="DA38" s="293">
        <v>0</v>
      </c>
      <c r="DB38" s="293">
        <v>0</v>
      </c>
      <c r="DC38" s="293">
        <v>0</v>
      </c>
      <c r="DD38" s="292">
        <v>44</v>
      </c>
      <c r="DE38" s="475">
        <v>0</v>
      </c>
      <c r="DF38" s="292">
        <v>0</v>
      </c>
      <c r="DG38" s="475">
        <v>0</v>
      </c>
      <c r="DH38" s="475">
        <v>2</v>
      </c>
      <c r="DI38" s="475">
        <v>0</v>
      </c>
      <c r="DJ38" s="292">
        <v>0</v>
      </c>
      <c r="DK38" s="475">
        <v>0</v>
      </c>
      <c r="DL38" s="475">
        <v>0</v>
      </c>
      <c r="DM38" s="475">
        <v>0</v>
      </c>
      <c r="DN38" s="292">
        <v>0</v>
      </c>
      <c r="DO38" s="475">
        <v>0</v>
      </c>
      <c r="DP38" s="292">
        <v>26</v>
      </c>
      <c r="DQ38" s="292">
        <v>0</v>
      </c>
      <c r="DR38" s="292">
        <v>0</v>
      </c>
      <c r="DS38" s="292">
        <v>0</v>
      </c>
      <c r="DT38" s="292">
        <v>0</v>
      </c>
      <c r="DU38" s="292">
        <v>0</v>
      </c>
      <c r="DV38" s="292">
        <v>0</v>
      </c>
      <c r="DW38" s="292">
        <v>0</v>
      </c>
      <c r="DX38" s="569" t="s">
        <v>569</v>
      </c>
      <c r="DY38" s="292">
        <v>2</v>
      </c>
      <c r="DZ38" s="292">
        <v>0</v>
      </c>
      <c r="EA38" s="292"/>
      <c r="EB38" s="292"/>
      <c r="EC38" s="292">
        <v>0</v>
      </c>
      <c r="ED38" s="292">
        <v>0</v>
      </c>
      <c r="EE38" s="292">
        <v>0</v>
      </c>
      <c r="EF38" s="292">
        <v>0</v>
      </c>
      <c r="EG38" s="292">
        <v>0</v>
      </c>
      <c r="EH38" s="292">
        <v>0</v>
      </c>
      <c r="EI38" s="292">
        <v>0</v>
      </c>
      <c r="EJ38" s="292">
        <v>0</v>
      </c>
      <c r="EK38" s="292">
        <v>0</v>
      </c>
      <c r="EL38" s="292">
        <v>0</v>
      </c>
      <c r="EM38" s="292">
        <v>0</v>
      </c>
      <c r="EN38" s="292">
        <v>0</v>
      </c>
      <c r="EO38" s="292">
        <v>0</v>
      </c>
      <c r="EP38" s="292">
        <v>0</v>
      </c>
      <c r="EQ38" s="292">
        <v>0</v>
      </c>
      <c r="ER38" s="292">
        <v>0</v>
      </c>
      <c r="ES38" s="292">
        <v>0</v>
      </c>
      <c r="ET38" s="292">
        <v>0</v>
      </c>
      <c r="EU38" s="292">
        <v>0</v>
      </c>
      <c r="EV38" s="292">
        <v>0</v>
      </c>
      <c r="EW38" s="292">
        <v>0</v>
      </c>
      <c r="EX38" s="296">
        <v>0</v>
      </c>
      <c r="EY38" s="416" t="s">
        <v>161</v>
      </c>
    </row>
    <row r="39" spans="1:155" s="62" customFormat="1" ht="8.1" customHeight="1">
      <c r="A39" s="482"/>
      <c r="B39" s="420"/>
      <c r="C39" s="420"/>
      <c r="D39" s="420"/>
      <c r="E39" s="420"/>
      <c r="F39" s="420"/>
      <c r="G39" s="420"/>
      <c r="H39" s="420"/>
      <c r="I39" s="420"/>
      <c r="J39" s="420"/>
      <c r="K39" s="420"/>
      <c r="L39" s="420"/>
      <c r="M39" s="420"/>
      <c r="N39" s="420"/>
      <c r="O39" s="420"/>
      <c r="P39" s="420"/>
      <c r="Q39" s="420"/>
      <c r="R39" s="420"/>
      <c r="S39" s="420"/>
      <c r="T39" s="420"/>
      <c r="U39" s="420"/>
      <c r="V39" s="1075"/>
      <c r="W39" s="420"/>
      <c r="X39" s="420"/>
      <c r="Y39" s="420"/>
      <c r="Z39" s="420"/>
      <c r="AA39" s="420"/>
      <c r="AB39" s="420"/>
      <c r="AC39" s="420"/>
      <c r="AD39" s="420"/>
      <c r="AE39" s="420"/>
      <c r="AF39" s="420"/>
      <c r="AG39" s="420"/>
      <c r="AH39" s="420"/>
      <c r="AI39" s="420"/>
      <c r="AJ39" s="420"/>
      <c r="AK39" s="420"/>
      <c r="AL39" s="420"/>
      <c r="AM39" s="420"/>
      <c r="AN39" s="420"/>
      <c r="AO39" s="420"/>
      <c r="AP39" s="420"/>
      <c r="AQ39" s="483"/>
      <c r="AR39" s="484"/>
      <c r="AS39" s="485"/>
      <c r="AT39" s="420"/>
      <c r="AU39" s="420"/>
      <c r="AV39" s="420"/>
      <c r="AW39" s="420"/>
      <c r="AX39" s="420"/>
      <c r="AY39" s="420"/>
      <c r="AZ39" s="420"/>
      <c r="BA39" s="420"/>
      <c r="BB39" s="420"/>
      <c r="BC39" s="420"/>
      <c r="BD39" s="420"/>
      <c r="BE39" s="1054"/>
      <c r="BF39" s="1054"/>
      <c r="BG39" s="1054"/>
      <c r="BH39" s="1054"/>
      <c r="BI39" s="1054"/>
      <c r="BJ39" s="1054"/>
      <c r="BK39" s="1054"/>
      <c r="BL39" s="1054"/>
      <c r="BM39" s="1054"/>
      <c r="BN39" s="1054"/>
      <c r="BO39" s="1054"/>
      <c r="BP39" s="1054"/>
      <c r="BQ39" s="482"/>
      <c r="BR39" s="1054"/>
      <c r="BS39" s="1054"/>
      <c r="BT39" s="1054"/>
      <c r="BU39" s="1054"/>
      <c r="BV39" s="1054"/>
      <c r="BW39" s="1054"/>
      <c r="BX39" s="1054"/>
      <c r="BY39" s="1054"/>
      <c r="BZ39" s="1054"/>
      <c r="CA39" s="1054"/>
      <c r="CB39" s="1054"/>
      <c r="CC39" s="1054"/>
      <c r="CD39" s="1054"/>
      <c r="CE39" s="1054"/>
      <c r="CF39" s="1054"/>
      <c r="CG39" s="1054"/>
      <c r="CH39" s="1054"/>
      <c r="CI39" s="1054"/>
      <c r="CJ39" s="1054"/>
      <c r="CK39" s="1054"/>
      <c r="CL39" s="1054"/>
      <c r="CM39" s="1054"/>
      <c r="CN39" s="1054"/>
      <c r="CO39" s="1056"/>
      <c r="CP39" s="422"/>
      <c r="CQ39" s="482"/>
      <c r="CR39" s="420"/>
      <c r="CS39" s="420"/>
      <c r="CT39" s="420"/>
      <c r="CU39" s="420"/>
      <c r="CV39" s="420"/>
      <c r="CW39" s="960"/>
      <c r="CX39" s="420"/>
      <c r="CY39" s="420"/>
      <c r="CZ39" s="420"/>
      <c r="DA39" s="420"/>
      <c r="DB39" s="420"/>
      <c r="DC39" s="420"/>
      <c r="DD39" s="420"/>
      <c r="DE39" s="420"/>
      <c r="DF39" s="420"/>
      <c r="DG39" s="420"/>
      <c r="DH39" s="420"/>
      <c r="DI39" s="420"/>
      <c r="DJ39" s="420"/>
      <c r="DK39" s="420"/>
      <c r="DL39" s="420"/>
      <c r="DM39" s="420"/>
      <c r="DN39" s="420"/>
      <c r="DO39" s="420"/>
      <c r="DP39" s="420"/>
      <c r="DQ39" s="420"/>
      <c r="DR39" s="420"/>
      <c r="DS39" s="420"/>
      <c r="DT39" s="420"/>
      <c r="DU39" s="420"/>
      <c r="DV39" s="420"/>
      <c r="DW39" s="420"/>
      <c r="DX39" s="482"/>
      <c r="DY39" s="420"/>
      <c r="DZ39" s="420"/>
      <c r="EA39" s="420"/>
      <c r="EB39" s="420"/>
      <c r="EC39" s="420"/>
      <c r="ED39" s="420"/>
      <c r="EE39" s="420"/>
      <c r="EF39" s="420"/>
      <c r="EG39" s="420"/>
      <c r="EH39" s="420"/>
      <c r="EI39" s="420"/>
      <c r="EJ39" s="420"/>
      <c r="EK39" s="420"/>
      <c r="EL39" s="420"/>
      <c r="EM39" s="420"/>
      <c r="EN39" s="420"/>
      <c r="EO39" s="420"/>
      <c r="EP39" s="420"/>
      <c r="EQ39" s="420"/>
      <c r="ER39" s="420"/>
      <c r="ES39" s="420"/>
      <c r="ET39" s="420"/>
      <c r="EU39" s="420"/>
      <c r="EV39" s="420"/>
      <c r="EW39" s="420"/>
      <c r="EX39" s="420"/>
      <c r="EY39" s="483"/>
    </row>
    <row r="40" spans="1:155" s="62" customFormat="1" ht="15" customHeight="1">
      <c r="A40" s="491" t="s">
        <v>1329</v>
      </c>
      <c r="B40" s="492"/>
      <c r="C40" s="492"/>
      <c r="D40" s="492"/>
      <c r="E40" s="492"/>
      <c r="F40" s="492"/>
      <c r="G40" s="492"/>
      <c r="H40" s="492"/>
      <c r="I40" s="492"/>
      <c r="J40" s="492"/>
      <c r="K40" s="335"/>
      <c r="L40" s="491"/>
      <c r="M40" s="492"/>
      <c r="N40" s="492"/>
      <c r="O40" s="492"/>
      <c r="P40" s="492"/>
      <c r="Q40" s="492"/>
      <c r="R40" s="492"/>
      <c r="S40" s="492"/>
      <c r="T40" s="492"/>
      <c r="U40" s="335" t="s">
        <v>1336</v>
      </c>
      <c r="V40" s="491" t="s">
        <v>1329</v>
      </c>
      <c r="W40" s="486"/>
      <c r="X40" s="486"/>
      <c r="Y40" s="486"/>
      <c r="Z40" s="486"/>
      <c r="AA40" s="486"/>
      <c r="AB40" s="486"/>
      <c r="AC40" s="486"/>
      <c r="AD40" s="486"/>
      <c r="AE40" s="486"/>
      <c r="AF40" s="486"/>
      <c r="AG40" s="486"/>
      <c r="AH40" s="335"/>
      <c r="AI40" s="491"/>
      <c r="AJ40" s="486"/>
      <c r="AK40" s="486"/>
      <c r="AL40" s="486"/>
      <c r="AM40" s="486"/>
      <c r="AN40" s="486"/>
      <c r="AO40" s="486"/>
      <c r="AP40" s="486"/>
      <c r="AQ40" s="335" t="s">
        <v>1336</v>
      </c>
      <c r="AR40" s="491" t="s">
        <v>1329</v>
      </c>
      <c r="AS40" s="487"/>
      <c r="AT40" s="487"/>
      <c r="AU40" s="487"/>
      <c r="AV40" s="487"/>
      <c r="AW40" s="487"/>
      <c r="AX40" s="487"/>
      <c r="AY40" s="487"/>
      <c r="AZ40" s="487"/>
      <c r="BA40" s="487"/>
      <c r="BB40" s="487"/>
      <c r="BC40" s="487"/>
      <c r="BD40" s="487"/>
      <c r="BE40" s="487"/>
      <c r="BF40" s="487"/>
      <c r="BG40" s="487"/>
      <c r="BH40" s="487"/>
      <c r="BI40" s="487"/>
      <c r="BJ40" s="487"/>
      <c r="BK40" s="487"/>
      <c r="BL40" s="487"/>
      <c r="BM40" s="487"/>
      <c r="BN40" s="487"/>
      <c r="BO40" s="487"/>
      <c r="BP40" s="335" t="s">
        <v>1336</v>
      </c>
      <c r="BQ40" s="491" t="s">
        <v>1329</v>
      </c>
      <c r="BR40" s="491" t="s">
        <v>1329</v>
      </c>
      <c r="BS40" s="487"/>
      <c r="BT40" s="487"/>
      <c r="BU40" s="487"/>
      <c r="BV40" s="487"/>
      <c r="BW40" s="487"/>
      <c r="BX40" s="487"/>
      <c r="BY40" s="487"/>
      <c r="BZ40" s="487"/>
      <c r="CA40" s="487"/>
      <c r="CB40" s="487"/>
      <c r="CC40" s="487"/>
      <c r="CD40" s="487"/>
      <c r="CE40" s="335"/>
      <c r="CF40" s="491"/>
      <c r="CG40" s="487"/>
      <c r="CH40" s="487"/>
      <c r="CI40" s="487"/>
      <c r="CJ40" s="487"/>
      <c r="CK40" s="487"/>
      <c r="CL40" s="488"/>
      <c r="CM40" s="488"/>
      <c r="CN40" s="488"/>
      <c r="CO40" s="488"/>
      <c r="CP40" s="335" t="s">
        <v>1336</v>
      </c>
      <c r="CQ40" s="491" t="s">
        <v>1329</v>
      </c>
      <c r="CR40" s="488"/>
      <c r="CS40" s="488"/>
      <c r="CT40" s="488"/>
      <c r="CU40" s="488"/>
      <c r="CV40" s="488"/>
      <c r="CW40" s="488"/>
      <c r="CX40" s="488"/>
      <c r="CY40" s="488"/>
      <c r="CZ40" s="488"/>
      <c r="DA40" s="488"/>
      <c r="DB40" s="488"/>
      <c r="DC40" s="488"/>
      <c r="DD40" s="488"/>
      <c r="DF40" s="489"/>
      <c r="DG40" s="335"/>
      <c r="DH40" s="491"/>
      <c r="DI40" s="490"/>
      <c r="DJ40" s="490"/>
      <c r="DK40" s="490"/>
      <c r="DL40" s="490"/>
      <c r="DM40" s="490"/>
      <c r="DN40" s="490"/>
      <c r="DO40" s="490"/>
      <c r="DP40" s="490"/>
      <c r="DQ40" s="490"/>
      <c r="DR40" s="490"/>
      <c r="DS40" s="490"/>
      <c r="DT40" s="490"/>
      <c r="DV40" s="491"/>
      <c r="DW40" s="335" t="s">
        <v>1336</v>
      </c>
      <c r="DX40" s="491" t="s">
        <v>1329</v>
      </c>
      <c r="DY40" s="490"/>
      <c r="DZ40" s="490"/>
      <c r="EA40" s="490"/>
      <c r="EB40" s="490"/>
      <c r="EC40" s="490"/>
      <c r="ED40" s="490"/>
      <c r="EE40" s="490"/>
      <c r="EF40" s="490"/>
      <c r="EG40" s="490"/>
      <c r="EH40" s="490"/>
      <c r="EI40" s="490"/>
      <c r="EJ40" s="490"/>
      <c r="EK40" s="490"/>
      <c r="EL40" s="335"/>
      <c r="EM40" s="491"/>
      <c r="EN40" s="490"/>
      <c r="EO40" s="490"/>
      <c r="EP40" s="490"/>
      <c r="EQ40" s="490"/>
      <c r="ER40" s="490"/>
      <c r="ES40" s="490"/>
      <c r="ET40" s="490"/>
      <c r="EU40" s="490"/>
      <c r="EV40" s="490"/>
      <c r="EW40" s="490"/>
      <c r="EX40" s="490"/>
      <c r="EY40" s="335" t="s">
        <v>1336</v>
      </c>
    </row>
    <row r="41" spans="1:155" s="73" customFormat="1" ht="15" customHeight="1">
      <c r="V41" s="492"/>
      <c r="W41" s="492"/>
      <c r="X41" s="492"/>
      <c r="Y41" s="492"/>
      <c r="Z41" s="492"/>
      <c r="AA41" s="492"/>
      <c r="AB41" s="492"/>
      <c r="AC41" s="492"/>
      <c r="AD41" s="492"/>
      <c r="AE41" s="492"/>
      <c r="AF41" s="492"/>
      <c r="AG41" s="492"/>
      <c r="AH41" s="492"/>
      <c r="AI41" s="492"/>
      <c r="AJ41" s="492"/>
      <c r="AK41" s="492"/>
      <c r="AL41" s="492"/>
      <c r="AM41" s="492"/>
      <c r="AN41" s="492"/>
      <c r="AO41" s="492"/>
      <c r="AP41" s="492"/>
      <c r="AQ41" s="335"/>
      <c r="AS41" s="492"/>
      <c r="AT41" s="492"/>
      <c r="AU41" s="492"/>
      <c r="AV41" s="492"/>
      <c r="AW41" s="492"/>
      <c r="AX41" s="492"/>
      <c r="AY41" s="493"/>
      <c r="AZ41" s="426"/>
      <c r="BA41" s="426"/>
      <c r="BB41" s="426"/>
      <c r="BC41" s="426"/>
      <c r="BD41" s="426"/>
      <c r="BE41" s="426"/>
      <c r="BF41" s="426"/>
      <c r="BG41" s="426"/>
      <c r="BH41" s="426"/>
      <c r="BI41" s="426"/>
      <c r="BJ41" s="426"/>
      <c r="BK41" s="426"/>
      <c r="BL41" s="426"/>
      <c r="BM41" s="426"/>
      <c r="BN41" s="426"/>
      <c r="BO41" s="426"/>
      <c r="BP41" s="426"/>
      <c r="BR41" s="426"/>
      <c r="BS41" s="426"/>
      <c r="BT41" s="426"/>
      <c r="BU41" s="426"/>
      <c r="BV41" s="426"/>
      <c r="BW41" s="426"/>
      <c r="BX41" s="426"/>
      <c r="BY41" s="426"/>
      <c r="BZ41" s="426"/>
      <c r="CA41" s="426"/>
      <c r="CB41" s="426"/>
      <c r="CC41" s="426"/>
      <c r="CD41" s="426"/>
      <c r="CE41" s="426"/>
      <c r="CF41" s="426"/>
      <c r="CG41" s="426"/>
      <c r="CH41" s="426"/>
      <c r="CI41" s="426"/>
      <c r="CJ41" s="426"/>
      <c r="CK41" s="426"/>
      <c r="CL41" s="492"/>
      <c r="CM41" s="492"/>
      <c r="CN41" s="492"/>
      <c r="CO41" s="492"/>
      <c r="CR41" s="492"/>
      <c r="CS41" s="492"/>
      <c r="CT41" s="492"/>
      <c r="CU41" s="492"/>
      <c r="CV41" s="492"/>
      <c r="CW41" s="492"/>
      <c r="CX41" s="492"/>
      <c r="CY41" s="492"/>
      <c r="CZ41" s="492"/>
      <c r="DA41" s="492"/>
      <c r="DB41" s="492"/>
      <c r="DC41" s="492"/>
      <c r="DD41" s="492"/>
      <c r="DE41" s="492"/>
      <c r="DF41" s="492"/>
      <c r="DG41" s="492"/>
      <c r="DH41" s="492"/>
      <c r="DI41" s="492"/>
      <c r="DJ41" s="493"/>
      <c r="DK41" s="425"/>
      <c r="DL41" s="425"/>
      <c r="DM41" s="425"/>
      <c r="DN41" s="425"/>
      <c r="DO41" s="425"/>
      <c r="DP41" s="425"/>
      <c r="DQ41" s="425"/>
      <c r="DR41" s="425"/>
      <c r="DS41" s="425"/>
      <c r="DT41" s="425"/>
      <c r="DU41" s="425"/>
      <c r="DV41" s="425"/>
      <c r="DW41" s="425"/>
      <c r="DY41" s="425"/>
      <c r="DZ41" s="425"/>
      <c r="EA41" s="425"/>
      <c r="EB41" s="425"/>
      <c r="EC41" s="425"/>
      <c r="ED41" s="425"/>
      <c r="EE41" s="425"/>
      <c r="EF41" s="425"/>
      <c r="EG41" s="425"/>
      <c r="EH41" s="425"/>
      <c r="EI41" s="425"/>
      <c r="EJ41" s="425"/>
      <c r="EK41" s="425"/>
      <c r="EL41" s="425"/>
      <c r="EM41" s="425"/>
      <c r="EN41" s="425"/>
      <c r="EO41" s="425"/>
      <c r="EP41" s="425"/>
      <c r="EQ41" s="425"/>
      <c r="ER41" s="425"/>
      <c r="ES41" s="425"/>
      <c r="ET41" s="425"/>
      <c r="EU41" s="425"/>
      <c r="EV41" s="425"/>
      <c r="EW41" s="425"/>
      <c r="EX41" s="425"/>
      <c r="EY41" s="335"/>
    </row>
    <row r="42" spans="1:155" s="145" customFormat="1" ht="12" customHeight="1">
      <c r="B42" s="226"/>
      <c r="C42" s="226"/>
      <c r="D42" s="226"/>
      <c r="E42" s="226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37"/>
      <c r="U42" s="73"/>
      <c r="V42" s="226"/>
      <c r="W42" s="226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37"/>
      <c r="AQ42" s="73"/>
      <c r="AR42" s="226"/>
      <c r="AS42" s="226"/>
      <c r="AT42" s="226"/>
      <c r="AU42" s="226"/>
      <c r="AV42" s="226"/>
      <c r="AW42" s="226"/>
      <c r="AX42" s="226"/>
      <c r="AY42" s="226"/>
      <c r="AZ42" s="226"/>
      <c r="BA42" s="226"/>
      <c r="BB42" s="226"/>
      <c r="BC42" s="226"/>
      <c r="BD42" s="226"/>
      <c r="BE42" s="226"/>
      <c r="BF42" s="226"/>
      <c r="BG42" s="226"/>
      <c r="BH42" s="226"/>
      <c r="BI42" s="226"/>
      <c r="BJ42" s="226"/>
      <c r="BK42" s="226"/>
      <c r="BL42" s="226"/>
      <c r="BM42" s="226"/>
      <c r="BN42" s="226"/>
      <c r="BO42" s="226"/>
      <c r="BP42" s="226"/>
      <c r="BQ42" s="226"/>
      <c r="BR42" s="226"/>
    </row>
    <row r="43" spans="1:155">
      <c r="B43" s="245"/>
      <c r="C43" s="245"/>
      <c r="D43" s="245"/>
      <c r="E43" s="245"/>
      <c r="F43" s="245"/>
      <c r="G43" s="245"/>
      <c r="H43" s="245"/>
      <c r="I43" s="245"/>
      <c r="J43" s="245"/>
      <c r="K43" s="245"/>
      <c r="L43" s="245"/>
      <c r="M43" s="245"/>
      <c r="N43" s="245"/>
      <c r="O43" s="245"/>
      <c r="P43" s="245"/>
      <c r="Q43" s="245"/>
      <c r="R43" s="245"/>
      <c r="S43" s="245"/>
      <c r="V43" s="245"/>
      <c r="W43" s="245"/>
      <c r="X43" s="245"/>
      <c r="Y43" s="245"/>
      <c r="Z43" s="245"/>
      <c r="AA43" s="245"/>
      <c r="AB43" s="245"/>
      <c r="AC43" s="245"/>
      <c r="AD43" s="245"/>
      <c r="AE43" s="245"/>
      <c r="AF43" s="245"/>
      <c r="AG43" s="245"/>
      <c r="AH43" s="245"/>
      <c r="AI43" s="245"/>
      <c r="AJ43" s="245"/>
      <c r="AK43" s="245"/>
      <c r="AL43" s="245"/>
      <c r="AM43" s="245"/>
      <c r="AN43" s="245"/>
      <c r="AO43" s="245"/>
      <c r="AR43" s="245"/>
      <c r="AS43" s="245"/>
      <c r="AT43" s="245"/>
      <c r="AU43" s="245"/>
      <c r="AV43" s="245"/>
      <c r="AW43" s="245"/>
      <c r="AX43" s="245"/>
      <c r="AY43" s="245"/>
      <c r="AZ43" s="245"/>
      <c r="BA43" s="245"/>
      <c r="BB43" s="245"/>
      <c r="BC43" s="245"/>
      <c r="BD43" s="245"/>
      <c r="BE43" s="245"/>
      <c r="BF43" s="245"/>
      <c r="BG43" s="245"/>
      <c r="BH43" s="245"/>
      <c r="BI43" s="245"/>
      <c r="BJ43" s="245"/>
      <c r="BK43" s="245"/>
      <c r="BL43" s="245"/>
      <c r="BM43" s="245"/>
      <c r="BN43" s="245"/>
      <c r="BO43" s="245"/>
      <c r="BP43" s="245"/>
      <c r="BQ43" s="245"/>
      <c r="BR43" s="245"/>
    </row>
    <row r="1048571" spans="45:46" ht="12.75">
      <c r="AS1048571" s="234"/>
      <c r="AT1048571" s="234"/>
    </row>
  </sheetData>
  <mergeCells count="142">
    <mergeCell ref="B5:K5"/>
    <mergeCell ref="L5:U5"/>
    <mergeCell ref="W5:AF5"/>
    <mergeCell ref="AG5:AP5"/>
    <mergeCell ref="AS5:BD5"/>
    <mergeCell ref="BM6:BN6"/>
    <mergeCell ref="BO6:BP6"/>
    <mergeCell ref="BE5:BP5"/>
    <mergeCell ref="BM7:BN7"/>
    <mergeCell ref="BO7:BP7"/>
    <mergeCell ref="BI6:BJ6"/>
    <mergeCell ref="BK6:BL6"/>
    <mergeCell ref="CF2:CP2"/>
    <mergeCell ref="CQ2:DG2"/>
    <mergeCell ref="DH2:DU2"/>
    <mergeCell ref="EM2:EY2"/>
    <mergeCell ref="DV2:EL2"/>
    <mergeCell ref="A2:K2"/>
    <mergeCell ref="L2:U2"/>
    <mergeCell ref="V2:AH2"/>
    <mergeCell ref="AI2:AQ2"/>
    <mergeCell ref="AR2:BD2"/>
    <mergeCell ref="BE2:BP2"/>
    <mergeCell ref="BR2:CE2"/>
    <mergeCell ref="B8:D8"/>
    <mergeCell ref="E8:G8"/>
    <mergeCell ref="B7:G7"/>
    <mergeCell ref="H7:I7"/>
    <mergeCell ref="J7:K7"/>
    <mergeCell ref="L7:M7"/>
    <mergeCell ref="P7:Q7"/>
    <mergeCell ref="R7:S7"/>
    <mergeCell ref="AY6:AZ6"/>
    <mergeCell ref="AS6:AX6"/>
    <mergeCell ref="B6:G6"/>
    <mergeCell ref="H6:I6"/>
    <mergeCell ref="J6:K6"/>
    <mergeCell ref="N6:O6"/>
    <mergeCell ref="W6:X6"/>
    <mergeCell ref="Y6:Z6"/>
    <mergeCell ref="AA6:AB6"/>
    <mergeCell ref="AC6:AD6"/>
    <mergeCell ref="AE6:AF6"/>
    <mergeCell ref="AI6:AJ6"/>
    <mergeCell ref="AK6:AL6"/>
    <mergeCell ref="AM6:AN6"/>
    <mergeCell ref="AO6:AP6"/>
    <mergeCell ref="BR5:CC5"/>
    <mergeCell ref="CD5:CO5"/>
    <mergeCell ref="BE6:BF6"/>
    <mergeCell ref="BG6:BH6"/>
    <mergeCell ref="BA6:BB6"/>
    <mergeCell ref="BC6:BD6"/>
    <mergeCell ref="BE7:BF7"/>
    <mergeCell ref="BG7:BH7"/>
    <mergeCell ref="CD6:CE6"/>
    <mergeCell ref="CF6:CG6"/>
    <mergeCell ref="CH6:CI6"/>
    <mergeCell ref="CJ6:CK6"/>
    <mergeCell ref="CL6:CM6"/>
    <mergeCell ref="BT6:BU6"/>
    <mergeCell ref="BV6:BW6"/>
    <mergeCell ref="BX6:BY6"/>
    <mergeCell ref="BZ6:CA6"/>
    <mergeCell ref="CB6:CC6"/>
    <mergeCell ref="BT7:BU7"/>
    <mergeCell ref="BV7:BW7"/>
    <mergeCell ref="BX7:BY7"/>
    <mergeCell ref="BZ7:CA7"/>
    <mergeCell ref="CB7:CC7"/>
    <mergeCell ref="BI7:BJ7"/>
    <mergeCell ref="DB7:DC7"/>
    <mergeCell ref="CD7:CE7"/>
    <mergeCell ref="CF7:CG7"/>
    <mergeCell ref="CH7:CI7"/>
    <mergeCell ref="CJ7:CK7"/>
    <mergeCell ref="CL7:CM7"/>
    <mergeCell ref="CR7:CW7"/>
    <mergeCell ref="CX7:CY7"/>
    <mergeCell ref="CZ7:DA7"/>
    <mergeCell ref="BR6:BS6"/>
    <mergeCell ref="DT6:DU6"/>
    <mergeCell ref="DV6:DW6"/>
    <mergeCell ref="CN6:CO6"/>
    <mergeCell ref="CR6:CW6"/>
    <mergeCell ref="CX6:CY6"/>
    <mergeCell ref="DB6:DC6"/>
    <mergeCell ref="DD6:DE6"/>
    <mergeCell ref="ES6:ET6"/>
    <mergeCell ref="EE6:EF6"/>
    <mergeCell ref="EG6:EH6"/>
    <mergeCell ref="DF6:DG6"/>
    <mergeCell ref="DP6:DQ6"/>
    <mergeCell ref="DR6:DS6"/>
    <mergeCell ref="EU6:EV6"/>
    <mergeCell ref="EC6:ED7"/>
    <mergeCell ref="EQ7:ER7"/>
    <mergeCell ref="ES7:ET7"/>
    <mergeCell ref="EU7:EV7"/>
    <mergeCell ref="EW6:EX6"/>
    <mergeCell ref="W7:X7"/>
    <mergeCell ref="Y7:Z7"/>
    <mergeCell ref="AA7:AB7"/>
    <mergeCell ref="AC7:AD7"/>
    <mergeCell ref="AE7:AF7"/>
    <mergeCell ref="AI7:AJ7"/>
    <mergeCell ref="AK7:AL7"/>
    <mergeCell ref="AM7:AN7"/>
    <mergeCell ref="AO7:AP7"/>
    <mergeCell ref="AS7:AX7"/>
    <mergeCell ref="AY7:AZ7"/>
    <mergeCell ref="EI6:EJ6"/>
    <mergeCell ref="EK6:EL6"/>
    <mergeCell ref="EM6:EN6"/>
    <mergeCell ref="EO6:EP6"/>
    <mergeCell ref="EQ6:ER6"/>
    <mergeCell ref="DY6:DZ6"/>
    <mergeCell ref="EA6:EB6"/>
    <mergeCell ref="EW7:EX7"/>
    <mergeCell ref="AS8:AU8"/>
    <mergeCell ref="AV8:AX8"/>
    <mergeCell ref="CR8:CT8"/>
    <mergeCell ref="CU8:CW8"/>
    <mergeCell ref="EG7:EH7"/>
    <mergeCell ref="EI7:EJ7"/>
    <mergeCell ref="EK7:EL7"/>
    <mergeCell ref="EM7:EN7"/>
    <mergeCell ref="EO7:EP7"/>
    <mergeCell ref="DV7:DW7"/>
    <mergeCell ref="DY7:DZ7"/>
    <mergeCell ref="EA7:EB7"/>
    <mergeCell ref="EE7:EF7"/>
    <mergeCell ref="DD7:DE7"/>
    <mergeCell ref="DF7:DG7"/>
    <mergeCell ref="DP7:DQ7"/>
    <mergeCell ref="DR7:DS7"/>
    <mergeCell ref="DT7:DU7"/>
    <mergeCell ref="CN7:CO7"/>
    <mergeCell ref="BK7:BL7"/>
    <mergeCell ref="BR7:BS7"/>
    <mergeCell ref="BA7:BB7"/>
    <mergeCell ref="BC7:BD7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62" pageOrder="overThenDown" orientation="portrait" blackAndWhite="1" r:id="rId1"/>
  <headerFooter alignWithMargins="0"/>
  <colBreaks count="11" manualBreakCount="11">
    <brk id="11" max="1048575" man="1"/>
    <brk id="21" max="39" man="1"/>
    <brk id="34" max="39" man="1"/>
    <brk id="43" max="39" man="1"/>
    <brk id="56" max="39" man="1"/>
    <brk id="68" max="39" man="1"/>
    <brk id="83" max="39" man="1"/>
    <brk id="94" max="39" man="1"/>
    <brk id="111" max="39" man="1"/>
    <brk id="127" max="39" man="1"/>
    <brk id="142" max="39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M49"/>
  <sheetViews>
    <sheetView view="pageBreakPreview" zoomScale="85" zoomScaleNormal="80" zoomScaleSheetLayoutView="85" workbookViewId="0">
      <selection activeCell="A2" sqref="A2:J2"/>
    </sheetView>
  </sheetViews>
  <sheetFormatPr defaultRowHeight="12"/>
  <cols>
    <col min="1" max="1" width="9.625" style="209" customWidth="1"/>
    <col min="2" max="2" width="8.625" style="209" customWidth="1"/>
    <col min="3" max="4" width="7" style="209" customWidth="1"/>
    <col min="5" max="7" width="9" style="209" customWidth="1"/>
    <col min="8" max="10" width="9.875" style="209" customWidth="1"/>
    <col min="11" max="15" width="8.375" style="209" customWidth="1"/>
    <col min="16" max="18" width="7.375" style="209" customWidth="1"/>
    <col min="19" max="20" width="8.875" style="209" customWidth="1"/>
    <col min="21" max="21" width="12.625" style="209" customWidth="1"/>
    <col min="22" max="22" width="9.625" style="209" customWidth="1"/>
    <col min="23" max="25" width="7.625" style="209" customWidth="1"/>
    <col min="26" max="27" width="8.5" style="209" customWidth="1"/>
    <col min="28" max="30" width="7.625" style="209" customWidth="1"/>
    <col min="31" max="32" width="8.5" style="209" customWidth="1"/>
    <col min="33" max="35" width="13.75" style="209" customWidth="1"/>
    <col min="36" max="37" width="13.25" style="209" customWidth="1"/>
    <col min="38" max="38" width="12.625" style="209" customWidth="1"/>
    <col min="39" max="39" width="13.625" style="209" customWidth="1"/>
    <col min="40" max="16384" width="9" style="209"/>
  </cols>
  <sheetData>
    <row r="1" spans="1:39" s="211" customFormat="1" ht="24.95" customHeight="1">
      <c r="A1" s="498" t="s">
        <v>803</v>
      </c>
      <c r="B1" s="499"/>
      <c r="C1" s="499"/>
      <c r="D1" s="499"/>
      <c r="E1" s="500"/>
      <c r="F1" s="500"/>
      <c r="G1" s="501"/>
      <c r="H1" s="501"/>
      <c r="I1" s="501"/>
      <c r="J1" s="501"/>
      <c r="K1" s="501"/>
      <c r="L1" s="501"/>
      <c r="M1" s="501"/>
      <c r="N1" s="499"/>
      <c r="O1" s="499"/>
      <c r="P1" s="499"/>
      <c r="Q1" s="499"/>
      <c r="R1" s="1103" t="s">
        <v>815</v>
      </c>
      <c r="S1" s="1103"/>
      <c r="T1" s="1103"/>
      <c r="U1" s="1103"/>
      <c r="V1" s="1222" t="s">
        <v>805</v>
      </c>
      <c r="W1" s="1222"/>
      <c r="X1" s="1222"/>
      <c r="Y1" s="1222"/>
      <c r="Z1" s="502"/>
      <c r="AM1" s="248" t="s">
        <v>806</v>
      </c>
    </row>
    <row r="2" spans="1:39" s="168" customFormat="1" ht="24.95" customHeight="1">
      <c r="A2" s="1223" t="s">
        <v>1165</v>
      </c>
      <c r="B2" s="1224"/>
      <c r="C2" s="1224"/>
      <c r="D2" s="1224"/>
      <c r="E2" s="1224"/>
      <c r="F2" s="1224"/>
      <c r="G2" s="1224"/>
      <c r="H2" s="1224"/>
      <c r="I2" s="1224"/>
      <c r="J2" s="1224"/>
      <c r="K2" s="1200" t="s">
        <v>976</v>
      </c>
      <c r="L2" s="1200"/>
      <c r="M2" s="1200"/>
      <c r="N2" s="1200"/>
      <c r="O2" s="1200"/>
      <c r="P2" s="1200"/>
      <c r="Q2" s="1200"/>
      <c r="R2" s="1225"/>
      <c r="S2" s="1225"/>
      <c r="T2" s="1225"/>
      <c r="U2" s="1225"/>
      <c r="V2" s="1223" t="s">
        <v>1166</v>
      </c>
      <c r="W2" s="1223"/>
      <c r="X2" s="1223"/>
      <c r="Y2" s="1223"/>
      <c r="Z2" s="1223"/>
      <c r="AA2" s="1223"/>
      <c r="AB2" s="1223"/>
      <c r="AC2" s="1223"/>
      <c r="AD2" s="1223"/>
      <c r="AE2" s="1223"/>
      <c r="AF2" s="1223"/>
      <c r="AG2" s="1200" t="s">
        <v>1142</v>
      </c>
      <c r="AH2" s="1200"/>
      <c r="AI2" s="1200"/>
      <c r="AJ2" s="1200"/>
      <c r="AK2" s="1200"/>
      <c r="AL2" s="1200"/>
      <c r="AM2" s="1200"/>
    </row>
    <row r="3" spans="1:39" s="212" customFormat="1" ht="23.1" customHeight="1">
      <c r="A3" s="373"/>
      <c r="B3" s="503"/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3"/>
      <c r="O3" s="503"/>
      <c r="P3" s="503"/>
      <c r="Q3" s="503"/>
      <c r="R3" s="503"/>
      <c r="S3" s="503"/>
      <c r="T3" s="503"/>
      <c r="U3" s="504"/>
      <c r="V3" s="373"/>
      <c r="AM3" s="504"/>
    </row>
    <row r="4" spans="1:39" s="213" customFormat="1" ht="14.1" customHeight="1" thickBot="1">
      <c r="A4" s="505" t="s">
        <v>924</v>
      </c>
      <c r="B4" s="368"/>
      <c r="C4" s="368"/>
      <c r="D4" s="368"/>
      <c r="E4" s="368"/>
      <c r="F4" s="368"/>
      <c r="G4" s="368"/>
      <c r="H4" s="368"/>
      <c r="I4" s="368"/>
      <c r="J4" s="378" t="s">
        <v>564</v>
      </c>
      <c r="K4" s="378"/>
      <c r="L4" s="378"/>
      <c r="M4" s="378"/>
      <c r="N4" s="368"/>
      <c r="O4" s="368"/>
      <c r="P4" s="368"/>
      <c r="Q4" s="368"/>
      <c r="R4" s="378"/>
      <c r="S4" s="378"/>
      <c r="T4" s="378"/>
      <c r="U4" s="369" t="s">
        <v>923</v>
      </c>
      <c r="V4" s="505" t="s">
        <v>924</v>
      </c>
      <c r="AM4" s="369" t="s">
        <v>923</v>
      </c>
    </row>
    <row r="5" spans="1:39" s="214" customFormat="1" ht="13.5" customHeight="1">
      <c r="A5" s="506" t="s">
        <v>340</v>
      </c>
      <c r="B5" s="1226" t="s">
        <v>809</v>
      </c>
      <c r="C5" s="1136"/>
      <c r="D5" s="1136"/>
      <c r="E5" s="1136"/>
      <c r="F5" s="1136"/>
      <c r="G5" s="1136"/>
      <c r="H5" s="1136"/>
      <c r="I5" s="1136"/>
      <c r="J5" s="1136"/>
      <c r="K5" s="1136"/>
      <c r="L5" s="507"/>
      <c r="M5" s="508" t="s">
        <v>637</v>
      </c>
      <c r="N5" s="509"/>
      <c r="O5" s="509"/>
      <c r="P5" s="509"/>
      <c r="Q5" s="509"/>
      <c r="R5" s="510"/>
      <c r="S5" s="510"/>
      <c r="T5" s="510"/>
      <c r="U5" s="382" t="s">
        <v>399</v>
      </c>
      <c r="V5" s="506" t="s">
        <v>340</v>
      </c>
      <c r="W5" s="1201" t="s">
        <v>637</v>
      </c>
      <c r="X5" s="1202"/>
      <c r="Y5" s="1202"/>
      <c r="Z5" s="1202"/>
      <c r="AA5" s="1203"/>
      <c r="AB5" s="508" t="s">
        <v>219</v>
      </c>
      <c r="AC5" s="508"/>
      <c r="AD5" s="508"/>
      <c r="AE5" s="510"/>
      <c r="AF5" s="510"/>
      <c r="AG5" s="508" t="s">
        <v>219</v>
      </c>
      <c r="AH5" s="511"/>
      <c r="AI5" s="511"/>
      <c r="AJ5" s="512"/>
      <c r="AK5" s="512"/>
      <c r="AL5" s="512"/>
      <c r="AM5" s="382" t="s">
        <v>399</v>
      </c>
    </row>
    <row r="6" spans="1:39" s="214" customFormat="1" ht="16.5" customHeight="1">
      <c r="A6" s="390"/>
      <c r="B6" s="513" t="s">
        <v>977</v>
      </c>
      <c r="C6" s="513"/>
      <c r="D6" s="513"/>
      <c r="E6" s="513"/>
      <c r="F6" s="513"/>
      <c r="G6" s="513"/>
      <c r="H6" s="514"/>
      <c r="I6" s="515"/>
      <c r="J6" s="515"/>
      <c r="K6" s="515"/>
      <c r="L6" s="516"/>
      <c r="M6" s="517" t="s">
        <v>978</v>
      </c>
      <c r="N6" s="513"/>
      <c r="O6" s="513"/>
      <c r="P6" s="513"/>
      <c r="Q6" s="513"/>
      <c r="R6" s="515"/>
      <c r="S6" s="515"/>
      <c r="T6" s="515"/>
      <c r="U6" s="388"/>
      <c r="V6" s="400"/>
      <c r="W6" s="1211" t="s">
        <v>978</v>
      </c>
      <c r="X6" s="1212"/>
      <c r="Y6" s="1212"/>
      <c r="Z6" s="1212"/>
      <c r="AA6" s="1213"/>
      <c r="AB6" s="1204" t="s">
        <v>979</v>
      </c>
      <c r="AC6" s="1205"/>
      <c r="AD6" s="1205"/>
      <c r="AE6" s="1205"/>
      <c r="AF6" s="1205"/>
      <c r="AG6" s="518" t="s">
        <v>980</v>
      </c>
      <c r="AH6" s="519"/>
      <c r="AI6" s="519"/>
      <c r="AJ6" s="518"/>
      <c r="AK6" s="518"/>
      <c r="AL6" s="518"/>
      <c r="AM6" s="388"/>
    </row>
    <row r="7" spans="1:39" s="214" customFormat="1" ht="13.5" customHeight="1">
      <c r="A7" s="390"/>
      <c r="B7" s="520"/>
      <c r="C7" s="386" t="s">
        <v>26</v>
      </c>
      <c r="D7" s="521"/>
      <c r="E7" s="521"/>
      <c r="F7" s="520"/>
      <c r="G7" s="1219" t="s">
        <v>810</v>
      </c>
      <c r="H7" s="1220"/>
      <c r="I7" s="1209"/>
      <c r="J7" s="522"/>
      <c r="K7" s="523" t="s">
        <v>404</v>
      </c>
      <c r="L7" s="521"/>
      <c r="M7" s="524"/>
      <c r="N7" s="525" t="s">
        <v>26</v>
      </c>
      <c r="O7" s="526"/>
      <c r="P7" s="520"/>
      <c r="Q7" s="1214" t="s">
        <v>808</v>
      </c>
      <c r="R7" s="1215"/>
      <c r="S7" s="1215"/>
      <c r="T7" s="1216"/>
      <c r="U7" s="388"/>
      <c r="V7" s="400"/>
      <c r="W7" s="1209" t="s">
        <v>812</v>
      </c>
      <c r="X7" s="1207"/>
      <c r="Y7" s="1207"/>
      <c r="Z7" s="1207"/>
      <c r="AA7" s="1208"/>
      <c r="AB7" s="1209" t="s">
        <v>813</v>
      </c>
      <c r="AC7" s="1210"/>
      <c r="AD7" s="1210"/>
      <c r="AE7" s="1210"/>
      <c r="AF7" s="1210"/>
      <c r="AG7" s="1206" t="s">
        <v>814</v>
      </c>
      <c r="AH7" s="1206"/>
      <c r="AI7" s="1207"/>
      <c r="AJ7" s="1207"/>
      <c r="AK7" s="1208"/>
      <c r="AL7" s="386" t="s">
        <v>475</v>
      </c>
      <c r="AM7" s="388"/>
    </row>
    <row r="8" spans="1:39" s="214" customFormat="1" ht="13.5" customHeight="1">
      <c r="A8" s="390"/>
      <c r="B8" s="527"/>
      <c r="C8" s="405" t="s">
        <v>804</v>
      </c>
      <c r="D8" s="528"/>
      <c r="E8" s="390" t="s">
        <v>683</v>
      </c>
      <c r="F8" s="390"/>
      <c r="G8" s="314" t="s">
        <v>505</v>
      </c>
      <c r="H8" s="529" t="s">
        <v>486</v>
      </c>
      <c r="I8" s="314" t="s">
        <v>506</v>
      </c>
      <c r="J8" s="530" t="s">
        <v>239</v>
      </c>
      <c r="K8" s="531" t="s">
        <v>541</v>
      </c>
      <c r="L8" s="390" t="s">
        <v>811</v>
      </c>
      <c r="M8" s="532"/>
      <c r="N8" s="392" t="s">
        <v>5</v>
      </c>
      <c r="O8" s="392" t="s">
        <v>11</v>
      </c>
      <c r="P8" s="392"/>
      <c r="Q8" s="314" t="s">
        <v>5</v>
      </c>
      <c r="R8" s="314" t="s">
        <v>11</v>
      </c>
      <c r="S8" s="533" t="s">
        <v>586</v>
      </c>
      <c r="T8" s="395" t="s">
        <v>22</v>
      </c>
      <c r="U8" s="388"/>
      <c r="V8" s="400"/>
      <c r="W8" s="520"/>
      <c r="X8" s="386" t="s">
        <v>26</v>
      </c>
      <c r="Y8" s="391"/>
      <c r="Z8" s="534" t="s">
        <v>586</v>
      </c>
      <c r="AA8" s="396" t="s">
        <v>22</v>
      </c>
      <c r="AB8" s="1217" t="s">
        <v>26</v>
      </c>
      <c r="AC8" s="1218"/>
      <c r="AD8" s="1218"/>
      <c r="AE8" s="535" t="s">
        <v>252</v>
      </c>
      <c r="AF8" s="536" t="s">
        <v>319</v>
      </c>
      <c r="AG8" s="524"/>
      <c r="AH8" s="386" t="s">
        <v>26</v>
      </c>
      <c r="AI8" s="537"/>
      <c r="AJ8" s="538" t="s">
        <v>384</v>
      </c>
      <c r="AK8" s="387" t="s">
        <v>334</v>
      </c>
      <c r="AL8" s="539"/>
      <c r="AM8" s="388"/>
    </row>
    <row r="9" spans="1:39" s="214" customFormat="1" ht="13.5" customHeight="1">
      <c r="A9" s="390"/>
      <c r="B9" s="383"/>
      <c r="C9" s="314" t="s">
        <v>5</v>
      </c>
      <c r="D9" s="314" t="s">
        <v>11</v>
      </c>
      <c r="E9" s="392"/>
      <c r="F9" s="392"/>
      <c r="G9" s="392"/>
      <c r="H9" s="390" t="s">
        <v>295</v>
      </c>
      <c r="I9" s="392" t="s">
        <v>295</v>
      </c>
      <c r="J9" s="540" t="s">
        <v>23</v>
      </c>
      <c r="K9" s="541" t="s">
        <v>24</v>
      </c>
      <c r="L9" s="400"/>
      <c r="M9" s="400"/>
      <c r="N9" s="542"/>
      <c r="O9" s="542"/>
      <c r="P9" s="542"/>
      <c r="Q9" s="542"/>
      <c r="R9" s="542"/>
      <c r="S9" s="534" t="s">
        <v>301</v>
      </c>
      <c r="T9" s="390" t="s">
        <v>501</v>
      </c>
      <c r="U9" s="388"/>
      <c r="V9" s="543"/>
      <c r="W9" s="527"/>
      <c r="X9" s="314" t="s">
        <v>5</v>
      </c>
      <c r="Y9" s="314" t="s">
        <v>11</v>
      </c>
      <c r="Z9" s="534" t="s">
        <v>301</v>
      </c>
      <c r="AA9" s="391" t="s">
        <v>501</v>
      </c>
      <c r="AB9" s="396"/>
      <c r="AC9" s="314"/>
      <c r="AD9" s="314"/>
      <c r="AE9" s="535"/>
      <c r="AF9" s="536"/>
      <c r="AG9" s="400"/>
      <c r="AH9" s="314" t="s">
        <v>5</v>
      </c>
      <c r="AI9" s="314" t="s">
        <v>11</v>
      </c>
      <c r="AJ9" s="535"/>
      <c r="AK9" s="393"/>
      <c r="AM9" s="388"/>
    </row>
    <row r="10" spans="1:39" s="214" customFormat="1" ht="13.5" customHeight="1">
      <c r="A10" s="390"/>
      <c r="B10" s="544"/>
      <c r="C10" s="544"/>
      <c r="D10" s="544"/>
      <c r="E10" s="544"/>
      <c r="F10" s="544"/>
      <c r="G10" s="544"/>
      <c r="H10" s="402" t="s">
        <v>61</v>
      </c>
      <c r="I10" s="544" t="s">
        <v>165</v>
      </c>
      <c r="J10" s="545" t="s">
        <v>24</v>
      </c>
      <c r="K10" s="546" t="s">
        <v>1029</v>
      </c>
      <c r="L10" s="402"/>
      <c r="M10" s="402"/>
      <c r="N10" s="542"/>
      <c r="O10" s="542"/>
      <c r="P10" s="542"/>
      <c r="Q10" s="542"/>
      <c r="R10" s="542"/>
      <c r="S10" s="534"/>
      <c r="T10" s="391"/>
      <c r="U10" s="388" t="s">
        <v>564</v>
      </c>
      <c r="V10" s="400"/>
      <c r="W10" s="528"/>
      <c r="X10" s="532"/>
      <c r="Y10" s="532"/>
      <c r="Z10" s="547"/>
      <c r="AA10" s="548"/>
      <c r="AB10" s="532"/>
      <c r="AC10" s="392" t="s">
        <v>5</v>
      </c>
      <c r="AD10" s="392" t="s">
        <v>11</v>
      </c>
      <c r="AE10" s="549"/>
      <c r="AF10" s="401" t="s">
        <v>351</v>
      </c>
      <c r="AG10" s="543"/>
      <c r="AH10" s="532"/>
      <c r="AI10" s="532"/>
      <c r="AJ10" s="550"/>
      <c r="AK10" s="543"/>
      <c r="AM10" s="388" t="s">
        <v>564</v>
      </c>
    </row>
    <row r="11" spans="1:39" s="214" customFormat="1" ht="13.5" customHeight="1">
      <c r="A11" s="390"/>
      <c r="B11" s="544"/>
      <c r="C11" s="544"/>
      <c r="D11" s="544"/>
      <c r="E11" s="544"/>
      <c r="F11" s="544"/>
      <c r="G11" s="544"/>
      <c r="H11" s="402" t="s">
        <v>372</v>
      </c>
      <c r="I11" s="544" t="s">
        <v>372</v>
      </c>
      <c r="J11" s="551" t="s">
        <v>1030</v>
      </c>
      <c r="K11" s="546" t="s">
        <v>1028</v>
      </c>
      <c r="L11" s="402"/>
      <c r="M11" s="402" t="s">
        <v>807</v>
      </c>
      <c r="N11" s="544"/>
      <c r="O11" s="544"/>
      <c r="P11" s="544"/>
      <c r="Q11" s="544"/>
      <c r="R11" s="544"/>
      <c r="S11" s="552" t="s">
        <v>649</v>
      </c>
      <c r="T11" s="397" t="s">
        <v>71</v>
      </c>
      <c r="U11" s="388"/>
      <c r="V11" s="400"/>
      <c r="W11" s="402" t="s">
        <v>807</v>
      </c>
      <c r="X11" s="402"/>
      <c r="Y11" s="402"/>
      <c r="Z11" s="552" t="s">
        <v>51</v>
      </c>
      <c r="AA11" s="544" t="s">
        <v>460</v>
      </c>
      <c r="AB11" s="402" t="s">
        <v>807</v>
      </c>
      <c r="AC11" s="402"/>
      <c r="AD11" s="402"/>
      <c r="AE11" s="552" t="s">
        <v>362</v>
      </c>
      <c r="AF11" s="397" t="s">
        <v>236</v>
      </c>
      <c r="AG11" s="402" t="s">
        <v>807</v>
      </c>
      <c r="AH11" s="402"/>
      <c r="AI11" s="402"/>
      <c r="AJ11" s="552" t="s">
        <v>260</v>
      </c>
      <c r="AK11" s="402" t="s">
        <v>260</v>
      </c>
      <c r="AL11" s="397" t="s">
        <v>55</v>
      </c>
      <c r="AM11" s="388"/>
    </row>
    <row r="12" spans="1:39" s="214" customFormat="1" ht="13.5" customHeight="1">
      <c r="A12" s="280" t="s">
        <v>802</v>
      </c>
      <c r="B12" s="410"/>
      <c r="C12" s="410" t="s">
        <v>371</v>
      </c>
      <c r="D12" s="410" t="s">
        <v>439</v>
      </c>
      <c r="E12" s="410" t="s">
        <v>984</v>
      </c>
      <c r="F12" s="410"/>
      <c r="G12" s="410" t="s">
        <v>307</v>
      </c>
      <c r="H12" s="411" t="s">
        <v>312</v>
      </c>
      <c r="I12" s="410" t="s">
        <v>981</v>
      </c>
      <c r="J12" s="553" t="s">
        <v>982</v>
      </c>
      <c r="K12" s="554" t="s">
        <v>983</v>
      </c>
      <c r="L12" s="411" t="s">
        <v>427</v>
      </c>
      <c r="M12" s="411" t="s">
        <v>242</v>
      </c>
      <c r="N12" s="410" t="s">
        <v>371</v>
      </c>
      <c r="O12" s="410" t="s">
        <v>439</v>
      </c>
      <c r="P12" s="410"/>
      <c r="Q12" s="410" t="s">
        <v>371</v>
      </c>
      <c r="R12" s="410" t="s">
        <v>439</v>
      </c>
      <c r="S12" s="555" t="s">
        <v>181</v>
      </c>
      <c r="T12" s="556" t="s">
        <v>181</v>
      </c>
      <c r="U12" s="406" t="s">
        <v>248</v>
      </c>
      <c r="V12" s="280" t="s">
        <v>802</v>
      </c>
      <c r="W12" s="411" t="s">
        <v>242</v>
      </c>
      <c r="X12" s="410" t="s">
        <v>371</v>
      </c>
      <c r="Y12" s="410" t="s">
        <v>439</v>
      </c>
      <c r="Z12" s="555" t="s">
        <v>245</v>
      </c>
      <c r="AA12" s="410" t="s">
        <v>53</v>
      </c>
      <c r="AB12" s="411" t="s">
        <v>242</v>
      </c>
      <c r="AC12" s="410" t="s">
        <v>371</v>
      </c>
      <c r="AD12" s="410" t="s">
        <v>439</v>
      </c>
      <c r="AE12" s="555" t="s">
        <v>162</v>
      </c>
      <c r="AF12" s="556" t="s">
        <v>250</v>
      </c>
      <c r="AG12" s="411" t="s">
        <v>242</v>
      </c>
      <c r="AH12" s="410" t="s">
        <v>371</v>
      </c>
      <c r="AI12" s="410" t="s">
        <v>439</v>
      </c>
      <c r="AJ12" s="555" t="s">
        <v>87</v>
      </c>
      <c r="AK12" s="411" t="s">
        <v>132</v>
      </c>
      <c r="AL12" s="556" t="s">
        <v>345</v>
      </c>
      <c r="AM12" s="406" t="s">
        <v>248</v>
      </c>
    </row>
    <row r="13" spans="1:39" s="169" customFormat="1" ht="18.399999999999999" customHeight="1">
      <c r="A13" s="400">
        <v>2016</v>
      </c>
      <c r="B13" s="481">
        <v>1903</v>
      </c>
      <c r="C13" s="415">
        <v>1082</v>
      </c>
      <c r="D13" s="415">
        <v>821</v>
      </c>
      <c r="E13" s="415">
        <v>1515</v>
      </c>
      <c r="F13" s="415">
        <v>234</v>
      </c>
      <c r="G13" s="415">
        <v>204</v>
      </c>
      <c r="H13" s="415">
        <v>3</v>
      </c>
      <c r="I13" s="415">
        <v>27</v>
      </c>
      <c r="J13" s="415">
        <v>16</v>
      </c>
      <c r="K13" s="415">
        <v>29</v>
      </c>
      <c r="L13" s="415">
        <v>108</v>
      </c>
      <c r="M13" s="558">
        <v>13845</v>
      </c>
      <c r="N13" s="415" t="s">
        <v>585</v>
      </c>
      <c r="O13" s="415" t="s">
        <v>585</v>
      </c>
      <c r="P13" s="415">
        <v>7184</v>
      </c>
      <c r="Q13" s="415" t="s">
        <v>585</v>
      </c>
      <c r="R13" s="415" t="s">
        <v>585</v>
      </c>
      <c r="S13" s="415">
        <v>7184</v>
      </c>
      <c r="T13" s="415">
        <v>0</v>
      </c>
      <c r="U13" s="559">
        <v>2016</v>
      </c>
      <c r="V13" s="401">
        <v>2016</v>
      </c>
      <c r="W13" s="560">
        <v>6661</v>
      </c>
      <c r="X13" s="561" t="s">
        <v>585</v>
      </c>
      <c r="Y13" s="561" t="s">
        <v>585</v>
      </c>
      <c r="Z13" s="561">
        <v>6661</v>
      </c>
      <c r="AA13" s="561">
        <v>0</v>
      </c>
      <c r="AB13" s="561">
        <v>142553</v>
      </c>
      <c r="AC13" s="561">
        <v>56532</v>
      </c>
      <c r="AD13" s="561">
        <v>77898</v>
      </c>
      <c r="AE13" s="561">
        <v>127091</v>
      </c>
      <c r="AF13" s="561">
        <v>15462</v>
      </c>
      <c r="AG13" s="561">
        <v>147</v>
      </c>
      <c r="AH13" s="561">
        <v>98</v>
      </c>
      <c r="AI13" s="561">
        <v>49</v>
      </c>
      <c r="AJ13" s="561">
        <v>85</v>
      </c>
      <c r="AK13" s="561">
        <v>74</v>
      </c>
      <c r="AL13" s="562">
        <v>412</v>
      </c>
      <c r="AM13" s="563">
        <v>2016</v>
      </c>
    </row>
    <row r="14" spans="1:39" s="169" customFormat="1" ht="18.399999999999999" customHeight="1">
      <c r="A14" s="400">
        <v>2017</v>
      </c>
      <c r="B14" s="481">
        <v>1914</v>
      </c>
      <c r="C14" s="415">
        <v>1069</v>
      </c>
      <c r="D14" s="415">
        <v>845</v>
      </c>
      <c r="E14" s="415">
        <v>1503</v>
      </c>
      <c r="F14" s="415">
        <v>293</v>
      </c>
      <c r="G14" s="415">
        <v>259</v>
      </c>
      <c r="H14" s="415">
        <v>1</v>
      </c>
      <c r="I14" s="415">
        <v>16</v>
      </c>
      <c r="J14" s="415">
        <v>17</v>
      </c>
      <c r="K14" s="415">
        <v>20</v>
      </c>
      <c r="L14" s="415">
        <v>98</v>
      </c>
      <c r="M14" s="558">
        <v>12087</v>
      </c>
      <c r="N14" s="415" t="s">
        <v>585</v>
      </c>
      <c r="O14" s="415" t="s">
        <v>585</v>
      </c>
      <c r="P14" s="415">
        <v>6170</v>
      </c>
      <c r="Q14" s="415" t="s">
        <v>585</v>
      </c>
      <c r="R14" s="415" t="s">
        <v>585</v>
      </c>
      <c r="S14" s="415">
        <v>6170</v>
      </c>
      <c r="T14" s="415">
        <v>0</v>
      </c>
      <c r="U14" s="559">
        <v>2017</v>
      </c>
      <c r="V14" s="401">
        <v>2017</v>
      </c>
      <c r="W14" s="481">
        <v>5917</v>
      </c>
      <c r="X14" s="415" t="s">
        <v>585</v>
      </c>
      <c r="Y14" s="415" t="s">
        <v>585</v>
      </c>
      <c r="Z14" s="415">
        <v>5917</v>
      </c>
      <c r="AA14" s="415">
        <v>0</v>
      </c>
      <c r="AB14" s="415">
        <v>29739</v>
      </c>
      <c r="AC14" s="415">
        <v>12545</v>
      </c>
      <c r="AD14" s="415">
        <v>17194</v>
      </c>
      <c r="AE14" s="415">
        <v>14801</v>
      </c>
      <c r="AF14" s="415">
        <v>14938</v>
      </c>
      <c r="AG14" s="415">
        <v>132</v>
      </c>
      <c r="AH14" s="415">
        <v>66</v>
      </c>
      <c r="AI14" s="415">
        <v>66</v>
      </c>
      <c r="AJ14" s="415">
        <v>59</v>
      </c>
      <c r="AK14" s="415">
        <v>73</v>
      </c>
      <c r="AL14" s="564">
        <v>570</v>
      </c>
      <c r="AM14" s="563">
        <v>2017</v>
      </c>
    </row>
    <row r="15" spans="1:39" s="169" customFormat="1" ht="18.399999999999999" customHeight="1">
      <c r="A15" s="400">
        <v>2018</v>
      </c>
      <c r="B15" s="481">
        <v>1831</v>
      </c>
      <c r="C15" s="415">
        <v>1052</v>
      </c>
      <c r="D15" s="415">
        <v>779</v>
      </c>
      <c r="E15" s="415">
        <v>1419</v>
      </c>
      <c r="F15" s="415">
        <v>268</v>
      </c>
      <c r="G15" s="415">
        <v>243</v>
      </c>
      <c r="H15" s="415">
        <v>1</v>
      </c>
      <c r="I15" s="415">
        <v>13</v>
      </c>
      <c r="J15" s="415">
        <v>11</v>
      </c>
      <c r="K15" s="415">
        <v>34</v>
      </c>
      <c r="L15" s="415">
        <v>110</v>
      </c>
      <c r="M15" s="558">
        <v>3625</v>
      </c>
      <c r="N15" s="415" t="s">
        <v>585</v>
      </c>
      <c r="O15" s="415" t="s">
        <v>585</v>
      </c>
      <c r="P15" s="415">
        <v>2073</v>
      </c>
      <c r="Q15" s="415" t="s">
        <v>585</v>
      </c>
      <c r="R15" s="415" t="s">
        <v>585</v>
      </c>
      <c r="S15" s="415">
        <v>2073</v>
      </c>
      <c r="T15" s="415">
        <v>0</v>
      </c>
      <c r="U15" s="559">
        <v>2018</v>
      </c>
      <c r="V15" s="401">
        <v>2018</v>
      </c>
      <c r="W15" s="481">
        <v>1552</v>
      </c>
      <c r="X15" s="415" t="s">
        <v>585</v>
      </c>
      <c r="Y15" s="415" t="s">
        <v>585</v>
      </c>
      <c r="Z15" s="415">
        <v>1552</v>
      </c>
      <c r="AA15" s="415">
        <v>0</v>
      </c>
      <c r="AB15" s="415">
        <v>92419</v>
      </c>
      <c r="AC15" s="415">
        <v>31706</v>
      </c>
      <c r="AD15" s="415">
        <v>60713</v>
      </c>
      <c r="AE15" s="415">
        <v>77860</v>
      </c>
      <c r="AF15" s="415">
        <v>14559</v>
      </c>
      <c r="AG15" s="415">
        <v>82</v>
      </c>
      <c r="AH15" s="415">
        <v>45</v>
      </c>
      <c r="AI15" s="415">
        <v>37</v>
      </c>
      <c r="AJ15" s="415">
        <v>50</v>
      </c>
      <c r="AK15" s="415">
        <v>32</v>
      </c>
      <c r="AL15" s="564">
        <v>657</v>
      </c>
      <c r="AM15" s="563">
        <v>2018</v>
      </c>
    </row>
    <row r="16" spans="1:39" s="169" customFormat="1" ht="18.399999999999999" customHeight="1">
      <c r="A16" s="400">
        <v>2019</v>
      </c>
      <c r="B16" s="481">
        <v>1607</v>
      </c>
      <c r="C16" s="415">
        <v>909</v>
      </c>
      <c r="D16" s="415">
        <v>698</v>
      </c>
      <c r="E16" s="415">
        <v>1295</v>
      </c>
      <c r="F16" s="415">
        <v>202</v>
      </c>
      <c r="G16" s="415">
        <v>174</v>
      </c>
      <c r="H16" s="415">
        <v>3</v>
      </c>
      <c r="I16" s="415">
        <v>16</v>
      </c>
      <c r="J16" s="415">
        <v>9</v>
      </c>
      <c r="K16" s="415">
        <v>14</v>
      </c>
      <c r="L16" s="415">
        <v>96</v>
      </c>
      <c r="M16" s="558">
        <v>8394</v>
      </c>
      <c r="N16" s="415" t="s">
        <v>585</v>
      </c>
      <c r="O16" s="415" t="s">
        <v>585</v>
      </c>
      <c r="P16" s="415">
        <v>5942</v>
      </c>
      <c r="Q16" s="415" t="s">
        <v>585</v>
      </c>
      <c r="R16" s="415" t="s">
        <v>585</v>
      </c>
      <c r="S16" s="415">
        <v>5942</v>
      </c>
      <c r="T16" s="415">
        <v>0</v>
      </c>
      <c r="U16" s="559">
        <v>2019</v>
      </c>
      <c r="V16" s="401">
        <v>2019</v>
      </c>
      <c r="W16" s="481">
        <v>2452</v>
      </c>
      <c r="X16" s="415" t="s">
        <v>585</v>
      </c>
      <c r="Y16" s="415" t="s">
        <v>585</v>
      </c>
      <c r="Z16" s="415">
        <v>2452</v>
      </c>
      <c r="AA16" s="415">
        <v>0</v>
      </c>
      <c r="AB16" s="415">
        <v>40528</v>
      </c>
      <c r="AC16" s="415" t="s">
        <v>585</v>
      </c>
      <c r="AD16" s="415" t="s">
        <v>585</v>
      </c>
      <c r="AE16" s="415">
        <v>24385</v>
      </c>
      <c r="AF16" s="415">
        <v>16143</v>
      </c>
      <c r="AG16" s="415">
        <v>43</v>
      </c>
      <c r="AH16" s="415" t="s">
        <v>585</v>
      </c>
      <c r="AI16" s="415" t="s">
        <v>585</v>
      </c>
      <c r="AJ16" s="415">
        <v>23</v>
      </c>
      <c r="AK16" s="415">
        <v>20</v>
      </c>
      <c r="AL16" s="564">
        <v>1686</v>
      </c>
      <c r="AM16" s="563">
        <v>2019</v>
      </c>
    </row>
    <row r="17" spans="1:39" s="169" customFormat="1" ht="18.399999999999999" customHeight="1">
      <c r="A17" s="400">
        <v>2020</v>
      </c>
      <c r="B17" s="481">
        <v>1353</v>
      </c>
      <c r="C17" s="415">
        <v>752</v>
      </c>
      <c r="D17" s="415">
        <v>601</v>
      </c>
      <c r="E17" s="415">
        <v>1044</v>
      </c>
      <c r="F17" s="415">
        <v>195</v>
      </c>
      <c r="G17" s="415">
        <v>171</v>
      </c>
      <c r="H17" s="415">
        <v>0</v>
      </c>
      <c r="I17" s="415">
        <v>14</v>
      </c>
      <c r="J17" s="415">
        <v>10</v>
      </c>
      <c r="K17" s="415">
        <v>19</v>
      </c>
      <c r="L17" s="415">
        <v>95</v>
      </c>
      <c r="M17" s="558">
        <v>9618</v>
      </c>
      <c r="N17" s="415" t="s">
        <v>585</v>
      </c>
      <c r="O17" s="415" t="s">
        <v>585</v>
      </c>
      <c r="P17" s="415">
        <v>6207</v>
      </c>
      <c r="Q17" s="415" t="s">
        <v>585</v>
      </c>
      <c r="R17" s="415" t="s">
        <v>585</v>
      </c>
      <c r="S17" s="415">
        <v>6207</v>
      </c>
      <c r="T17" s="415">
        <v>0</v>
      </c>
      <c r="U17" s="559">
        <v>2020</v>
      </c>
      <c r="V17" s="401">
        <v>2020</v>
      </c>
      <c r="W17" s="481">
        <v>3411</v>
      </c>
      <c r="X17" s="415" t="s">
        <v>585</v>
      </c>
      <c r="Y17" s="415" t="s">
        <v>585</v>
      </c>
      <c r="Z17" s="415">
        <v>3411</v>
      </c>
      <c r="AA17" s="415">
        <v>0</v>
      </c>
      <c r="AB17" s="415">
        <v>31034</v>
      </c>
      <c r="AC17" s="415" t="s">
        <v>585</v>
      </c>
      <c r="AD17" s="415" t="s">
        <v>585</v>
      </c>
      <c r="AE17" s="415">
        <v>18819</v>
      </c>
      <c r="AF17" s="415">
        <v>12215</v>
      </c>
      <c r="AG17" s="415">
        <v>48</v>
      </c>
      <c r="AH17" s="415" t="s">
        <v>585</v>
      </c>
      <c r="AI17" s="415" t="s">
        <v>585</v>
      </c>
      <c r="AJ17" s="415">
        <v>32</v>
      </c>
      <c r="AK17" s="415">
        <v>16</v>
      </c>
      <c r="AL17" s="564">
        <v>643</v>
      </c>
      <c r="AM17" s="563">
        <v>2020</v>
      </c>
    </row>
    <row r="18" spans="1:39" s="170" customFormat="1" ht="57.75" customHeight="1">
      <c r="A18" s="565">
        <f>A17+1</f>
        <v>2021</v>
      </c>
      <c r="B18" s="477">
        <f>SUM(B19:B40)</f>
        <v>1286</v>
      </c>
      <c r="C18" s="220">
        <f t="shared" ref="C18:T18" si="0">SUM(C19:C40)</f>
        <v>709</v>
      </c>
      <c r="D18" s="220">
        <f t="shared" si="0"/>
        <v>577</v>
      </c>
      <c r="E18" s="220">
        <f t="shared" si="0"/>
        <v>1015</v>
      </c>
      <c r="F18" s="220">
        <f t="shared" si="0"/>
        <v>174</v>
      </c>
      <c r="G18" s="220">
        <f t="shared" si="0"/>
        <v>146</v>
      </c>
      <c r="H18" s="220">
        <f t="shared" si="0"/>
        <v>4</v>
      </c>
      <c r="I18" s="220">
        <f t="shared" si="0"/>
        <v>13</v>
      </c>
      <c r="J18" s="220">
        <f t="shared" si="0"/>
        <v>11</v>
      </c>
      <c r="K18" s="220">
        <f t="shared" si="0"/>
        <v>29</v>
      </c>
      <c r="L18" s="220">
        <f t="shared" si="0"/>
        <v>68</v>
      </c>
      <c r="M18" s="220">
        <f t="shared" si="0"/>
        <v>0</v>
      </c>
      <c r="N18" s="415" t="s">
        <v>585</v>
      </c>
      <c r="O18" s="415" t="s">
        <v>585</v>
      </c>
      <c r="P18" s="220">
        <f t="shared" si="0"/>
        <v>0</v>
      </c>
      <c r="Q18" s="415" t="s">
        <v>585</v>
      </c>
      <c r="R18" s="415" t="s">
        <v>585</v>
      </c>
      <c r="S18" s="220">
        <f t="shared" si="0"/>
        <v>0</v>
      </c>
      <c r="T18" s="415">
        <f t="shared" si="0"/>
        <v>0</v>
      </c>
      <c r="U18" s="566">
        <f>$A$18</f>
        <v>2021</v>
      </c>
      <c r="V18" s="476">
        <f>$A$18</f>
        <v>2021</v>
      </c>
      <c r="W18" s="477">
        <f>SUM(W19:W40)</f>
        <v>0</v>
      </c>
      <c r="X18" s="415" t="s">
        <v>585</v>
      </c>
      <c r="Y18" s="415" t="s">
        <v>585</v>
      </c>
      <c r="Z18" s="220">
        <f t="shared" ref="Z18:AL18" si="1">SUM(Z19:Z40)</f>
        <v>0</v>
      </c>
      <c r="AA18" s="415">
        <f t="shared" si="1"/>
        <v>0</v>
      </c>
      <c r="AB18" s="220">
        <f t="shared" si="1"/>
        <v>22144</v>
      </c>
      <c r="AC18" s="415" t="s">
        <v>585</v>
      </c>
      <c r="AD18" s="415" t="s">
        <v>585</v>
      </c>
      <c r="AE18" s="220">
        <f t="shared" si="1"/>
        <v>12483</v>
      </c>
      <c r="AF18" s="220">
        <f t="shared" si="1"/>
        <v>9661</v>
      </c>
      <c r="AG18" s="220">
        <f t="shared" si="1"/>
        <v>27</v>
      </c>
      <c r="AH18" s="415" t="s">
        <v>585</v>
      </c>
      <c r="AI18" s="415" t="s">
        <v>585</v>
      </c>
      <c r="AJ18" s="220">
        <f t="shared" si="1"/>
        <v>14</v>
      </c>
      <c r="AK18" s="220">
        <f t="shared" si="1"/>
        <v>13</v>
      </c>
      <c r="AL18" s="208">
        <f t="shared" si="1"/>
        <v>615</v>
      </c>
      <c r="AM18" s="414">
        <f>$A$18</f>
        <v>2021</v>
      </c>
    </row>
    <row r="19" spans="1:39" s="169" customFormat="1" ht="15.95" customHeight="1">
      <c r="A19" s="390" t="s">
        <v>563</v>
      </c>
      <c r="B19" s="480">
        <v>120</v>
      </c>
      <c r="C19" s="293">
        <v>66</v>
      </c>
      <c r="D19" s="293">
        <v>54</v>
      </c>
      <c r="E19" s="293">
        <v>92</v>
      </c>
      <c r="F19" s="293">
        <v>19</v>
      </c>
      <c r="G19" s="293">
        <v>16</v>
      </c>
      <c r="H19" s="293">
        <v>0</v>
      </c>
      <c r="I19" s="293">
        <v>1</v>
      </c>
      <c r="J19" s="293">
        <v>2</v>
      </c>
      <c r="K19" s="293">
        <v>5</v>
      </c>
      <c r="L19" s="293">
        <v>4</v>
      </c>
      <c r="M19" s="293"/>
      <c r="N19" s="415"/>
      <c r="O19" s="415"/>
      <c r="P19" s="293"/>
      <c r="Q19" s="415"/>
      <c r="R19" s="415"/>
      <c r="S19" s="293"/>
      <c r="T19" s="415"/>
      <c r="U19" s="567" t="s">
        <v>936</v>
      </c>
      <c r="V19" s="391" t="s">
        <v>563</v>
      </c>
      <c r="W19" s="481"/>
      <c r="X19" s="415"/>
      <c r="Y19" s="415"/>
      <c r="Z19" s="415"/>
      <c r="AA19" s="415"/>
      <c r="AB19" s="415">
        <v>265</v>
      </c>
      <c r="AC19" s="415">
        <v>0</v>
      </c>
      <c r="AD19" s="415">
        <v>0</v>
      </c>
      <c r="AE19" s="415">
        <v>31</v>
      </c>
      <c r="AF19" s="415">
        <v>234</v>
      </c>
      <c r="AG19" s="415">
        <v>0</v>
      </c>
      <c r="AH19" s="415">
        <v>0</v>
      </c>
      <c r="AI19" s="415">
        <v>0</v>
      </c>
      <c r="AJ19" s="415">
        <v>0</v>
      </c>
      <c r="AK19" s="415">
        <v>0</v>
      </c>
      <c r="AL19" s="564">
        <v>0</v>
      </c>
      <c r="AM19" s="568" t="s">
        <v>105</v>
      </c>
    </row>
    <row r="20" spans="1:39" s="169" customFormat="1" ht="15.95" customHeight="1">
      <c r="A20" s="390" t="s">
        <v>553</v>
      </c>
      <c r="B20" s="480">
        <v>129</v>
      </c>
      <c r="C20" s="293">
        <v>92</v>
      </c>
      <c r="D20" s="293">
        <v>37</v>
      </c>
      <c r="E20" s="293">
        <v>105</v>
      </c>
      <c r="F20" s="293">
        <v>18</v>
      </c>
      <c r="G20" s="293">
        <v>17</v>
      </c>
      <c r="H20" s="293">
        <v>0</v>
      </c>
      <c r="I20" s="293">
        <v>1</v>
      </c>
      <c r="J20" s="293">
        <v>0</v>
      </c>
      <c r="K20" s="293">
        <v>2</v>
      </c>
      <c r="L20" s="293">
        <v>4</v>
      </c>
      <c r="M20" s="293"/>
      <c r="N20" s="415"/>
      <c r="O20" s="415"/>
      <c r="P20" s="293"/>
      <c r="Q20" s="415"/>
      <c r="R20" s="415"/>
      <c r="S20" s="293"/>
      <c r="T20" s="415"/>
      <c r="U20" s="567" t="s">
        <v>1128</v>
      </c>
      <c r="V20" s="391" t="s">
        <v>553</v>
      </c>
      <c r="W20" s="481"/>
      <c r="X20" s="415"/>
      <c r="Y20" s="415"/>
      <c r="Z20" s="415"/>
      <c r="AA20" s="415"/>
      <c r="AB20" s="415">
        <v>1050</v>
      </c>
      <c r="AC20" s="415">
        <v>0</v>
      </c>
      <c r="AD20" s="415">
        <v>0</v>
      </c>
      <c r="AE20" s="415">
        <v>908</v>
      </c>
      <c r="AF20" s="415">
        <v>142</v>
      </c>
      <c r="AG20" s="415">
        <v>5</v>
      </c>
      <c r="AH20" s="415">
        <v>0</v>
      </c>
      <c r="AI20" s="415">
        <v>0</v>
      </c>
      <c r="AJ20" s="415">
        <v>1</v>
      </c>
      <c r="AK20" s="415">
        <v>4</v>
      </c>
      <c r="AL20" s="564">
        <v>10</v>
      </c>
      <c r="AM20" s="568" t="s">
        <v>124</v>
      </c>
    </row>
    <row r="21" spans="1:39" s="169" customFormat="1" ht="15.95" customHeight="1">
      <c r="A21" s="390" t="s">
        <v>567</v>
      </c>
      <c r="B21" s="480">
        <v>100</v>
      </c>
      <c r="C21" s="293">
        <v>64</v>
      </c>
      <c r="D21" s="293">
        <v>36</v>
      </c>
      <c r="E21" s="293">
        <v>84</v>
      </c>
      <c r="F21" s="293">
        <v>14</v>
      </c>
      <c r="G21" s="293">
        <v>13</v>
      </c>
      <c r="H21" s="293">
        <v>0</v>
      </c>
      <c r="I21" s="293">
        <v>1</v>
      </c>
      <c r="J21" s="293">
        <v>0</v>
      </c>
      <c r="K21" s="293">
        <v>1</v>
      </c>
      <c r="L21" s="293">
        <v>1</v>
      </c>
      <c r="M21" s="293"/>
      <c r="N21" s="415"/>
      <c r="O21" s="415"/>
      <c r="P21" s="293"/>
      <c r="Q21" s="415"/>
      <c r="R21" s="415"/>
      <c r="S21" s="293"/>
      <c r="T21" s="415"/>
      <c r="U21" s="567" t="s">
        <v>937</v>
      </c>
      <c r="V21" s="391" t="s">
        <v>567</v>
      </c>
      <c r="W21" s="481"/>
      <c r="X21" s="415"/>
      <c r="Y21" s="415"/>
      <c r="Z21" s="415"/>
      <c r="AA21" s="415"/>
      <c r="AB21" s="415">
        <v>1097</v>
      </c>
      <c r="AC21" s="415">
        <v>0</v>
      </c>
      <c r="AD21" s="415">
        <v>0</v>
      </c>
      <c r="AE21" s="415">
        <v>818</v>
      </c>
      <c r="AF21" s="415">
        <v>279</v>
      </c>
      <c r="AG21" s="415">
        <v>1</v>
      </c>
      <c r="AH21" s="415">
        <v>0</v>
      </c>
      <c r="AI21" s="415">
        <v>0</v>
      </c>
      <c r="AJ21" s="415">
        <v>0</v>
      </c>
      <c r="AK21" s="415">
        <v>1</v>
      </c>
      <c r="AL21" s="564">
        <v>17</v>
      </c>
      <c r="AM21" s="568" t="s">
        <v>177</v>
      </c>
    </row>
    <row r="22" spans="1:39" s="169" customFormat="1" ht="15.95" customHeight="1">
      <c r="A22" s="390" t="s">
        <v>565</v>
      </c>
      <c r="B22" s="480">
        <v>70</v>
      </c>
      <c r="C22" s="293">
        <v>35</v>
      </c>
      <c r="D22" s="293">
        <v>35</v>
      </c>
      <c r="E22" s="293">
        <v>51</v>
      </c>
      <c r="F22" s="293">
        <v>8</v>
      </c>
      <c r="G22" s="293">
        <v>8</v>
      </c>
      <c r="H22" s="293">
        <v>0</v>
      </c>
      <c r="I22" s="293">
        <v>0</v>
      </c>
      <c r="J22" s="293">
        <v>0</v>
      </c>
      <c r="K22" s="293">
        <v>3</v>
      </c>
      <c r="L22" s="293">
        <v>8</v>
      </c>
      <c r="M22" s="293"/>
      <c r="N22" s="415"/>
      <c r="O22" s="415"/>
      <c r="P22" s="293"/>
      <c r="Q22" s="415"/>
      <c r="R22" s="415"/>
      <c r="S22" s="293"/>
      <c r="T22" s="415"/>
      <c r="U22" s="567" t="s">
        <v>938</v>
      </c>
      <c r="V22" s="391" t="s">
        <v>565</v>
      </c>
      <c r="W22" s="481"/>
      <c r="X22" s="415"/>
      <c r="Y22" s="415"/>
      <c r="Z22" s="415"/>
      <c r="AA22" s="415"/>
      <c r="AB22" s="415">
        <v>1378</v>
      </c>
      <c r="AC22" s="415">
        <v>0</v>
      </c>
      <c r="AD22" s="415">
        <v>0</v>
      </c>
      <c r="AE22" s="415">
        <v>812</v>
      </c>
      <c r="AF22" s="415">
        <v>566</v>
      </c>
      <c r="AG22" s="415">
        <v>0</v>
      </c>
      <c r="AH22" s="415">
        <v>0</v>
      </c>
      <c r="AI22" s="415">
        <v>0</v>
      </c>
      <c r="AJ22" s="415">
        <v>0</v>
      </c>
      <c r="AK22" s="415">
        <v>0</v>
      </c>
      <c r="AL22" s="564">
        <v>33</v>
      </c>
      <c r="AM22" s="568" t="s">
        <v>461</v>
      </c>
    </row>
    <row r="23" spans="1:39" s="169" customFormat="1" ht="15.95" customHeight="1">
      <c r="A23" s="390" t="s">
        <v>562</v>
      </c>
      <c r="B23" s="480">
        <v>47</v>
      </c>
      <c r="C23" s="293">
        <v>33</v>
      </c>
      <c r="D23" s="293">
        <v>14</v>
      </c>
      <c r="E23" s="293">
        <v>34</v>
      </c>
      <c r="F23" s="293">
        <v>9</v>
      </c>
      <c r="G23" s="293">
        <v>6</v>
      </c>
      <c r="H23" s="293">
        <v>0</v>
      </c>
      <c r="I23" s="293">
        <v>2</v>
      </c>
      <c r="J23" s="293">
        <v>1</v>
      </c>
      <c r="K23" s="293">
        <v>1</v>
      </c>
      <c r="L23" s="293">
        <v>3</v>
      </c>
      <c r="M23" s="293"/>
      <c r="N23" s="415"/>
      <c r="O23" s="415"/>
      <c r="P23" s="293"/>
      <c r="Q23" s="415"/>
      <c r="R23" s="415"/>
      <c r="S23" s="293"/>
      <c r="T23" s="415"/>
      <c r="U23" s="567" t="s">
        <v>939</v>
      </c>
      <c r="V23" s="391" t="s">
        <v>562</v>
      </c>
      <c r="W23" s="481"/>
      <c r="X23" s="415"/>
      <c r="Y23" s="415"/>
      <c r="Z23" s="415"/>
      <c r="AA23" s="415"/>
      <c r="AB23" s="415">
        <v>930</v>
      </c>
      <c r="AC23" s="415">
        <v>0</v>
      </c>
      <c r="AD23" s="415">
        <v>0</v>
      </c>
      <c r="AE23" s="415">
        <v>507</v>
      </c>
      <c r="AF23" s="415">
        <v>423</v>
      </c>
      <c r="AG23" s="415">
        <v>1</v>
      </c>
      <c r="AH23" s="415">
        <v>0</v>
      </c>
      <c r="AI23" s="415">
        <v>0</v>
      </c>
      <c r="AJ23" s="415">
        <v>1</v>
      </c>
      <c r="AK23" s="415">
        <v>0</v>
      </c>
      <c r="AL23" s="564">
        <v>61</v>
      </c>
      <c r="AM23" s="568" t="s">
        <v>650</v>
      </c>
    </row>
    <row r="24" spans="1:39" s="230" customFormat="1" ht="38.25" customHeight="1">
      <c r="A24" s="569" t="s">
        <v>552</v>
      </c>
      <c r="B24" s="480">
        <v>35</v>
      </c>
      <c r="C24" s="293">
        <v>18</v>
      </c>
      <c r="D24" s="293">
        <v>17</v>
      </c>
      <c r="E24" s="293">
        <v>30</v>
      </c>
      <c r="F24" s="293">
        <v>4</v>
      </c>
      <c r="G24" s="293">
        <v>2</v>
      </c>
      <c r="H24" s="293">
        <v>0</v>
      </c>
      <c r="I24" s="293">
        <v>1</v>
      </c>
      <c r="J24" s="293">
        <v>1</v>
      </c>
      <c r="K24" s="293">
        <v>0</v>
      </c>
      <c r="L24" s="293">
        <v>1</v>
      </c>
      <c r="M24" s="293"/>
      <c r="N24" s="293"/>
      <c r="O24" s="293"/>
      <c r="P24" s="293"/>
      <c r="Q24" s="293"/>
      <c r="R24" s="293"/>
      <c r="S24" s="293"/>
      <c r="T24" s="293"/>
      <c r="U24" s="570" t="s">
        <v>940</v>
      </c>
      <c r="V24" s="479" t="s">
        <v>552</v>
      </c>
      <c r="W24" s="480"/>
      <c r="X24" s="293"/>
      <c r="Y24" s="293"/>
      <c r="Z24" s="293"/>
      <c r="AA24" s="293"/>
      <c r="AB24" s="293">
        <v>708</v>
      </c>
      <c r="AC24" s="293">
        <v>0</v>
      </c>
      <c r="AD24" s="293">
        <v>0</v>
      </c>
      <c r="AE24" s="293">
        <v>483</v>
      </c>
      <c r="AF24" s="293">
        <v>225</v>
      </c>
      <c r="AG24" s="293">
        <v>0</v>
      </c>
      <c r="AH24" s="293">
        <v>0</v>
      </c>
      <c r="AI24" s="293">
        <v>0</v>
      </c>
      <c r="AJ24" s="293">
        <v>0</v>
      </c>
      <c r="AK24" s="293">
        <v>0</v>
      </c>
      <c r="AL24" s="294">
        <v>171</v>
      </c>
      <c r="AM24" s="416" t="s">
        <v>180</v>
      </c>
    </row>
    <row r="25" spans="1:39" s="169" customFormat="1" ht="15.95" customHeight="1">
      <c r="A25" s="390" t="s">
        <v>561</v>
      </c>
      <c r="B25" s="480">
        <v>29</v>
      </c>
      <c r="C25" s="293">
        <v>20</v>
      </c>
      <c r="D25" s="293">
        <v>9</v>
      </c>
      <c r="E25" s="293">
        <v>22</v>
      </c>
      <c r="F25" s="293">
        <v>2</v>
      </c>
      <c r="G25" s="293">
        <v>2</v>
      </c>
      <c r="H25" s="293">
        <v>0</v>
      </c>
      <c r="I25" s="293">
        <v>0</v>
      </c>
      <c r="J25" s="293">
        <v>0</v>
      </c>
      <c r="K25" s="293">
        <v>1</v>
      </c>
      <c r="L25" s="293">
        <v>4</v>
      </c>
      <c r="M25" s="293"/>
      <c r="N25" s="415"/>
      <c r="O25" s="415"/>
      <c r="P25" s="293"/>
      <c r="Q25" s="415"/>
      <c r="R25" s="415"/>
      <c r="S25" s="293"/>
      <c r="T25" s="415"/>
      <c r="U25" s="567" t="s">
        <v>941</v>
      </c>
      <c r="V25" s="391" t="s">
        <v>561</v>
      </c>
      <c r="W25" s="481"/>
      <c r="X25" s="415"/>
      <c r="Y25" s="415"/>
      <c r="Z25" s="415"/>
      <c r="AA25" s="415"/>
      <c r="AB25" s="415">
        <v>594</v>
      </c>
      <c r="AC25" s="415">
        <v>0</v>
      </c>
      <c r="AD25" s="415">
        <v>0</v>
      </c>
      <c r="AE25" s="415">
        <v>330</v>
      </c>
      <c r="AF25" s="415">
        <v>264</v>
      </c>
      <c r="AG25" s="415">
        <v>0</v>
      </c>
      <c r="AH25" s="415">
        <v>0</v>
      </c>
      <c r="AI25" s="415">
        <v>0</v>
      </c>
      <c r="AJ25" s="415">
        <v>0</v>
      </c>
      <c r="AK25" s="415">
        <v>0</v>
      </c>
      <c r="AL25" s="564">
        <v>6</v>
      </c>
      <c r="AM25" s="568" t="s">
        <v>657</v>
      </c>
    </row>
    <row r="26" spans="1:39" s="169" customFormat="1" ht="15.95" customHeight="1">
      <c r="A26" s="390" t="s">
        <v>557</v>
      </c>
      <c r="B26" s="480">
        <v>20</v>
      </c>
      <c r="C26" s="293">
        <v>7</v>
      </c>
      <c r="D26" s="293">
        <v>13</v>
      </c>
      <c r="E26" s="293">
        <v>13</v>
      </c>
      <c r="F26" s="293">
        <v>4</v>
      </c>
      <c r="G26" s="293">
        <v>2</v>
      </c>
      <c r="H26" s="293">
        <v>0</v>
      </c>
      <c r="I26" s="293">
        <v>1</v>
      </c>
      <c r="J26" s="293">
        <v>1</v>
      </c>
      <c r="K26" s="293">
        <v>0</v>
      </c>
      <c r="L26" s="293">
        <v>3</v>
      </c>
      <c r="M26" s="293"/>
      <c r="N26" s="415"/>
      <c r="O26" s="415"/>
      <c r="P26" s="293"/>
      <c r="Q26" s="415"/>
      <c r="R26" s="415"/>
      <c r="S26" s="293"/>
      <c r="T26" s="415"/>
      <c r="U26" s="567" t="s">
        <v>942</v>
      </c>
      <c r="V26" s="391" t="s">
        <v>557</v>
      </c>
      <c r="W26" s="481"/>
      <c r="X26" s="415"/>
      <c r="Y26" s="415"/>
      <c r="Z26" s="415"/>
      <c r="AA26" s="415"/>
      <c r="AB26" s="415">
        <v>881</v>
      </c>
      <c r="AC26" s="415">
        <v>0</v>
      </c>
      <c r="AD26" s="415">
        <v>0</v>
      </c>
      <c r="AE26" s="415">
        <v>798</v>
      </c>
      <c r="AF26" s="415">
        <v>83</v>
      </c>
      <c r="AG26" s="415">
        <v>4</v>
      </c>
      <c r="AH26" s="415">
        <v>0</v>
      </c>
      <c r="AI26" s="415">
        <v>0</v>
      </c>
      <c r="AJ26" s="415">
        <v>3</v>
      </c>
      <c r="AK26" s="415">
        <v>1</v>
      </c>
      <c r="AL26" s="564">
        <v>25</v>
      </c>
      <c r="AM26" s="568" t="s">
        <v>121</v>
      </c>
    </row>
    <row r="27" spans="1:39" s="169" customFormat="1" ht="15.95" customHeight="1">
      <c r="A27" s="390" t="s">
        <v>227</v>
      </c>
      <c r="B27" s="480">
        <v>62</v>
      </c>
      <c r="C27" s="293">
        <v>34</v>
      </c>
      <c r="D27" s="293">
        <v>28</v>
      </c>
      <c r="E27" s="293">
        <v>51</v>
      </c>
      <c r="F27" s="293">
        <v>3</v>
      </c>
      <c r="G27" s="293">
        <v>3</v>
      </c>
      <c r="H27" s="293">
        <v>0</v>
      </c>
      <c r="I27" s="293">
        <v>0</v>
      </c>
      <c r="J27" s="293">
        <v>0</v>
      </c>
      <c r="K27" s="293">
        <v>0</v>
      </c>
      <c r="L27" s="293">
        <v>8</v>
      </c>
      <c r="M27" s="293"/>
      <c r="N27" s="415"/>
      <c r="O27" s="415"/>
      <c r="P27" s="293"/>
      <c r="Q27" s="415"/>
      <c r="R27" s="415"/>
      <c r="S27" s="293"/>
      <c r="T27" s="415"/>
      <c r="U27" s="567" t="s">
        <v>943</v>
      </c>
      <c r="V27" s="391" t="s">
        <v>227</v>
      </c>
      <c r="W27" s="481"/>
      <c r="X27" s="415"/>
      <c r="Y27" s="415"/>
      <c r="Z27" s="415"/>
      <c r="AA27" s="415"/>
      <c r="AB27" s="415">
        <v>2256</v>
      </c>
      <c r="AC27" s="415">
        <v>0</v>
      </c>
      <c r="AD27" s="415">
        <v>0</v>
      </c>
      <c r="AE27" s="415">
        <v>1288</v>
      </c>
      <c r="AF27" s="415">
        <v>968</v>
      </c>
      <c r="AG27" s="415">
        <v>0</v>
      </c>
      <c r="AH27" s="415">
        <v>0</v>
      </c>
      <c r="AI27" s="415">
        <v>0</v>
      </c>
      <c r="AJ27" s="415">
        <v>0</v>
      </c>
      <c r="AK27" s="415">
        <v>0</v>
      </c>
      <c r="AL27" s="564">
        <v>72</v>
      </c>
      <c r="AM27" s="568" t="s">
        <v>123</v>
      </c>
    </row>
    <row r="28" spans="1:39" s="230" customFormat="1" ht="39.75" customHeight="1">
      <c r="A28" s="569" t="s">
        <v>550</v>
      </c>
      <c r="B28" s="480">
        <v>35</v>
      </c>
      <c r="C28" s="293">
        <v>21</v>
      </c>
      <c r="D28" s="293">
        <v>14</v>
      </c>
      <c r="E28" s="293">
        <v>29</v>
      </c>
      <c r="F28" s="293">
        <v>5</v>
      </c>
      <c r="G28" s="293">
        <v>5</v>
      </c>
      <c r="H28" s="293">
        <v>0</v>
      </c>
      <c r="I28" s="293">
        <v>0</v>
      </c>
      <c r="J28" s="293">
        <v>0</v>
      </c>
      <c r="K28" s="293">
        <v>0</v>
      </c>
      <c r="L28" s="293">
        <v>1</v>
      </c>
      <c r="M28" s="293"/>
      <c r="N28" s="293"/>
      <c r="O28" s="293"/>
      <c r="P28" s="293"/>
      <c r="Q28" s="293"/>
      <c r="R28" s="293"/>
      <c r="S28" s="293"/>
      <c r="T28" s="293"/>
      <c r="U28" s="570" t="s">
        <v>944</v>
      </c>
      <c r="V28" s="479" t="s">
        <v>550</v>
      </c>
      <c r="W28" s="480"/>
      <c r="X28" s="293"/>
      <c r="Y28" s="293"/>
      <c r="Z28" s="293"/>
      <c r="AA28" s="293"/>
      <c r="AB28" s="293">
        <v>970</v>
      </c>
      <c r="AC28" s="293">
        <v>0</v>
      </c>
      <c r="AD28" s="293">
        <v>0</v>
      </c>
      <c r="AE28" s="293">
        <v>595</v>
      </c>
      <c r="AF28" s="293">
        <v>375</v>
      </c>
      <c r="AG28" s="293">
        <v>0</v>
      </c>
      <c r="AH28" s="293">
        <v>0</v>
      </c>
      <c r="AI28" s="293">
        <v>0</v>
      </c>
      <c r="AJ28" s="293">
        <v>0</v>
      </c>
      <c r="AK28" s="293">
        <v>0</v>
      </c>
      <c r="AL28" s="294">
        <v>2</v>
      </c>
      <c r="AM28" s="416" t="s">
        <v>122</v>
      </c>
    </row>
    <row r="29" spans="1:39" s="169" customFormat="1" ht="15.95" customHeight="1">
      <c r="A29" s="390" t="s">
        <v>560</v>
      </c>
      <c r="B29" s="480">
        <v>46</v>
      </c>
      <c r="C29" s="293">
        <v>20</v>
      </c>
      <c r="D29" s="293">
        <v>26</v>
      </c>
      <c r="E29" s="293">
        <v>35</v>
      </c>
      <c r="F29" s="293">
        <v>6</v>
      </c>
      <c r="G29" s="293">
        <v>4</v>
      </c>
      <c r="H29" s="293">
        <v>2</v>
      </c>
      <c r="I29" s="293">
        <v>0</v>
      </c>
      <c r="J29" s="293">
        <v>0</v>
      </c>
      <c r="K29" s="293">
        <v>3</v>
      </c>
      <c r="L29" s="293">
        <v>2</v>
      </c>
      <c r="M29" s="293"/>
      <c r="N29" s="415"/>
      <c r="O29" s="415"/>
      <c r="P29" s="293"/>
      <c r="Q29" s="415"/>
      <c r="R29" s="415"/>
      <c r="S29" s="293"/>
      <c r="T29" s="415"/>
      <c r="U29" s="567" t="s">
        <v>945</v>
      </c>
      <c r="V29" s="391" t="s">
        <v>560</v>
      </c>
      <c r="W29" s="481"/>
      <c r="X29" s="415"/>
      <c r="Y29" s="415"/>
      <c r="Z29" s="415"/>
      <c r="AA29" s="415"/>
      <c r="AB29" s="415">
        <v>1070</v>
      </c>
      <c r="AC29" s="415">
        <v>0</v>
      </c>
      <c r="AD29" s="415">
        <v>0</v>
      </c>
      <c r="AE29" s="415">
        <v>64</v>
      </c>
      <c r="AF29" s="415">
        <v>1006</v>
      </c>
      <c r="AG29" s="415">
        <v>0</v>
      </c>
      <c r="AH29" s="415">
        <v>0</v>
      </c>
      <c r="AI29" s="415">
        <v>0</v>
      </c>
      <c r="AJ29" s="415">
        <v>0</v>
      </c>
      <c r="AK29" s="415">
        <v>0</v>
      </c>
      <c r="AL29" s="564">
        <v>0</v>
      </c>
      <c r="AM29" s="568" t="s">
        <v>80</v>
      </c>
    </row>
    <row r="30" spans="1:39" s="169" customFormat="1" ht="15.95" customHeight="1">
      <c r="A30" s="390" t="s">
        <v>568</v>
      </c>
      <c r="B30" s="480">
        <v>37</v>
      </c>
      <c r="C30" s="293">
        <v>18</v>
      </c>
      <c r="D30" s="293">
        <v>19</v>
      </c>
      <c r="E30" s="293">
        <v>27</v>
      </c>
      <c r="F30" s="293">
        <v>9</v>
      </c>
      <c r="G30" s="293">
        <v>8</v>
      </c>
      <c r="H30" s="293">
        <v>0</v>
      </c>
      <c r="I30" s="293">
        <v>1</v>
      </c>
      <c r="J30" s="293">
        <v>0</v>
      </c>
      <c r="K30" s="293">
        <v>0</v>
      </c>
      <c r="L30" s="293">
        <v>1</v>
      </c>
      <c r="M30" s="293"/>
      <c r="N30" s="415"/>
      <c r="O30" s="415"/>
      <c r="P30" s="293"/>
      <c r="Q30" s="415"/>
      <c r="R30" s="415"/>
      <c r="S30" s="293"/>
      <c r="T30" s="415"/>
      <c r="U30" s="567" t="s">
        <v>946</v>
      </c>
      <c r="V30" s="391" t="s">
        <v>568</v>
      </c>
      <c r="W30" s="481"/>
      <c r="X30" s="415"/>
      <c r="Y30" s="415"/>
      <c r="Z30" s="415"/>
      <c r="AA30" s="415"/>
      <c r="AB30" s="415">
        <v>671</v>
      </c>
      <c r="AC30" s="415">
        <v>0</v>
      </c>
      <c r="AD30" s="415">
        <v>0</v>
      </c>
      <c r="AE30" s="415">
        <v>434</v>
      </c>
      <c r="AF30" s="415">
        <v>237</v>
      </c>
      <c r="AG30" s="415">
        <v>0</v>
      </c>
      <c r="AH30" s="415">
        <v>0</v>
      </c>
      <c r="AI30" s="415">
        <v>0</v>
      </c>
      <c r="AJ30" s="415">
        <v>0</v>
      </c>
      <c r="AK30" s="415">
        <v>0</v>
      </c>
      <c r="AL30" s="564">
        <v>0</v>
      </c>
      <c r="AM30" s="568" t="s">
        <v>673</v>
      </c>
    </row>
    <row r="31" spans="1:39" s="169" customFormat="1" ht="15.95" customHeight="1">
      <c r="A31" s="390" t="s">
        <v>549</v>
      </c>
      <c r="B31" s="480">
        <v>42</v>
      </c>
      <c r="C31" s="293">
        <v>25</v>
      </c>
      <c r="D31" s="293">
        <v>17</v>
      </c>
      <c r="E31" s="293">
        <v>31</v>
      </c>
      <c r="F31" s="293">
        <v>4</v>
      </c>
      <c r="G31" s="293">
        <v>4</v>
      </c>
      <c r="H31" s="293">
        <v>0</v>
      </c>
      <c r="I31" s="293">
        <v>0</v>
      </c>
      <c r="J31" s="293">
        <v>0</v>
      </c>
      <c r="K31" s="293">
        <v>3</v>
      </c>
      <c r="L31" s="293">
        <v>4</v>
      </c>
      <c r="M31" s="293"/>
      <c r="N31" s="415"/>
      <c r="O31" s="415"/>
      <c r="P31" s="293"/>
      <c r="Q31" s="415"/>
      <c r="R31" s="415"/>
      <c r="S31" s="293"/>
      <c r="T31" s="415"/>
      <c r="U31" s="567" t="s">
        <v>947</v>
      </c>
      <c r="V31" s="391" t="s">
        <v>549</v>
      </c>
      <c r="W31" s="481"/>
      <c r="X31" s="415"/>
      <c r="Y31" s="415"/>
      <c r="Z31" s="415"/>
      <c r="AA31" s="415"/>
      <c r="AB31" s="415">
        <v>1534</v>
      </c>
      <c r="AC31" s="415">
        <v>0</v>
      </c>
      <c r="AD31" s="415">
        <v>0</v>
      </c>
      <c r="AE31" s="415">
        <v>1049</v>
      </c>
      <c r="AF31" s="415">
        <v>485</v>
      </c>
      <c r="AG31" s="415">
        <v>2</v>
      </c>
      <c r="AH31" s="415">
        <v>0</v>
      </c>
      <c r="AI31" s="415">
        <v>0</v>
      </c>
      <c r="AJ31" s="415">
        <v>2</v>
      </c>
      <c r="AK31" s="415">
        <v>0</v>
      </c>
      <c r="AL31" s="564">
        <v>13</v>
      </c>
      <c r="AM31" s="568" t="s">
        <v>125</v>
      </c>
    </row>
    <row r="32" spans="1:39" s="230" customFormat="1" ht="31.5" customHeight="1">
      <c r="A32" s="569" t="s">
        <v>556</v>
      </c>
      <c r="B32" s="480">
        <v>110</v>
      </c>
      <c r="C32" s="293">
        <v>48</v>
      </c>
      <c r="D32" s="293">
        <v>62</v>
      </c>
      <c r="E32" s="293">
        <v>90</v>
      </c>
      <c r="F32" s="293">
        <v>14</v>
      </c>
      <c r="G32" s="293">
        <v>11</v>
      </c>
      <c r="H32" s="293">
        <v>0</v>
      </c>
      <c r="I32" s="293">
        <v>1</v>
      </c>
      <c r="J32" s="293">
        <v>2</v>
      </c>
      <c r="K32" s="293">
        <v>2</v>
      </c>
      <c r="L32" s="293">
        <v>4</v>
      </c>
      <c r="M32" s="293"/>
      <c r="N32" s="293"/>
      <c r="O32" s="293"/>
      <c r="P32" s="293"/>
      <c r="Q32" s="293"/>
      <c r="R32" s="293"/>
      <c r="S32" s="293"/>
      <c r="T32" s="293"/>
      <c r="U32" s="570" t="s">
        <v>948</v>
      </c>
      <c r="V32" s="479" t="s">
        <v>556</v>
      </c>
      <c r="W32" s="480"/>
      <c r="X32" s="293"/>
      <c r="Y32" s="293"/>
      <c r="Z32" s="293"/>
      <c r="AA32" s="293"/>
      <c r="AB32" s="293">
        <v>3921</v>
      </c>
      <c r="AC32" s="293">
        <v>0</v>
      </c>
      <c r="AD32" s="293">
        <v>0</v>
      </c>
      <c r="AE32" s="293">
        <v>924</v>
      </c>
      <c r="AF32" s="293">
        <v>2997</v>
      </c>
      <c r="AG32" s="293">
        <v>2</v>
      </c>
      <c r="AH32" s="293">
        <v>0</v>
      </c>
      <c r="AI32" s="293">
        <v>0</v>
      </c>
      <c r="AJ32" s="293">
        <v>0</v>
      </c>
      <c r="AK32" s="293">
        <v>2</v>
      </c>
      <c r="AL32" s="294">
        <v>39</v>
      </c>
      <c r="AM32" s="416" t="s">
        <v>142</v>
      </c>
    </row>
    <row r="33" spans="1:39" s="169" customFormat="1" ht="15.95" customHeight="1">
      <c r="A33" s="390" t="s">
        <v>555</v>
      </c>
      <c r="B33" s="480">
        <v>51</v>
      </c>
      <c r="C33" s="293">
        <v>29</v>
      </c>
      <c r="D33" s="293">
        <v>22</v>
      </c>
      <c r="E33" s="293">
        <v>41</v>
      </c>
      <c r="F33" s="293">
        <v>3</v>
      </c>
      <c r="G33" s="293">
        <v>2</v>
      </c>
      <c r="H33" s="293">
        <v>0</v>
      </c>
      <c r="I33" s="293">
        <v>0</v>
      </c>
      <c r="J33" s="293">
        <v>1</v>
      </c>
      <c r="K33" s="293">
        <v>1</v>
      </c>
      <c r="L33" s="293">
        <v>6</v>
      </c>
      <c r="M33" s="293"/>
      <c r="N33" s="415"/>
      <c r="O33" s="415"/>
      <c r="P33" s="293"/>
      <c r="Q33" s="415"/>
      <c r="R33" s="415"/>
      <c r="S33" s="293"/>
      <c r="T33" s="415"/>
      <c r="U33" s="567" t="s">
        <v>949</v>
      </c>
      <c r="V33" s="391" t="s">
        <v>555</v>
      </c>
      <c r="W33" s="481"/>
      <c r="X33" s="415"/>
      <c r="Y33" s="415"/>
      <c r="Z33" s="415"/>
      <c r="AA33" s="415"/>
      <c r="AB33" s="415">
        <v>439</v>
      </c>
      <c r="AC33" s="415">
        <v>0</v>
      </c>
      <c r="AD33" s="415">
        <v>0</v>
      </c>
      <c r="AE33" s="415">
        <v>382</v>
      </c>
      <c r="AF33" s="415">
        <v>57</v>
      </c>
      <c r="AG33" s="415">
        <v>0</v>
      </c>
      <c r="AH33" s="415">
        <v>0</v>
      </c>
      <c r="AI33" s="415">
        <v>0</v>
      </c>
      <c r="AJ33" s="415">
        <v>0</v>
      </c>
      <c r="AK33" s="415">
        <v>0</v>
      </c>
      <c r="AL33" s="564">
        <v>1</v>
      </c>
      <c r="AM33" s="568" t="s">
        <v>116</v>
      </c>
    </row>
    <row r="34" spans="1:39" s="169" customFormat="1" ht="15.95" customHeight="1">
      <c r="A34" s="390" t="s">
        <v>554</v>
      </c>
      <c r="B34" s="480">
        <v>70</v>
      </c>
      <c r="C34" s="293">
        <v>31</v>
      </c>
      <c r="D34" s="293">
        <v>39</v>
      </c>
      <c r="E34" s="293">
        <v>50</v>
      </c>
      <c r="F34" s="293">
        <v>11</v>
      </c>
      <c r="G34" s="293">
        <v>10</v>
      </c>
      <c r="H34" s="293">
        <v>0</v>
      </c>
      <c r="I34" s="293">
        <v>0</v>
      </c>
      <c r="J34" s="293">
        <v>1</v>
      </c>
      <c r="K34" s="293">
        <v>5</v>
      </c>
      <c r="L34" s="293">
        <v>4</v>
      </c>
      <c r="M34" s="293"/>
      <c r="N34" s="415"/>
      <c r="O34" s="415"/>
      <c r="P34" s="293"/>
      <c r="Q34" s="415"/>
      <c r="R34" s="415"/>
      <c r="S34" s="293"/>
      <c r="T34" s="415"/>
      <c r="U34" s="567" t="s">
        <v>950</v>
      </c>
      <c r="V34" s="391" t="s">
        <v>554</v>
      </c>
      <c r="W34" s="481"/>
      <c r="X34" s="415"/>
      <c r="Y34" s="415"/>
      <c r="Z34" s="415"/>
      <c r="AA34" s="415"/>
      <c r="AB34" s="415">
        <v>964</v>
      </c>
      <c r="AC34" s="415">
        <v>0</v>
      </c>
      <c r="AD34" s="415">
        <v>0</v>
      </c>
      <c r="AE34" s="415">
        <v>566</v>
      </c>
      <c r="AF34" s="415">
        <v>398</v>
      </c>
      <c r="AG34" s="415">
        <v>0</v>
      </c>
      <c r="AH34" s="415">
        <v>0</v>
      </c>
      <c r="AI34" s="415">
        <v>0</v>
      </c>
      <c r="AJ34" s="415">
        <v>0</v>
      </c>
      <c r="AK34" s="415">
        <v>0</v>
      </c>
      <c r="AL34" s="564">
        <v>120</v>
      </c>
      <c r="AM34" s="568" t="s">
        <v>65</v>
      </c>
    </row>
    <row r="35" spans="1:39" s="169" customFormat="1" ht="15.95" customHeight="1">
      <c r="A35" s="390" t="s">
        <v>559</v>
      </c>
      <c r="B35" s="480">
        <v>50</v>
      </c>
      <c r="C35" s="293">
        <v>25</v>
      </c>
      <c r="D35" s="293">
        <v>25</v>
      </c>
      <c r="E35" s="293">
        <v>38</v>
      </c>
      <c r="F35" s="293">
        <v>9</v>
      </c>
      <c r="G35" s="293">
        <v>7</v>
      </c>
      <c r="H35" s="293">
        <v>0</v>
      </c>
      <c r="I35" s="293">
        <v>1</v>
      </c>
      <c r="J35" s="293">
        <v>1</v>
      </c>
      <c r="K35" s="293">
        <v>1</v>
      </c>
      <c r="L35" s="293">
        <v>2</v>
      </c>
      <c r="M35" s="293"/>
      <c r="N35" s="415"/>
      <c r="O35" s="415"/>
      <c r="P35" s="293"/>
      <c r="Q35" s="415"/>
      <c r="R35" s="415"/>
      <c r="S35" s="293"/>
      <c r="T35" s="415"/>
      <c r="U35" s="567" t="s">
        <v>951</v>
      </c>
      <c r="V35" s="391" t="s">
        <v>559</v>
      </c>
      <c r="W35" s="481"/>
      <c r="X35" s="415"/>
      <c r="Y35" s="415"/>
      <c r="Z35" s="415"/>
      <c r="AA35" s="415"/>
      <c r="AB35" s="415">
        <v>535</v>
      </c>
      <c r="AC35" s="415">
        <v>0</v>
      </c>
      <c r="AD35" s="415">
        <v>0</v>
      </c>
      <c r="AE35" s="415">
        <v>535</v>
      </c>
      <c r="AF35" s="415">
        <v>0</v>
      </c>
      <c r="AG35" s="415">
        <v>3</v>
      </c>
      <c r="AH35" s="415">
        <v>0</v>
      </c>
      <c r="AI35" s="415">
        <v>0</v>
      </c>
      <c r="AJ35" s="415">
        <v>3</v>
      </c>
      <c r="AK35" s="415">
        <v>0</v>
      </c>
      <c r="AL35" s="564">
        <v>0</v>
      </c>
      <c r="AM35" s="568" t="s">
        <v>632</v>
      </c>
    </row>
    <row r="36" spans="1:39" s="230" customFormat="1" ht="35.1" customHeight="1">
      <c r="A36" s="569" t="s">
        <v>548</v>
      </c>
      <c r="B36" s="480">
        <v>39</v>
      </c>
      <c r="C36" s="293">
        <v>20</v>
      </c>
      <c r="D36" s="293">
        <v>19</v>
      </c>
      <c r="E36" s="293">
        <v>32</v>
      </c>
      <c r="F36" s="293">
        <v>4</v>
      </c>
      <c r="G36" s="293">
        <v>3</v>
      </c>
      <c r="H36" s="293">
        <v>0</v>
      </c>
      <c r="I36" s="293">
        <v>0</v>
      </c>
      <c r="J36" s="293">
        <v>1</v>
      </c>
      <c r="K36" s="293">
        <v>0</v>
      </c>
      <c r="L36" s="293">
        <v>3</v>
      </c>
      <c r="M36" s="293"/>
      <c r="N36" s="293"/>
      <c r="O36" s="293"/>
      <c r="P36" s="293"/>
      <c r="Q36" s="293"/>
      <c r="R36" s="293"/>
      <c r="S36" s="293"/>
      <c r="T36" s="293"/>
      <c r="U36" s="570" t="s">
        <v>952</v>
      </c>
      <c r="V36" s="479" t="s">
        <v>548</v>
      </c>
      <c r="W36" s="480"/>
      <c r="X36" s="293"/>
      <c r="Y36" s="293"/>
      <c r="Z36" s="293"/>
      <c r="AA36" s="293"/>
      <c r="AB36" s="293">
        <v>1184</v>
      </c>
      <c r="AC36" s="293">
        <v>0</v>
      </c>
      <c r="AD36" s="293">
        <v>0</v>
      </c>
      <c r="AE36" s="293">
        <v>686</v>
      </c>
      <c r="AF36" s="293">
        <v>498</v>
      </c>
      <c r="AG36" s="293">
        <v>0</v>
      </c>
      <c r="AH36" s="293">
        <v>0</v>
      </c>
      <c r="AI36" s="293">
        <v>0</v>
      </c>
      <c r="AJ36" s="293">
        <v>0</v>
      </c>
      <c r="AK36" s="293">
        <v>0</v>
      </c>
      <c r="AL36" s="294">
        <v>1</v>
      </c>
      <c r="AM36" s="416" t="s">
        <v>638</v>
      </c>
    </row>
    <row r="37" spans="1:39" s="169" customFormat="1" ht="15.95" customHeight="1">
      <c r="A37" s="390" t="s">
        <v>582</v>
      </c>
      <c r="B37" s="480">
        <v>39</v>
      </c>
      <c r="C37" s="293">
        <v>24</v>
      </c>
      <c r="D37" s="293">
        <v>15</v>
      </c>
      <c r="E37" s="293">
        <v>32</v>
      </c>
      <c r="F37" s="293">
        <v>7</v>
      </c>
      <c r="G37" s="293">
        <v>7</v>
      </c>
      <c r="H37" s="293">
        <v>0</v>
      </c>
      <c r="I37" s="293">
        <v>0</v>
      </c>
      <c r="J37" s="293">
        <v>0</v>
      </c>
      <c r="K37" s="293">
        <v>0</v>
      </c>
      <c r="L37" s="293">
        <v>0</v>
      </c>
      <c r="M37" s="293"/>
      <c r="N37" s="415"/>
      <c r="O37" s="415"/>
      <c r="P37" s="293"/>
      <c r="Q37" s="415"/>
      <c r="R37" s="415"/>
      <c r="S37" s="293"/>
      <c r="T37" s="415"/>
      <c r="U37" s="567" t="s">
        <v>953</v>
      </c>
      <c r="V37" s="391" t="s">
        <v>582</v>
      </c>
      <c r="W37" s="481"/>
      <c r="X37" s="415"/>
      <c r="Y37" s="415"/>
      <c r="Z37" s="415"/>
      <c r="AA37" s="415"/>
      <c r="AB37" s="415">
        <v>269</v>
      </c>
      <c r="AC37" s="415">
        <v>0</v>
      </c>
      <c r="AD37" s="415">
        <v>0</v>
      </c>
      <c r="AE37" s="415">
        <v>234</v>
      </c>
      <c r="AF37" s="415">
        <v>35</v>
      </c>
      <c r="AG37" s="415">
        <v>0</v>
      </c>
      <c r="AH37" s="415">
        <v>0</v>
      </c>
      <c r="AI37" s="415">
        <v>0</v>
      </c>
      <c r="AJ37" s="415">
        <v>0</v>
      </c>
      <c r="AK37" s="415">
        <v>0</v>
      </c>
      <c r="AL37" s="564">
        <v>36</v>
      </c>
      <c r="AM37" s="568" t="s">
        <v>678</v>
      </c>
    </row>
    <row r="38" spans="1:39" s="169" customFormat="1" ht="15.95" customHeight="1">
      <c r="A38" s="390" t="s">
        <v>558</v>
      </c>
      <c r="B38" s="480">
        <v>54</v>
      </c>
      <c r="C38" s="293">
        <v>22</v>
      </c>
      <c r="D38" s="293">
        <v>32</v>
      </c>
      <c r="E38" s="293">
        <v>48</v>
      </c>
      <c r="F38" s="293">
        <v>5</v>
      </c>
      <c r="G38" s="293">
        <v>5</v>
      </c>
      <c r="H38" s="293">
        <v>0</v>
      </c>
      <c r="I38" s="293">
        <v>0</v>
      </c>
      <c r="J38" s="293">
        <v>0</v>
      </c>
      <c r="K38" s="293">
        <v>0</v>
      </c>
      <c r="L38" s="293">
        <v>1</v>
      </c>
      <c r="M38" s="293"/>
      <c r="N38" s="415"/>
      <c r="O38" s="415"/>
      <c r="P38" s="293"/>
      <c r="Q38" s="415"/>
      <c r="R38" s="415"/>
      <c r="S38" s="293"/>
      <c r="T38" s="415"/>
      <c r="U38" s="567" t="s">
        <v>954</v>
      </c>
      <c r="V38" s="391" t="s">
        <v>558</v>
      </c>
      <c r="W38" s="481"/>
      <c r="X38" s="415"/>
      <c r="Y38" s="415"/>
      <c r="Z38" s="415"/>
      <c r="AA38" s="415"/>
      <c r="AB38" s="415">
        <v>542</v>
      </c>
      <c r="AC38" s="415">
        <v>0</v>
      </c>
      <c r="AD38" s="415">
        <v>0</v>
      </c>
      <c r="AE38" s="415">
        <v>423</v>
      </c>
      <c r="AF38" s="415">
        <v>119</v>
      </c>
      <c r="AG38" s="415">
        <v>3</v>
      </c>
      <c r="AH38" s="415">
        <v>0</v>
      </c>
      <c r="AI38" s="415">
        <v>0</v>
      </c>
      <c r="AJ38" s="415">
        <v>3</v>
      </c>
      <c r="AK38" s="415">
        <v>0</v>
      </c>
      <c r="AL38" s="564">
        <v>3</v>
      </c>
      <c r="AM38" s="568" t="s">
        <v>63</v>
      </c>
    </row>
    <row r="39" spans="1:39" s="169" customFormat="1" ht="15.95" customHeight="1">
      <c r="A39" s="390" t="s">
        <v>551</v>
      </c>
      <c r="B39" s="480">
        <v>47</v>
      </c>
      <c r="C39" s="293">
        <v>30</v>
      </c>
      <c r="D39" s="293">
        <v>17</v>
      </c>
      <c r="E39" s="293">
        <v>36</v>
      </c>
      <c r="F39" s="293">
        <v>8</v>
      </c>
      <c r="G39" s="293">
        <v>5</v>
      </c>
      <c r="H39" s="293">
        <v>1</v>
      </c>
      <c r="I39" s="293">
        <v>2</v>
      </c>
      <c r="J39" s="293">
        <v>0</v>
      </c>
      <c r="K39" s="293">
        <v>0</v>
      </c>
      <c r="L39" s="293">
        <v>3</v>
      </c>
      <c r="M39" s="293"/>
      <c r="N39" s="415"/>
      <c r="O39" s="415"/>
      <c r="P39" s="293"/>
      <c r="Q39" s="415"/>
      <c r="R39" s="415"/>
      <c r="S39" s="293"/>
      <c r="T39" s="415"/>
      <c r="U39" s="567" t="s">
        <v>955</v>
      </c>
      <c r="V39" s="391" t="s">
        <v>551</v>
      </c>
      <c r="W39" s="481"/>
      <c r="X39" s="415"/>
      <c r="Y39" s="415"/>
      <c r="Z39" s="415"/>
      <c r="AA39" s="415"/>
      <c r="AB39" s="415">
        <v>552</v>
      </c>
      <c r="AC39" s="415">
        <v>0</v>
      </c>
      <c r="AD39" s="415">
        <v>0</v>
      </c>
      <c r="AE39" s="415">
        <v>478</v>
      </c>
      <c r="AF39" s="415">
        <v>74</v>
      </c>
      <c r="AG39" s="415">
        <v>6</v>
      </c>
      <c r="AH39" s="415">
        <v>0</v>
      </c>
      <c r="AI39" s="415">
        <v>0</v>
      </c>
      <c r="AJ39" s="415">
        <v>1</v>
      </c>
      <c r="AK39" s="415">
        <v>5</v>
      </c>
      <c r="AL39" s="564">
        <v>4</v>
      </c>
      <c r="AM39" s="568" t="s">
        <v>126</v>
      </c>
    </row>
    <row r="40" spans="1:39" s="171" customFormat="1" ht="15.95" customHeight="1">
      <c r="A40" s="390" t="s">
        <v>569</v>
      </c>
      <c r="B40" s="480">
        <v>54</v>
      </c>
      <c r="C40" s="293">
        <v>27</v>
      </c>
      <c r="D40" s="293">
        <v>27</v>
      </c>
      <c r="E40" s="293">
        <v>44</v>
      </c>
      <c r="F40" s="293">
        <v>8</v>
      </c>
      <c r="G40" s="293">
        <v>6</v>
      </c>
      <c r="H40" s="293">
        <v>1</v>
      </c>
      <c r="I40" s="293">
        <v>1</v>
      </c>
      <c r="J40" s="293">
        <v>0</v>
      </c>
      <c r="K40" s="293">
        <v>1</v>
      </c>
      <c r="L40" s="293">
        <v>1</v>
      </c>
      <c r="M40" s="293"/>
      <c r="N40" s="415"/>
      <c r="O40" s="415"/>
      <c r="P40" s="293"/>
      <c r="Q40" s="415"/>
      <c r="R40" s="415"/>
      <c r="S40" s="293"/>
      <c r="T40" s="415"/>
      <c r="U40" s="567" t="s">
        <v>956</v>
      </c>
      <c r="V40" s="391" t="s">
        <v>569</v>
      </c>
      <c r="W40" s="481"/>
      <c r="X40" s="415"/>
      <c r="Y40" s="415"/>
      <c r="Z40" s="415"/>
      <c r="AA40" s="415"/>
      <c r="AB40" s="415">
        <v>334</v>
      </c>
      <c r="AC40" s="415">
        <v>0</v>
      </c>
      <c r="AD40" s="415">
        <v>0</v>
      </c>
      <c r="AE40" s="415">
        <v>138</v>
      </c>
      <c r="AF40" s="415">
        <v>196</v>
      </c>
      <c r="AG40" s="415">
        <v>0</v>
      </c>
      <c r="AH40" s="415">
        <v>0</v>
      </c>
      <c r="AI40" s="415">
        <v>0</v>
      </c>
      <c r="AJ40" s="415">
        <v>0</v>
      </c>
      <c r="AK40" s="415">
        <v>0</v>
      </c>
      <c r="AL40" s="564">
        <v>1</v>
      </c>
      <c r="AM40" s="568" t="s">
        <v>161</v>
      </c>
    </row>
    <row r="41" spans="1:39" s="172" customFormat="1" ht="6" customHeight="1">
      <c r="A41" s="484"/>
      <c r="B41" s="485"/>
      <c r="C41" s="420"/>
      <c r="D41" s="420"/>
      <c r="E41" s="420"/>
      <c r="F41" s="420"/>
      <c r="G41" s="420"/>
      <c r="H41" s="420"/>
      <c r="I41" s="420"/>
      <c r="J41" s="419"/>
      <c r="K41" s="419"/>
      <c r="L41" s="419"/>
      <c r="M41" s="419"/>
      <c r="N41" s="420"/>
      <c r="O41" s="420"/>
      <c r="P41" s="420"/>
      <c r="Q41" s="420"/>
      <c r="R41" s="419"/>
      <c r="S41" s="419"/>
      <c r="T41" s="419"/>
      <c r="U41" s="483"/>
      <c r="V41" s="482"/>
      <c r="W41" s="420"/>
      <c r="X41" s="420"/>
      <c r="Y41" s="420"/>
      <c r="Z41" s="420"/>
      <c r="AA41" s="420"/>
      <c r="AB41" s="419"/>
      <c r="AC41" s="420"/>
      <c r="AD41" s="420"/>
      <c r="AE41" s="419"/>
      <c r="AF41" s="419"/>
      <c r="AG41" s="419"/>
      <c r="AH41" s="420"/>
      <c r="AI41" s="420"/>
      <c r="AJ41" s="419"/>
      <c r="AK41" s="422"/>
      <c r="AL41" s="571"/>
      <c r="AM41" s="483"/>
    </row>
    <row r="42" spans="1:39" s="215" customFormat="1" ht="15" customHeight="1">
      <c r="A42" s="572" t="s">
        <v>1329</v>
      </c>
      <c r="B42" s="427"/>
      <c r="C42" s="427"/>
      <c r="D42" s="427"/>
      <c r="E42" s="427"/>
      <c r="F42" s="427"/>
      <c r="G42" s="427"/>
      <c r="H42" s="427"/>
      <c r="I42" s="427"/>
      <c r="J42" s="427"/>
      <c r="K42" s="427"/>
      <c r="L42" s="427"/>
      <c r="M42" s="427"/>
      <c r="N42" s="427"/>
      <c r="O42" s="427"/>
      <c r="P42" s="427"/>
      <c r="Q42" s="427"/>
      <c r="R42" s="427"/>
      <c r="S42" s="427"/>
      <c r="T42" s="427"/>
      <c r="U42" s="55" t="s">
        <v>993</v>
      </c>
      <c r="V42" s="572" t="s">
        <v>914</v>
      </c>
      <c r="W42" s="427"/>
      <c r="X42" s="427"/>
      <c r="Y42" s="427"/>
      <c r="Z42" s="427"/>
      <c r="AB42" s="427"/>
      <c r="AC42" s="427"/>
      <c r="AD42" s="427"/>
      <c r="AE42" s="427"/>
      <c r="AF42" s="427"/>
      <c r="AG42" s="427"/>
      <c r="AH42" s="427"/>
      <c r="AI42" s="427"/>
      <c r="AJ42" s="427"/>
      <c r="AK42" s="427"/>
      <c r="AL42" s="427"/>
      <c r="AM42" s="55" t="s">
        <v>992</v>
      </c>
    </row>
    <row r="43" spans="1:39" ht="12.75">
      <c r="A43" s="233"/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1"/>
      <c r="N43" s="220"/>
      <c r="O43" s="220"/>
      <c r="P43" s="220"/>
      <c r="Q43" s="220"/>
      <c r="R43" s="220"/>
      <c r="S43" s="220"/>
      <c r="T43" s="220"/>
      <c r="W43" s="220"/>
      <c r="X43" s="220"/>
      <c r="Y43" s="220"/>
      <c r="Z43" s="220"/>
      <c r="AA43" s="220"/>
      <c r="AB43" s="220"/>
      <c r="AC43" s="220"/>
      <c r="AD43" s="220"/>
      <c r="AE43" s="220"/>
      <c r="AF43" s="220"/>
      <c r="AG43" s="220"/>
      <c r="AH43" s="220"/>
      <c r="AI43" s="220"/>
      <c r="AJ43" s="220"/>
      <c r="AK43" s="220"/>
      <c r="AL43" s="208"/>
    </row>
    <row r="44" spans="1:39" ht="14.25">
      <c r="A44" s="1221"/>
      <c r="B44" s="1221"/>
      <c r="C44" s="1221"/>
      <c r="D44" s="1221"/>
      <c r="E44" s="1221"/>
      <c r="F44" s="1221"/>
      <c r="G44" s="1221"/>
      <c r="H44" s="1221"/>
      <c r="I44" s="1221"/>
      <c r="J44" s="1221"/>
      <c r="K44" s="238"/>
      <c r="L44" s="238"/>
      <c r="M44" s="239"/>
      <c r="N44" s="239"/>
      <c r="O44" s="239"/>
      <c r="P44" s="238"/>
      <c r="Q44" s="239"/>
      <c r="R44" s="239"/>
      <c r="S44" s="238"/>
      <c r="T44" s="238"/>
      <c r="U44" s="240"/>
      <c r="V44" s="240"/>
      <c r="W44" s="240"/>
      <c r="X44" s="240"/>
      <c r="Y44" s="240"/>
      <c r="Z44" s="240"/>
      <c r="AA44" s="240"/>
      <c r="AB44" s="240"/>
      <c r="AC44" s="240"/>
      <c r="AD44" s="240"/>
      <c r="AE44" s="240"/>
      <c r="AF44" s="240"/>
      <c r="AG44" s="240"/>
      <c r="AH44" s="240"/>
      <c r="AI44" s="240"/>
      <c r="AJ44" s="240"/>
      <c r="AK44" s="240"/>
      <c r="AL44" s="240"/>
      <c r="AM44" s="240"/>
    </row>
    <row r="45" spans="1:39" ht="14.25">
      <c r="A45" s="259"/>
      <c r="B45" s="241"/>
      <c r="C45" s="241"/>
      <c r="D45" s="241"/>
      <c r="E45" s="241"/>
      <c r="F45" s="241"/>
      <c r="G45" s="241"/>
      <c r="H45" s="241"/>
      <c r="I45" s="241"/>
      <c r="J45" s="241"/>
      <c r="K45" s="238"/>
      <c r="L45" s="238"/>
      <c r="M45" s="239"/>
      <c r="N45" s="239"/>
      <c r="O45" s="239"/>
      <c r="P45" s="238"/>
      <c r="Q45" s="239"/>
      <c r="R45" s="239"/>
      <c r="S45" s="238"/>
      <c r="T45" s="238"/>
      <c r="U45" s="240"/>
      <c r="V45" s="240"/>
      <c r="W45" s="240"/>
      <c r="X45" s="240"/>
      <c r="Y45" s="240"/>
      <c r="Z45" s="240"/>
      <c r="AA45" s="240"/>
      <c r="AB45" s="240"/>
      <c r="AC45" s="240"/>
      <c r="AD45" s="240"/>
      <c r="AE45" s="240"/>
      <c r="AF45" s="240"/>
      <c r="AG45" s="240"/>
      <c r="AH45" s="240"/>
      <c r="AI45" s="240"/>
      <c r="AJ45" s="240"/>
      <c r="AK45" s="240"/>
      <c r="AL45" s="240"/>
      <c r="AM45" s="240"/>
    </row>
    <row r="46" spans="1:39" ht="14.25">
      <c r="A46" s="259"/>
      <c r="B46" s="259"/>
      <c r="C46" s="259"/>
      <c r="D46" s="259"/>
      <c r="E46" s="259"/>
      <c r="F46" s="259"/>
      <c r="G46" s="259"/>
      <c r="H46" s="259"/>
      <c r="I46" s="259"/>
      <c r="J46" s="259"/>
      <c r="K46" s="238"/>
      <c r="L46" s="238"/>
      <c r="M46" s="239"/>
      <c r="N46" s="239"/>
      <c r="O46" s="239"/>
      <c r="P46" s="238"/>
      <c r="Q46" s="239"/>
      <c r="R46" s="239"/>
      <c r="S46" s="238"/>
      <c r="T46" s="238"/>
      <c r="U46" s="240"/>
      <c r="V46" s="240"/>
      <c r="W46" s="240"/>
      <c r="X46" s="240"/>
      <c r="Y46" s="240"/>
      <c r="Z46" s="240"/>
      <c r="AA46" s="240"/>
      <c r="AB46" s="240"/>
      <c r="AC46" s="240"/>
      <c r="AD46" s="240"/>
      <c r="AE46" s="240"/>
      <c r="AF46" s="240"/>
      <c r="AG46" s="240"/>
      <c r="AH46" s="240"/>
      <c r="AI46" s="240"/>
      <c r="AJ46" s="240"/>
      <c r="AK46" s="240"/>
      <c r="AL46" s="240"/>
      <c r="AM46" s="240"/>
    </row>
    <row r="47" spans="1:39" ht="14.25">
      <c r="A47" s="241"/>
      <c r="B47" s="233"/>
      <c r="C47" s="233"/>
      <c r="D47" s="233"/>
      <c r="E47" s="233"/>
      <c r="F47" s="233"/>
      <c r="G47" s="233"/>
      <c r="H47" s="233"/>
      <c r="I47" s="233"/>
      <c r="J47" s="233"/>
      <c r="K47" s="238"/>
      <c r="L47" s="238"/>
      <c r="M47" s="239"/>
      <c r="N47" s="239"/>
      <c r="O47" s="239"/>
      <c r="P47" s="238"/>
      <c r="Q47" s="239"/>
      <c r="R47" s="239"/>
      <c r="S47" s="238"/>
      <c r="T47" s="238"/>
      <c r="U47" s="240"/>
      <c r="V47" s="240"/>
      <c r="W47" s="240"/>
      <c r="X47" s="240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</row>
    <row r="48" spans="1:39"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</row>
    <row r="49" spans="2:38"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W49" s="210"/>
      <c r="X49" s="210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</row>
  </sheetData>
  <mergeCells count="17">
    <mergeCell ref="Q7:T7"/>
    <mergeCell ref="AB8:AD8"/>
    <mergeCell ref="G7:I7"/>
    <mergeCell ref="A44:J44"/>
    <mergeCell ref="R1:U1"/>
    <mergeCell ref="V1:Y1"/>
    <mergeCell ref="A2:J2"/>
    <mergeCell ref="K2:U2"/>
    <mergeCell ref="B5:K5"/>
    <mergeCell ref="V2:AF2"/>
    <mergeCell ref="AG2:AM2"/>
    <mergeCell ref="W5:AA5"/>
    <mergeCell ref="AB6:AF6"/>
    <mergeCell ref="AG7:AK7"/>
    <mergeCell ref="AB7:AF7"/>
    <mergeCell ref="W7:AA7"/>
    <mergeCell ref="W6:AA6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2" pageOrder="overThenDown" orientation="portrait" blackAndWhite="1" r:id="rId1"/>
  <headerFooter alignWithMargins="0"/>
  <colBreaks count="1" manualBreakCount="1">
    <brk id="10" max="4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41"/>
  <sheetViews>
    <sheetView view="pageBreakPreview" zoomScale="85" zoomScaleNormal="100" zoomScaleSheetLayoutView="85" workbookViewId="0">
      <selection activeCell="N35" sqref="N35"/>
    </sheetView>
  </sheetViews>
  <sheetFormatPr defaultRowHeight="14.25"/>
  <cols>
    <col min="1" max="1" width="6" style="64" customWidth="1"/>
    <col min="2" max="6" width="7.125" style="64" customWidth="1"/>
    <col min="7" max="7" width="8.25" style="64" customWidth="1"/>
    <col min="8" max="11" width="7.125" style="64" customWidth="1"/>
    <col min="12" max="12" width="11.25" style="64" customWidth="1"/>
    <col min="13" max="16384" width="9" style="64"/>
  </cols>
  <sheetData>
    <row r="1" spans="1:12" s="248" customFormat="1" ht="24.95" customHeight="1">
      <c r="A1" s="176" t="s">
        <v>707</v>
      </c>
      <c r="B1" s="110"/>
      <c r="C1" s="113"/>
    </row>
    <row r="2" spans="1:12" s="123" customFormat="1" ht="24.95" customHeight="1">
      <c r="A2" s="120" t="s">
        <v>1167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s="139" customFormat="1" ht="23.1" customHeight="1">
      <c r="A3" s="52" t="s">
        <v>204</v>
      </c>
      <c r="B3" s="52"/>
      <c r="C3" s="573"/>
      <c r="D3" s="52"/>
      <c r="E3" s="52"/>
      <c r="F3" s="52"/>
      <c r="G3" s="52"/>
      <c r="H3" s="52"/>
      <c r="I3" s="52"/>
      <c r="J3" s="52"/>
      <c r="K3" s="52"/>
      <c r="L3" s="323"/>
    </row>
    <row r="4" spans="1:12" s="145" customFormat="1" ht="12.95" customHeight="1">
      <c r="A4" s="7" t="s">
        <v>921</v>
      </c>
      <c r="B4" s="7"/>
      <c r="C4" s="227"/>
      <c r="D4" s="227"/>
      <c r="E4" s="227"/>
      <c r="F4" s="227"/>
      <c r="G4" s="227"/>
      <c r="H4" s="227"/>
      <c r="I4" s="227"/>
      <c r="J4" s="227"/>
      <c r="K4" s="227"/>
      <c r="L4" s="256" t="s">
        <v>922</v>
      </c>
    </row>
    <row r="5" spans="1:12" ht="18" customHeight="1">
      <c r="A5" s="249" t="s">
        <v>580</v>
      </c>
      <c r="B5" s="1229" t="s">
        <v>315</v>
      </c>
      <c r="C5" s="1230"/>
      <c r="D5" s="1229" t="s">
        <v>1145</v>
      </c>
      <c r="E5" s="1230"/>
      <c r="F5" s="1229" t="s">
        <v>104</v>
      </c>
      <c r="G5" s="1230"/>
      <c r="H5" s="1229" t="s">
        <v>1144</v>
      </c>
      <c r="I5" s="1230"/>
      <c r="J5" s="1229" t="s">
        <v>197</v>
      </c>
      <c r="K5" s="1230"/>
      <c r="L5" s="12" t="s">
        <v>399</v>
      </c>
    </row>
    <row r="6" spans="1:12" ht="18" customHeight="1">
      <c r="A6" s="49"/>
      <c r="B6" s="1109" t="s">
        <v>169</v>
      </c>
      <c r="C6" s="1228"/>
      <c r="D6" s="1109" t="s">
        <v>363</v>
      </c>
      <c r="E6" s="1228"/>
      <c r="F6" s="1109" t="s">
        <v>631</v>
      </c>
      <c r="G6" s="1228"/>
      <c r="H6" s="1109" t="s">
        <v>223</v>
      </c>
      <c r="I6" s="1228"/>
      <c r="J6" s="1109" t="s">
        <v>996</v>
      </c>
      <c r="K6" s="1228"/>
      <c r="L6" s="252"/>
    </row>
    <row r="7" spans="1:12" ht="18" customHeight="1">
      <c r="A7" s="49"/>
      <c r="B7" s="1107" t="s">
        <v>56</v>
      </c>
      <c r="C7" s="1227"/>
      <c r="D7" s="1107" t="s">
        <v>59</v>
      </c>
      <c r="E7" s="1227"/>
      <c r="F7" s="1107" t="s">
        <v>62</v>
      </c>
      <c r="G7" s="1227"/>
      <c r="H7" s="1107" t="s">
        <v>157</v>
      </c>
      <c r="I7" s="1227"/>
      <c r="J7" s="1107" t="s">
        <v>997</v>
      </c>
      <c r="K7" s="1227"/>
      <c r="L7" s="252"/>
    </row>
    <row r="8" spans="1:12" ht="18" customHeight="1">
      <c r="A8" s="15"/>
      <c r="B8" s="574" t="s">
        <v>1333</v>
      </c>
      <c r="C8" s="574" t="s">
        <v>543</v>
      </c>
      <c r="D8" s="574" t="s">
        <v>524</v>
      </c>
      <c r="E8" s="574" t="s">
        <v>543</v>
      </c>
      <c r="F8" s="574" t="s">
        <v>524</v>
      </c>
      <c r="G8" s="574" t="s">
        <v>543</v>
      </c>
      <c r="H8" s="574" t="s">
        <v>524</v>
      </c>
      <c r="I8" s="574" t="s">
        <v>543</v>
      </c>
      <c r="J8" s="574" t="s">
        <v>524</v>
      </c>
      <c r="K8" s="574" t="s">
        <v>543</v>
      </c>
      <c r="L8" s="252"/>
    </row>
    <row r="9" spans="1:12" ht="18" customHeight="1">
      <c r="A9" s="203" t="s">
        <v>566</v>
      </c>
      <c r="B9" s="65" t="s">
        <v>370</v>
      </c>
      <c r="C9" s="65" t="s">
        <v>267</v>
      </c>
      <c r="D9" s="65" t="s">
        <v>370</v>
      </c>
      <c r="E9" s="65" t="s">
        <v>267</v>
      </c>
      <c r="F9" s="65" t="s">
        <v>370</v>
      </c>
      <c r="G9" s="65" t="s">
        <v>267</v>
      </c>
      <c r="H9" s="65" t="s">
        <v>370</v>
      </c>
      <c r="I9" s="65" t="s">
        <v>267</v>
      </c>
      <c r="J9" s="65" t="s">
        <v>370</v>
      </c>
      <c r="K9" s="65" t="s">
        <v>267</v>
      </c>
      <c r="L9" s="250" t="s">
        <v>248</v>
      </c>
    </row>
    <row r="10" spans="1:12" s="151" customFormat="1" ht="18" customHeight="1">
      <c r="A10" s="222">
        <v>2016</v>
      </c>
      <c r="B10" s="575">
        <v>17196</v>
      </c>
      <c r="C10" s="576">
        <v>193352</v>
      </c>
      <c r="D10" s="415" t="s">
        <v>585</v>
      </c>
      <c r="E10" s="576">
        <v>12067</v>
      </c>
      <c r="F10" s="415" t="s">
        <v>585</v>
      </c>
      <c r="G10" s="576">
        <v>76526</v>
      </c>
      <c r="H10" s="415" t="s">
        <v>585</v>
      </c>
      <c r="I10" s="576">
        <v>107520</v>
      </c>
      <c r="J10" s="415" t="s">
        <v>585</v>
      </c>
      <c r="K10" s="576">
        <v>712</v>
      </c>
      <c r="L10" s="206">
        <v>2016</v>
      </c>
    </row>
    <row r="11" spans="1:12" s="151" customFormat="1" ht="18" customHeight="1">
      <c r="A11" s="222">
        <v>2017</v>
      </c>
      <c r="B11" s="575">
        <v>193184</v>
      </c>
      <c r="C11" s="576">
        <v>179039</v>
      </c>
      <c r="D11" s="415" t="s">
        <v>585</v>
      </c>
      <c r="E11" s="576">
        <v>2479</v>
      </c>
      <c r="F11" s="415" t="s">
        <v>585</v>
      </c>
      <c r="G11" s="576">
        <v>251949</v>
      </c>
      <c r="H11" s="415" t="s">
        <v>585</v>
      </c>
      <c r="I11" s="576">
        <v>96359</v>
      </c>
      <c r="J11" s="415" t="s">
        <v>585</v>
      </c>
      <c r="K11" s="576" t="s">
        <v>585</v>
      </c>
      <c r="L11" s="206">
        <v>2017</v>
      </c>
    </row>
    <row r="12" spans="1:12" s="151" customFormat="1" ht="18" customHeight="1">
      <c r="A12" s="222">
        <v>2018</v>
      </c>
      <c r="B12" s="575">
        <v>180095</v>
      </c>
      <c r="C12" s="576">
        <v>157327</v>
      </c>
      <c r="D12" s="576" t="s">
        <v>585</v>
      </c>
      <c r="E12" s="576">
        <v>1439</v>
      </c>
      <c r="F12" s="415" t="s">
        <v>585</v>
      </c>
      <c r="G12" s="576">
        <v>142099</v>
      </c>
      <c r="H12" s="415" t="s">
        <v>585</v>
      </c>
      <c r="I12" s="576">
        <v>89624</v>
      </c>
      <c r="J12" s="415" t="s">
        <v>585</v>
      </c>
      <c r="K12" s="576" t="s">
        <v>585</v>
      </c>
      <c r="L12" s="206">
        <v>2018</v>
      </c>
    </row>
    <row r="13" spans="1:12" s="151" customFormat="1" ht="18" customHeight="1">
      <c r="A13" s="222">
        <v>2019</v>
      </c>
      <c r="B13" s="575">
        <v>194119</v>
      </c>
      <c r="C13" s="576">
        <v>169668</v>
      </c>
      <c r="D13" s="415" t="s">
        <v>585</v>
      </c>
      <c r="E13" s="576">
        <v>925</v>
      </c>
      <c r="F13" s="415" t="s">
        <v>585</v>
      </c>
      <c r="G13" s="576">
        <v>82244</v>
      </c>
      <c r="H13" s="415" t="s">
        <v>585</v>
      </c>
      <c r="I13" s="576">
        <v>82268</v>
      </c>
      <c r="J13" s="415" t="s">
        <v>585</v>
      </c>
      <c r="K13" s="576" t="s">
        <v>585</v>
      </c>
      <c r="L13" s="206">
        <v>2019</v>
      </c>
    </row>
    <row r="14" spans="1:12" s="151" customFormat="1" ht="18" customHeight="1">
      <c r="A14" s="222">
        <v>2020</v>
      </c>
      <c r="B14" s="575">
        <v>53083</v>
      </c>
      <c r="C14" s="576">
        <v>39717</v>
      </c>
      <c r="D14" s="415" t="s">
        <v>585</v>
      </c>
      <c r="E14" s="576">
        <v>145</v>
      </c>
      <c r="F14" s="415" t="s">
        <v>585</v>
      </c>
      <c r="G14" s="576">
        <v>44373</v>
      </c>
      <c r="H14" s="415" t="s">
        <v>585</v>
      </c>
      <c r="I14" s="576">
        <v>17631</v>
      </c>
      <c r="J14" s="415" t="s">
        <v>585</v>
      </c>
      <c r="K14" s="576" t="s">
        <v>585</v>
      </c>
      <c r="L14" s="206">
        <v>2020</v>
      </c>
    </row>
    <row r="15" spans="1:12" s="152" customFormat="1" ht="38.25" customHeight="1">
      <c r="A15" s="225">
        <f>A14+1</f>
        <v>2021</v>
      </c>
      <c r="B15" s="68">
        <f>SUM(B16:B37)</f>
        <v>58743</v>
      </c>
      <c r="C15" s="102">
        <f>SUM(C16:C37)</f>
        <v>49412</v>
      </c>
      <c r="D15" s="415" t="s">
        <v>585</v>
      </c>
      <c r="E15" s="102">
        <f>SUM(E16:E37)</f>
        <v>1440</v>
      </c>
      <c r="F15" s="415" t="s">
        <v>585</v>
      </c>
      <c r="G15" s="102">
        <f>SUM(G16:G37)</f>
        <v>34448</v>
      </c>
      <c r="H15" s="415" t="s">
        <v>585</v>
      </c>
      <c r="I15" s="102">
        <f>SUM(I16:I37)</f>
        <v>27699</v>
      </c>
      <c r="J15" s="415" t="s">
        <v>585</v>
      </c>
      <c r="K15" s="415" t="s">
        <v>585</v>
      </c>
      <c r="L15" s="218">
        <f>$A$15</f>
        <v>2021</v>
      </c>
    </row>
    <row r="16" spans="1:12" s="151" customFormat="1" ht="17.100000000000001" customHeight="1">
      <c r="A16" s="190" t="s">
        <v>563</v>
      </c>
      <c r="B16" s="575">
        <v>9</v>
      </c>
      <c r="C16" s="576">
        <v>9</v>
      </c>
      <c r="D16" s="415"/>
      <c r="E16" s="576">
        <v>0</v>
      </c>
      <c r="F16" s="415"/>
      <c r="G16" s="576">
        <v>360</v>
      </c>
      <c r="H16" s="415"/>
      <c r="I16" s="576">
        <v>1197</v>
      </c>
      <c r="J16" s="415">
        <v>0</v>
      </c>
      <c r="K16" s="415">
        <v>0</v>
      </c>
      <c r="L16" s="577" t="s">
        <v>105</v>
      </c>
    </row>
    <row r="17" spans="1:12" s="151" customFormat="1" ht="17.100000000000001" customHeight="1">
      <c r="A17" s="190" t="s">
        <v>553</v>
      </c>
      <c r="B17" s="575">
        <v>3909</v>
      </c>
      <c r="C17" s="576">
        <v>3909</v>
      </c>
      <c r="D17" s="415"/>
      <c r="E17" s="576">
        <v>113</v>
      </c>
      <c r="F17" s="415"/>
      <c r="G17" s="576">
        <v>0</v>
      </c>
      <c r="H17" s="415">
        <v>0</v>
      </c>
      <c r="I17" s="576">
        <v>4656</v>
      </c>
      <c r="J17" s="415">
        <v>0</v>
      </c>
      <c r="K17" s="415">
        <v>0</v>
      </c>
      <c r="L17" s="577" t="s">
        <v>124</v>
      </c>
    </row>
    <row r="18" spans="1:12" s="151" customFormat="1" ht="17.100000000000001" customHeight="1">
      <c r="A18" s="190" t="s">
        <v>567</v>
      </c>
      <c r="B18" s="575">
        <v>2632</v>
      </c>
      <c r="C18" s="576">
        <v>2632</v>
      </c>
      <c r="D18" s="415">
        <v>0</v>
      </c>
      <c r="E18" s="576">
        <v>0</v>
      </c>
      <c r="F18" s="415">
        <v>0</v>
      </c>
      <c r="G18" s="576">
        <v>196</v>
      </c>
      <c r="H18" s="415">
        <v>0</v>
      </c>
      <c r="I18" s="576">
        <v>0</v>
      </c>
      <c r="J18" s="415">
        <v>0</v>
      </c>
      <c r="K18" s="415">
        <v>0</v>
      </c>
      <c r="L18" s="577" t="s">
        <v>177</v>
      </c>
    </row>
    <row r="19" spans="1:12" s="151" customFormat="1" ht="17.100000000000001" customHeight="1">
      <c r="A19" s="190" t="s">
        <v>565</v>
      </c>
      <c r="B19" s="575">
        <v>3968</v>
      </c>
      <c r="C19" s="576">
        <v>2800</v>
      </c>
      <c r="D19" s="415">
        <v>0</v>
      </c>
      <c r="E19" s="576">
        <v>6</v>
      </c>
      <c r="F19" s="415">
        <v>0</v>
      </c>
      <c r="G19" s="576">
        <v>21</v>
      </c>
      <c r="H19" s="415">
        <v>0</v>
      </c>
      <c r="I19" s="576">
        <v>2424</v>
      </c>
      <c r="J19" s="415">
        <v>0</v>
      </c>
      <c r="K19" s="415">
        <v>0</v>
      </c>
      <c r="L19" s="577" t="s">
        <v>461</v>
      </c>
    </row>
    <row r="20" spans="1:12" s="151" customFormat="1" ht="17.100000000000001" customHeight="1">
      <c r="A20" s="190" t="s">
        <v>562</v>
      </c>
      <c r="B20" s="575">
        <v>72</v>
      </c>
      <c r="C20" s="576">
        <v>72</v>
      </c>
      <c r="D20" s="415">
        <v>0</v>
      </c>
      <c r="E20" s="576">
        <v>0</v>
      </c>
      <c r="F20" s="415">
        <v>0</v>
      </c>
      <c r="G20" s="576">
        <v>0</v>
      </c>
      <c r="H20" s="415">
        <v>0</v>
      </c>
      <c r="I20" s="576">
        <v>1</v>
      </c>
      <c r="J20" s="415">
        <v>0</v>
      </c>
      <c r="K20" s="415">
        <v>0</v>
      </c>
      <c r="L20" s="577" t="s">
        <v>650</v>
      </c>
    </row>
    <row r="21" spans="1:12" s="151" customFormat="1" ht="27" customHeight="1">
      <c r="A21" s="190" t="s">
        <v>552</v>
      </c>
      <c r="B21" s="575">
        <v>2320</v>
      </c>
      <c r="C21" s="576">
        <v>2319</v>
      </c>
      <c r="D21" s="415">
        <v>0</v>
      </c>
      <c r="E21" s="576">
        <v>1</v>
      </c>
      <c r="F21" s="415">
        <v>0</v>
      </c>
      <c r="G21" s="576">
        <v>0</v>
      </c>
      <c r="H21" s="415">
        <v>0</v>
      </c>
      <c r="I21" s="576">
        <v>783</v>
      </c>
      <c r="J21" s="415">
        <v>0</v>
      </c>
      <c r="K21" s="415">
        <v>0</v>
      </c>
      <c r="L21" s="577" t="s">
        <v>180</v>
      </c>
    </row>
    <row r="22" spans="1:12" s="151" customFormat="1" ht="17.100000000000001" customHeight="1">
      <c r="A22" s="190" t="s">
        <v>561</v>
      </c>
      <c r="B22" s="575">
        <v>1162</v>
      </c>
      <c r="C22" s="576">
        <v>1162</v>
      </c>
      <c r="D22" s="415">
        <v>0</v>
      </c>
      <c r="E22" s="576">
        <v>0</v>
      </c>
      <c r="F22" s="415">
        <v>0</v>
      </c>
      <c r="G22" s="576">
        <v>53</v>
      </c>
      <c r="H22" s="415">
        <v>0</v>
      </c>
      <c r="I22" s="576">
        <v>833</v>
      </c>
      <c r="J22" s="415">
        <v>0</v>
      </c>
      <c r="K22" s="415">
        <v>0</v>
      </c>
      <c r="L22" s="577" t="s">
        <v>657</v>
      </c>
    </row>
    <row r="23" spans="1:12" s="151" customFormat="1" ht="17.100000000000001" customHeight="1">
      <c r="A23" s="190" t="s">
        <v>557</v>
      </c>
      <c r="B23" s="575">
        <v>564</v>
      </c>
      <c r="C23" s="576">
        <v>564</v>
      </c>
      <c r="D23" s="415">
        <v>0</v>
      </c>
      <c r="E23" s="576">
        <v>0</v>
      </c>
      <c r="F23" s="415">
        <v>0</v>
      </c>
      <c r="G23" s="576">
        <v>0</v>
      </c>
      <c r="H23" s="415">
        <v>0</v>
      </c>
      <c r="I23" s="576">
        <v>63</v>
      </c>
      <c r="J23" s="415">
        <v>0</v>
      </c>
      <c r="K23" s="415">
        <v>0</v>
      </c>
      <c r="L23" s="577" t="s">
        <v>121</v>
      </c>
    </row>
    <row r="24" spans="1:12" s="151" customFormat="1" ht="17.100000000000001" customHeight="1">
      <c r="A24" s="190" t="s">
        <v>227</v>
      </c>
      <c r="B24" s="575">
        <v>2640</v>
      </c>
      <c r="C24" s="576">
        <v>2640</v>
      </c>
      <c r="D24" s="415">
        <v>0</v>
      </c>
      <c r="E24" s="576">
        <v>0</v>
      </c>
      <c r="F24" s="415">
        <v>0</v>
      </c>
      <c r="G24" s="576">
        <v>22025</v>
      </c>
      <c r="H24" s="415">
        <v>0</v>
      </c>
      <c r="I24" s="576">
        <v>458</v>
      </c>
      <c r="J24" s="415">
        <v>0</v>
      </c>
      <c r="K24" s="415">
        <v>0</v>
      </c>
      <c r="L24" s="577" t="s">
        <v>123</v>
      </c>
    </row>
    <row r="25" spans="1:12" s="151" customFormat="1" ht="27" customHeight="1">
      <c r="A25" s="190" t="s">
        <v>550</v>
      </c>
      <c r="B25" s="575">
        <v>1354</v>
      </c>
      <c r="C25" s="576">
        <v>1340</v>
      </c>
      <c r="D25" s="415">
        <v>0</v>
      </c>
      <c r="E25" s="576">
        <v>0</v>
      </c>
      <c r="F25" s="415">
        <v>0</v>
      </c>
      <c r="G25" s="576">
        <v>0</v>
      </c>
      <c r="H25" s="415">
        <v>0</v>
      </c>
      <c r="I25" s="576">
        <v>795</v>
      </c>
      <c r="J25" s="415">
        <v>0</v>
      </c>
      <c r="K25" s="415">
        <v>0</v>
      </c>
      <c r="L25" s="577" t="s">
        <v>122</v>
      </c>
    </row>
    <row r="26" spans="1:12" s="151" customFormat="1" ht="17.100000000000001" customHeight="1">
      <c r="A26" s="190" t="s">
        <v>560</v>
      </c>
      <c r="B26" s="575">
        <v>13700</v>
      </c>
      <c r="C26" s="576">
        <v>11794</v>
      </c>
      <c r="D26" s="415">
        <v>0</v>
      </c>
      <c r="E26" s="576">
        <v>1275</v>
      </c>
      <c r="F26" s="415">
        <v>0</v>
      </c>
      <c r="G26" s="576">
        <v>20</v>
      </c>
      <c r="H26" s="415">
        <v>0</v>
      </c>
      <c r="I26" s="576">
        <v>5709</v>
      </c>
      <c r="J26" s="415">
        <v>0</v>
      </c>
      <c r="K26" s="415">
        <v>0</v>
      </c>
      <c r="L26" s="577" t="s">
        <v>80</v>
      </c>
    </row>
    <row r="27" spans="1:12" s="151" customFormat="1" ht="17.100000000000001" customHeight="1">
      <c r="A27" s="190" t="s">
        <v>568</v>
      </c>
      <c r="B27" s="575">
        <v>6276</v>
      </c>
      <c r="C27" s="576">
        <v>4422</v>
      </c>
      <c r="D27" s="415">
        <v>0</v>
      </c>
      <c r="E27" s="576">
        <v>6</v>
      </c>
      <c r="F27" s="415">
        <v>0</v>
      </c>
      <c r="G27" s="576">
        <v>223</v>
      </c>
      <c r="H27" s="415">
        <v>0</v>
      </c>
      <c r="I27" s="576">
        <v>2859</v>
      </c>
      <c r="J27" s="415">
        <v>0</v>
      </c>
      <c r="K27" s="415">
        <v>0</v>
      </c>
      <c r="L27" s="577" t="s">
        <v>673</v>
      </c>
    </row>
    <row r="28" spans="1:12" s="151" customFormat="1" ht="17.100000000000001" customHeight="1">
      <c r="A28" s="190" t="s">
        <v>549</v>
      </c>
      <c r="B28" s="575">
        <v>47</v>
      </c>
      <c r="C28" s="576">
        <v>47</v>
      </c>
      <c r="D28" s="415">
        <v>0</v>
      </c>
      <c r="E28" s="576">
        <v>0</v>
      </c>
      <c r="F28" s="415">
        <v>0</v>
      </c>
      <c r="G28" s="576"/>
      <c r="H28" s="415">
        <v>0</v>
      </c>
      <c r="I28" s="576">
        <v>47</v>
      </c>
      <c r="J28" s="415">
        <v>0</v>
      </c>
      <c r="K28" s="415">
        <v>0</v>
      </c>
      <c r="L28" s="577" t="s">
        <v>125</v>
      </c>
    </row>
    <row r="29" spans="1:12" s="151" customFormat="1" ht="27" customHeight="1">
      <c r="A29" s="190" t="s">
        <v>556</v>
      </c>
      <c r="B29" s="575">
        <v>1749</v>
      </c>
      <c r="C29" s="576">
        <v>1167</v>
      </c>
      <c r="D29" s="415">
        <v>0</v>
      </c>
      <c r="E29" s="576">
        <v>0</v>
      </c>
      <c r="F29" s="415">
        <v>0</v>
      </c>
      <c r="G29" s="576">
        <v>261</v>
      </c>
      <c r="H29" s="415">
        <v>0</v>
      </c>
      <c r="I29" s="576">
        <v>1933</v>
      </c>
      <c r="J29" s="415">
        <v>0</v>
      </c>
      <c r="K29" s="415">
        <v>0</v>
      </c>
      <c r="L29" s="577" t="s">
        <v>142</v>
      </c>
    </row>
    <row r="30" spans="1:12" s="151" customFormat="1" ht="17.100000000000001" customHeight="1">
      <c r="A30" s="190" t="s">
        <v>555</v>
      </c>
      <c r="B30" s="575">
        <v>0</v>
      </c>
      <c r="C30" s="576">
        <v>0</v>
      </c>
      <c r="D30" s="415">
        <v>0</v>
      </c>
      <c r="E30" s="576">
        <v>0</v>
      </c>
      <c r="F30" s="415">
        <v>0</v>
      </c>
      <c r="G30" s="576">
        <v>6237</v>
      </c>
      <c r="H30" s="415">
        <v>0</v>
      </c>
      <c r="I30" s="576">
        <v>20</v>
      </c>
      <c r="J30" s="415">
        <v>0</v>
      </c>
      <c r="K30" s="415">
        <v>0</v>
      </c>
      <c r="L30" s="577" t="s">
        <v>116</v>
      </c>
    </row>
    <row r="31" spans="1:12" s="151" customFormat="1" ht="17.100000000000001" customHeight="1">
      <c r="A31" s="190" t="s">
        <v>554</v>
      </c>
      <c r="B31" s="575">
        <v>2111</v>
      </c>
      <c r="C31" s="576">
        <v>1042</v>
      </c>
      <c r="D31" s="415">
        <v>0</v>
      </c>
      <c r="E31" s="576">
        <v>3</v>
      </c>
      <c r="F31" s="415">
        <v>0</v>
      </c>
      <c r="G31" s="576">
        <v>0</v>
      </c>
      <c r="H31" s="415">
        <v>0</v>
      </c>
      <c r="I31" s="576">
        <v>885</v>
      </c>
      <c r="J31" s="415">
        <v>0</v>
      </c>
      <c r="K31" s="415">
        <v>0</v>
      </c>
      <c r="L31" s="577" t="s">
        <v>65</v>
      </c>
    </row>
    <row r="32" spans="1:12" s="151" customFormat="1" ht="17.100000000000001" customHeight="1">
      <c r="A32" s="190" t="s">
        <v>559</v>
      </c>
      <c r="B32" s="575">
        <v>0</v>
      </c>
      <c r="C32" s="576">
        <v>0</v>
      </c>
      <c r="D32" s="415">
        <v>0</v>
      </c>
      <c r="E32" s="576">
        <v>0</v>
      </c>
      <c r="F32" s="415">
        <v>0</v>
      </c>
      <c r="G32" s="576">
        <v>0</v>
      </c>
      <c r="H32" s="415">
        <v>0</v>
      </c>
      <c r="I32" s="576">
        <v>301</v>
      </c>
      <c r="J32" s="415">
        <v>0</v>
      </c>
      <c r="K32" s="415">
        <v>0</v>
      </c>
      <c r="L32" s="577" t="s">
        <v>632</v>
      </c>
    </row>
    <row r="33" spans="1:12" s="151" customFormat="1" ht="27" customHeight="1">
      <c r="A33" s="190" t="s">
        <v>548</v>
      </c>
      <c r="B33" s="575">
        <v>0</v>
      </c>
      <c r="C33" s="576">
        <v>0</v>
      </c>
      <c r="D33" s="415">
        <v>0</v>
      </c>
      <c r="E33" s="576">
        <v>0</v>
      </c>
      <c r="F33" s="415">
        <v>0</v>
      </c>
      <c r="G33" s="576">
        <v>2245</v>
      </c>
      <c r="H33" s="415">
        <v>0</v>
      </c>
      <c r="I33" s="576">
        <v>2</v>
      </c>
      <c r="J33" s="415">
        <v>0</v>
      </c>
      <c r="K33" s="415">
        <v>0</v>
      </c>
      <c r="L33" s="577" t="s">
        <v>638</v>
      </c>
    </row>
    <row r="34" spans="1:12" s="151" customFormat="1" ht="17.100000000000001" customHeight="1">
      <c r="A34" s="190" t="s">
        <v>582</v>
      </c>
      <c r="B34" s="575">
        <v>485</v>
      </c>
      <c r="C34" s="576">
        <v>485</v>
      </c>
      <c r="D34" s="415">
        <v>0</v>
      </c>
      <c r="E34" s="576">
        <v>0</v>
      </c>
      <c r="F34" s="415">
        <v>0</v>
      </c>
      <c r="G34" s="576">
        <v>0</v>
      </c>
      <c r="H34" s="415">
        <v>0</v>
      </c>
      <c r="I34" s="576">
        <v>866</v>
      </c>
      <c r="J34" s="415">
        <v>0</v>
      </c>
      <c r="K34" s="415">
        <v>0</v>
      </c>
      <c r="L34" s="577" t="s">
        <v>678</v>
      </c>
    </row>
    <row r="35" spans="1:12" s="151" customFormat="1" ht="17.100000000000001" customHeight="1">
      <c r="A35" s="190" t="s">
        <v>558</v>
      </c>
      <c r="B35" s="575">
        <v>11549</v>
      </c>
      <c r="C35" s="576">
        <v>8870</v>
      </c>
      <c r="D35" s="415">
        <v>0</v>
      </c>
      <c r="E35" s="576">
        <v>7</v>
      </c>
      <c r="F35" s="415">
        <v>0</v>
      </c>
      <c r="G35" s="576">
        <v>2715</v>
      </c>
      <c r="H35" s="415">
        <v>0</v>
      </c>
      <c r="I35" s="576">
        <v>792</v>
      </c>
      <c r="J35" s="415">
        <v>0</v>
      </c>
      <c r="K35" s="415">
        <v>0</v>
      </c>
      <c r="L35" s="577" t="s">
        <v>63</v>
      </c>
    </row>
    <row r="36" spans="1:12" s="151" customFormat="1" ht="17.100000000000001" customHeight="1">
      <c r="A36" s="190" t="s">
        <v>551</v>
      </c>
      <c r="B36" s="575">
        <v>3990</v>
      </c>
      <c r="C36" s="576">
        <v>3932</v>
      </c>
      <c r="D36" s="415">
        <v>0</v>
      </c>
      <c r="E36" s="576">
        <v>29</v>
      </c>
      <c r="F36" s="415">
        <v>0</v>
      </c>
      <c r="G36" s="576">
        <v>27</v>
      </c>
      <c r="H36" s="415">
        <v>0</v>
      </c>
      <c r="I36" s="576">
        <v>2712</v>
      </c>
      <c r="J36" s="415">
        <v>0</v>
      </c>
      <c r="K36" s="415">
        <v>0</v>
      </c>
      <c r="L36" s="577" t="s">
        <v>126</v>
      </c>
    </row>
    <row r="37" spans="1:12" s="141" customFormat="1" ht="17.100000000000001" customHeight="1">
      <c r="A37" s="190" t="s">
        <v>569</v>
      </c>
      <c r="B37" s="575">
        <v>206</v>
      </c>
      <c r="C37" s="576">
        <v>206</v>
      </c>
      <c r="D37" s="415">
        <v>0</v>
      </c>
      <c r="E37" s="576">
        <v>0</v>
      </c>
      <c r="F37" s="415">
        <v>0</v>
      </c>
      <c r="G37" s="576">
        <v>65</v>
      </c>
      <c r="H37" s="415">
        <v>0</v>
      </c>
      <c r="I37" s="576">
        <v>363</v>
      </c>
      <c r="J37" s="415">
        <v>0</v>
      </c>
      <c r="K37" s="415">
        <v>0</v>
      </c>
      <c r="L37" s="577" t="s">
        <v>161</v>
      </c>
    </row>
    <row r="38" spans="1:12" s="152" customFormat="1" ht="6" customHeight="1">
      <c r="A38" s="32"/>
      <c r="B38" s="578"/>
      <c r="C38" s="579"/>
      <c r="D38" s="579"/>
      <c r="E38" s="579"/>
      <c r="F38" s="579"/>
      <c r="G38" s="579"/>
      <c r="H38" s="579"/>
      <c r="I38" s="579"/>
      <c r="J38" s="579"/>
      <c r="K38" s="580"/>
      <c r="L38" s="63"/>
    </row>
    <row r="39" spans="1:12" s="153" customFormat="1" ht="15" customHeight="1">
      <c r="A39" s="441" t="s">
        <v>914</v>
      </c>
      <c r="B39" s="441"/>
      <c r="C39" s="441"/>
      <c r="D39" s="441"/>
      <c r="E39" s="441"/>
      <c r="F39" s="441"/>
      <c r="G39" s="441"/>
      <c r="H39" s="441"/>
      <c r="I39" s="441"/>
      <c r="J39" s="441"/>
      <c r="K39" s="441"/>
      <c r="L39" s="55" t="s">
        <v>992</v>
      </c>
    </row>
    <row r="40" spans="1:12">
      <c r="B40" s="185"/>
      <c r="C40" s="185"/>
      <c r="D40" s="185"/>
      <c r="E40" s="185"/>
      <c r="F40" s="185"/>
      <c r="G40" s="185"/>
      <c r="H40" s="185"/>
      <c r="I40" s="185"/>
      <c r="J40" s="185"/>
      <c r="K40" s="185"/>
    </row>
    <row r="41" spans="1:12">
      <c r="B41" s="186"/>
      <c r="C41" s="186"/>
      <c r="D41" s="186"/>
      <c r="E41" s="186"/>
      <c r="F41" s="186"/>
      <c r="G41" s="186"/>
      <c r="H41" s="186"/>
      <c r="I41" s="186"/>
      <c r="J41" s="186"/>
      <c r="K41" s="186"/>
    </row>
  </sheetData>
  <mergeCells count="15"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7:C7"/>
    <mergeCell ref="D7:E7"/>
    <mergeCell ref="F7:G7"/>
    <mergeCell ref="H7:I7"/>
    <mergeCell ref="J7:K7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39"/>
  <sheetViews>
    <sheetView view="pageBreakPreview" zoomScale="85" zoomScaleNormal="100" zoomScaleSheetLayoutView="85" workbookViewId="0">
      <selection activeCell="A2" sqref="A2"/>
    </sheetView>
  </sheetViews>
  <sheetFormatPr defaultRowHeight="14.25"/>
  <cols>
    <col min="1" max="1" width="11.25" style="66" customWidth="1"/>
    <col min="2" max="3" width="27.25" style="66" customWidth="1"/>
    <col min="4" max="4" width="14" style="66" customWidth="1"/>
    <col min="5" max="16384" width="9" style="66"/>
  </cols>
  <sheetData>
    <row r="1" spans="1:4" s="248" customFormat="1" ht="24.95" customHeight="1">
      <c r="B1" s="110"/>
      <c r="C1" s="113"/>
      <c r="D1" s="248" t="s">
        <v>1070</v>
      </c>
    </row>
    <row r="2" spans="1:4" s="123" customFormat="1" ht="24.95" customHeight="1">
      <c r="A2" s="120" t="s">
        <v>1168</v>
      </c>
      <c r="B2" s="120"/>
      <c r="C2" s="120"/>
      <c r="D2" s="120"/>
    </row>
    <row r="3" spans="1:4" s="139" customFormat="1" ht="23.1" customHeight="1">
      <c r="A3" s="52" t="s">
        <v>202</v>
      </c>
      <c r="B3" s="323"/>
      <c r="C3" s="323"/>
      <c r="D3" s="323"/>
    </row>
    <row r="4" spans="1:4" s="145" customFormat="1" ht="15.75" customHeight="1" thickBot="1">
      <c r="A4" s="7" t="s">
        <v>349</v>
      </c>
      <c r="B4" s="227"/>
      <c r="C4" s="9"/>
      <c r="D4" s="256" t="s">
        <v>663</v>
      </c>
    </row>
    <row r="5" spans="1:4" ht="20.100000000000001" customHeight="1">
      <c r="A5" s="249" t="s">
        <v>243</v>
      </c>
      <c r="B5" s="1231" t="s">
        <v>1071</v>
      </c>
      <c r="C5" s="1232"/>
      <c r="D5" s="12" t="s">
        <v>399</v>
      </c>
    </row>
    <row r="6" spans="1:4" ht="20.100000000000001" customHeight="1">
      <c r="A6" s="199"/>
      <c r="B6" s="200" t="s">
        <v>193</v>
      </c>
      <c r="C6" s="201" t="s">
        <v>79</v>
      </c>
      <c r="D6" s="252"/>
    </row>
    <row r="7" spans="1:4" ht="20.100000000000001" customHeight="1">
      <c r="A7" s="199"/>
      <c r="B7" s="269"/>
      <c r="C7" s="269"/>
      <c r="D7" s="252"/>
    </row>
    <row r="8" spans="1:4" ht="20.100000000000001" customHeight="1">
      <c r="A8" s="203" t="s">
        <v>566</v>
      </c>
      <c r="B8" s="59" t="s">
        <v>622</v>
      </c>
      <c r="C8" s="59" t="s">
        <v>468</v>
      </c>
      <c r="D8" s="250" t="s">
        <v>248</v>
      </c>
    </row>
    <row r="9" spans="1:4" ht="19.5" customHeight="1">
      <c r="A9" s="222">
        <v>2015</v>
      </c>
      <c r="B9" s="999">
        <v>14100</v>
      </c>
      <c r="C9" s="1000">
        <v>105327</v>
      </c>
      <c r="D9" s="206">
        <v>2015</v>
      </c>
    </row>
    <row r="10" spans="1:4" ht="19.5" customHeight="1">
      <c r="A10" s="222">
        <v>2016</v>
      </c>
      <c r="B10" s="999">
        <v>12677</v>
      </c>
      <c r="C10" s="1000">
        <v>97146</v>
      </c>
      <c r="D10" s="206">
        <v>2016</v>
      </c>
    </row>
    <row r="11" spans="1:4" ht="19.5" customHeight="1">
      <c r="A11" s="222">
        <v>2017</v>
      </c>
      <c r="B11" s="999">
        <v>12304</v>
      </c>
      <c r="C11" s="1000">
        <v>88971</v>
      </c>
      <c r="D11" s="206">
        <v>2017</v>
      </c>
    </row>
    <row r="12" spans="1:4" ht="19.5" customHeight="1">
      <c r="A12" s="222">
        <v>2018</v>
      </c>
      <c r="B12" s="999">
        <v>11494</v>
      </c>
      <c r="C12" s="1000">
        <v>80754</v>
      </c>
      <c r="D12" s="206">
        <v>2018</v>
      </c>
    </row>
    <row r="13" spans="1:4" ht="19.5" customHeight="1">
      <c r="A13" s="222">
        <v>2019</v>
      </c>
      <c r="B13" s="999">
        <v>10808</v>
      </c>
      <c r="C13" s="1000">
        <v>74089</v>
      </c>
      <c r="D13" s="206">
        <v>2019</v>
      </c>
    </row>
    <row r="14" spans="1:4" s="95" customFormat="1" ht="38.25" customHeight="1">
      <c r="A14" s="225">
        <f>A13+1</f>
        <v>2020</v>
      </c>
      <c r="B14" s="219">
        <f>SUM(B15:B36)</f>
        <v>10492</v>
      </c>
      <c r="C14" s="91">
        <f>SUM(C15:C36)</f>
        <v>68424</v>
      </c>
      <c r="D14" s="218">
        <f>A14</f>
        <v>2020</v>
      </c>
    </row>
    <row r="15" spans="1:4" ht="17.100000000000001" customHeight="1">
      <c r="A15" s="190" t="s">
        <v>563</v>
      </c>
      <c r="B15" s="999">
        <v>1277</v>
      </c>
      <c r="C15" s="1000">
        <v>5942</v>
      </c>
      <c r="D15" s="165" t="s">
        <v>105</v>
      </c>
    </row>
    <row r="16" spans="1:4" ht="17.100000000000001" customHeight="1">
      <c r="A16" s="190" t="s">
        <v>553</v>
      </c>
      <c r="B16" s="999">
        <v>1921</v>
      </c>
      <c r="C16" s="1000">
        <v>10415</v>
      </c>
      <c r="D16" s="165" t="s">
        <v>124</v>
      </c>
    </row>
    <row r="17" spans="1:4" ht="17.100000000000001" customHeight="1">
      <c r="A17" s="190" t="s">
        <v>567</v>
      </c>
      <c r="B17" s="999">
        <v>1876</v>
      </c>
      <c r="C17" s="1000">
        <v>10435</v>
      </c>
      <c r="D17" s="165" t="s">
        <v>177</v>
      </c>
    </row>
    <row r="18" spans="1:4" ht="17.100000000000001" customHeight="1">
      <c r="A18" s="190" t="s">
        <v>565</v>
      </c>
      <c r="B18" s="999">
        <v>810</v>
      </c>
      <c r="C18" s="1000">
        <v>6852</v>
      </c>
      <c r="D18" s="165" t="s">
        <v>461</v>
      </c>
    </row>
    <row r="19" spans="1:4" ht="17.100000000000001" customHeight="1">
      <c r="A19" s="190" t="s">
        <v>562</v>
      </c>
      <c r="B19" s="999">
        <v>1059</v>
      </c>
      <c r="C19" s="1000">
        <v>5877</v>
      </c>
      <c r="D19" s="165" t="s">
        <v>650</v>
      </c>
    </row>
    <row r="20" spans="1:4" ht="27" customHeight="1">
      <c r="A20" s="190" t="s">
        <v>552</v>
      </c>
      <c r="B20" s="999">
        <v>199</v>
      </c>
      <c r="C20" s="1000">
        <v>1644</v>
      </c>
      <c r="D20" s="165" t="s">
        <v>180</v>
      </c>
    </row>
    <row r="21" spans="1:4" ht="17.100000000000001" customHeight="1">
      <c r="A21" s="190" t="s">
        <v>561</v>
      </c>
      <c r="B21" s="999">
        <v>79</v>
      </c>
      <c r="C21" s="1000">
        <v>735</v>
      </c>
      <c r="D21" s="165" t="s">
        <v>657</v>
      </c>
    </row>
    <row r="22" spans="1:4" ht="17.100000000000001" customHeight="1">
      <c r="A22" s="190" t="s">
        <v>557</v>
      </c>
      <c r="B22" s="999">
        <v>119</v>
      </c>
      <c r="C22" s="1000">
        <v>1131</v>
      </c>
      <c r="D22" s="165" t="s">
        <v>121</v>
      </c>
    </row>
    <row r="23" spans="1:4" ht="17.100000000000001" customHeight="1">
      <c r="A23" s="190" t="s">
        <v>227</v>
      </c>
      <c r="B23" s="999">
        <v>214</v>
      </c>
      <c r="C23" s="1000">
        <v>1894</v>
      </c>
      <c r="D23" s="165" t="s">
        <v>123</v>
      </c>
    </row>
    <row r="24" spans="1:4" ht="27" customHeight="1">
      <c r="A24" s="190" t="s">
        <v>550</v>
      </c>
      <c r="B24" s="999">
        <v>137</v>
      </c>
      <c r="C24" s="1000">
        <v>1142</v>
      </c>
      <c r="D24" s="165" t="s">
        <v>122</v>
      </c>
    </row>
    <row r="25" spans="1:4" ht="17.100000000000001" customHeight="1">
      <c r="A25" s="190" t="s">
        <v>560</v>
      </c>
      <c r="B25" s="999">
        <v>223</v>
      </c>
      <c r="C25" s="1000">
        <v>1415</v>
      </c>
      <c r="D25" s="165" t="s">
        <v>80</v>
      </c>
    </row>
    <row r="26" spans="1:4" ht="17.100000000000001" customHeight="1">
      <c r="A26" s="190" t="s">
        <v>568</v>
      </c>
      <c r="B26" s="999">
        <v>203</v>
      </c>
      <c r="C26" s="1000">
        <v>1119</v>
      </c>
      <c r="D26" s="165" t="s">
        <v>673</v>
      </c>
    </row>
    <row r="27" spans="1:4" ht="17.100000000000001" customHeight="1">
      <c r="A27" s="190" t="s">
        <v>549</v>
      </c>
      <c r="B27" s="999">
        <v>146</v>
      </c>
      <c r="C27" s="1000">
        <v>1574</v>
      </c>
      <c r="D27" s="165" t="s">
        <v>125</v>
      </c>
    </row>
    <row r="28" spans="1:4" ht="27" customHeight="1">
      <c r="A28" s="190" t="s">
        <v>556</v>
      </c>
      <c r="B28" s="999">
        <v>368</v>
      </c>
      <c r="C28" s="1000">
        <v>2870</v>
      </c>
      <c r="D28" s="165" t="s">
        <v>142</v>
      </c>
    </row>
    <row r="29" spans="1:4" ht="17.100000000000001" customHeight="1">
      <c r="A29" s="190" t="s">
        <v>555</v>
      </c>
      <c r="B29" s="999">
        <v>240</v>
      </c>
      <c r="C29" s="1000">
        <v>2421</v>
      </c>
      <c r="D29" s="165" t="s">
        <v>116</v>
      </c>
    </row>
    <row r="30" spans="1:4" ht="17.100000000000001" customHeight="1">
      <c r="A30" s="190" t="s">
        <v>554</v>
      </c>
      <c r="B30" s="999">
        <v>436</v>
      </c>
      <c r="C30" s="1000">
        <v>3978</v>
      </c>
      <c r="D30" s="165" t="s">
        <v>65</v>
      </c>
    </row>
    <row r="31" spans="1:4" ht="17.100000000000001" customHeight="1">
      <c r="A31" s="190" t="s">
        <v>559</v>
      </c>
      <c r="B31" s="999">
        <v>91</v>
      </c>
      <c r="C31" s="1000">
        <v>925</v>
      </c>
      <c r="D31" s="165" t="s">
        <v>632</v>
      </c>
    </row>
    <row r="32" spans="1:4" ht="27" customHeight="1">
      <c r="A32" s="190" t="s">
        <v>548</v>
      </c>
      <c r="B32" s="999">
        <v>384</v>
      </c>
      <c r="C32" s="1000">
        <v>1991</v>
      </c>
      <c r="D32" s="165" t="s">
        <v>638</v>
      </c>
    </row>
    <row r="33" spans="1:4" ht="17.100000000000001" customHeight="1">
      <c r="A33" s="190" t="s">
        <v>582</v>
      </c>
      <c r="B33" s="999">
        <v>238</v>
      </c>
      <c r="C33" s="1000">
        <v>2022</v>
      </c>
      <c r="D33" s="165" t="s">
        <v>678</v>
      </c>
    </row>
    <row r="34" spans="1:4" ht="17.100000000000001" customHeight="1">
      <c r="A34" s="190" t="s">
        <v>558</v>
      </c>
      <c r="B34" s="999">
        <v>235</v>
      </c>
      <c r="C34" s="1000">
        <v>2268</v>
      </c>
      <c r="D34" s="165" t="s">
        <v>63</v>
      </c>
    </row>
    <row r="35" spans="1:4" ht="17.100000000000001" customHeight="1">
      <c r="A35" s="190" t="s">
        <v>551</v>
      </c>
      <c r="B35" s="999">
        <v>114</v>
      </c>
      <c r="C35" s="1000">
        <v>1021</v>
      </c>
      <c r="D35" s="165" t="s">
        <v>126</v>
      </c>
    </row>
    <row r="36" spans="1:4" ht="17.100000000000001" customHeight="1">
      <c r="A36" s="190" t="s">
        <v>569</v>
      </c>
      <c r="B36" s="999">
        <v>123</v>
      </c>
      <c r="C36" s="1000">
        <v>753</v>
      </c>
      <c r="D36" s="165" t="s">
        <v>161</v>
      </c>
    </row>
    <row r="37" spans="1:4" ht="6" customHeight="1">
      <c r="A37" s="32"/>
      <c r="B37" s="581"/>
      <c r="C37" s="582"/>
      <c r="D37" s="63"/>
    </row>
    <row r="38" spans="1:4" s="153" customFormat="1" ht="15" customHeight="1">
      <c r="A38" s="441" t="s">
        <v>1146</v>
      </c>
      <c r="D38" s="583" t="s">
        <v>1147</v>
      </c>
    </row>
    <row r="39" spans="1:4">
      <c r="B39" s="187"/>
      <c r="C39" s="187"/>
    </row>
  </sheetData>
  <mergeCells count="1">
    <mergeCell ref="B5:C5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M32"/>
  <sheetViews>
    <sheetView view="pageBreakPreview" zoomScale="85" zoomScaleNormal="100" zoomScaleSheetLayoutView="85" workbookViewId="0">
      <pane xSplit="1" ySplit="10" topLeftCell="B11" activePane="bottomRight" state="frozen"/>
      <selection activeCell="T28" sqref="T28"/>
      <selection pane="topRight"/>
      <selection pane="bottomLeft"/>
      <selection pane="bottomRight" activeCell="A2" sqref="A2:F2"/>
    </sheetView>
  </sheetViews>
  <sheetFormatPr defaultRowHeight="12"/>
  <cols>
    <col min="1" max="1" width="9.625" style="39" customWidth="1"/>
    <col min="2" max="2" width="14.75" style="39" customWidth="1"/>
    <col min="3" max="6" width="15.75" style="39" customWidth="1"/>
    <col min="7" max="10" width="13.125" style="39" customWidth="1"/>
    <col min="11" max="11" width="12.25" style="39" customWidth="1"/>
    <col min="12" max="12" width="13.125" style="39" customWidth="1"/>
    <col min="13" max="13" width="10.875" style="39" customWidth="1"/>
    <col min="14" max="16384" width="9" style="39"/>
  </cols>
  <sheetData>
    <row r="1" spans="1:13" s="96" customFormat="1" ht="24.95" customHeight="1">
      <c r="A1" s="176" t="s">
        <v>1093</v>
      </c>
      <c r="B1" s="110"/>
      <c r="C1" s="110"/>
      <c r="D1" s="110"/>
      <c r="E1" s="110"/>
      <c r="F1" s="110"/>
      <c r="G1" s="113"/>
      <c r="H1" s="113"/>
      <c r="I1" s="248"/>
      <c r="J1" s="248"/>
      <c r="K1" s="248"/>
      <c r="L1" s="248"/>
      <c r="M1" s="248" t="s">
        <v>1094</v>
      </c>
    </row>
    <row r="2" spans="1:13" s="122" customFormat="1" ht="24.95" customHeight="1">
      <c r="A2" s="1142" t="s">
        <v>1169</v>
      </c>
      <c r="B2" s="1142"/>
      <c r="C2" s="1142"/>
      <c r="D2" s="1142"/>
      <c r="E2" s="1142"/>
      <c r="F2" s="1142"/>
      <c r="G2" s="1141" t="s">
        <v>611</v>
      </c>
      <c r="H2" s="1141"/>
      <c r="I2" s="1141"/>
      <c r="J2" s="1141"/>
      <c r="K2" s="1141"/>
      <c r="L2" s="1141"/>
      <c r="M2" s="1141"/>
    </row>
    <row r="3" spans="1:13" s="6" customFormat="1" ht="23.1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323"/>
      <c r="L3" s="323"/>
      <c r="M3" s="52"/>
    </row>
    <row r="4" spans="1:13" s="11" customFormat="1" ht="15" customHeight="1" thickBot="1">
      <c r="A4" s="7" t="s">
        <v>1095</v>
      </c>
      <c r="B4" s="227"/>
      <c r="C4" s="227"/>
      <c r="D4" s="227"/>
      <c r="E4" s="227"/>
      <c r="F4" s="227"/>
      <c r="G4" s="227"/>
      <c r="H4" s="227"/>
      <c r="I4" s="227"/>
      <c r="J4" s="227"/>
      <c r="K4" s="9"/>
      <c r="L4" s="256"/>
      <c r="M4" s="256" t="s">
        <v>1096</v>
      </c>
    </row>
    <row r="5" spans="1:13" s="14" customFormat="1" ht="15" customHeight="1">
      <c r="A5" s="258"/>
      <c r="B5" s="1104" t="s">
        <v>581</v>
      </c>
      <c r="C5" s="1235"/>
      <c r="D5" s="1235"/>
      <c r="E5" s="1235"/>
      <c r="F5" s="1235"/>
      <c r="G5" s="1235" t="s">
        <v>28</v>
      </c>
      <c r="H5" s="1235"/>
      <c r="I5" s="1236"/>
      <c r="J5" s="1236"/>
      <c r="K5" s="1236"/>
      <c r="L5" s="1237"/>
      <c r="M5" s="12"/>
    </row>
    <row r="6" spans="1:13" s="14" customFormat="1" ht="18" customHeight="1">
      <c r="A6" s="15"/>
      <c r="B6" s="1238" t="s">
        <v>639</v>
      </c>
      <c r="C6" s="1239"/>
      <c r="D6" s="1239"/>
      <c r="E6" s="1239"/>
      <c r="F6" s="1239"/>
      <c r="G6" s="1143" t="s">
        <v>456</v>
      </c>
      <c r="H6" s="1143"/>
      <c r="I6" s="1240"/>
      <c r="J6" s="1240"/>
      <c r="K6" s="1240"/>
      <c r="L6" s="1241"/>
      <c r="M6" s="252"/>
    </row>
    <row r="7" spans="1:13" s="14" customFormat="1" ht="19.5" customHeight="1">
      <c r="A7" s="1233" t="s">
        <v>358</v>
      </c>
      <c r="B7" s="1242" t="s">
        <v>1097</v>
      </c>
      <c r="C7" s="1243"/>
      <c r="D7" s="1243"/>
      <c r="E7" s="1243"/>
      <c r="F7" s="1243"/>
      <c r="G7" s="202" t="s">
        <v>394</v>
      </c>
      <c r="H7" s="1119" t="s">
        <v>1098</v>
      </c>
      <c r="I7" s="1120"/>
      <c r="J7" s="1120"/>
      <c r="K7" s="1120"/>
      <c r="L7" s="1121"/>
      <c r="M7" s="1109" t="s">
        <v>399</v>
      </c>
    </row>
    <row r="8" spans="1:13" s="14" customFormat="1" ht="15" customHeight="1">
      <c r="A8" s="1234"/>
      <c r="B8" s="1044" t="s">
        <v>583</v>
      </c>
      <c r="C8" s="1046"/>
      <c r="D8" s="584"/>
      <c r="E8" s="200" t="s">
        <v>20</v>
      </c>
      <c r="F8" s="1044" t="s">
        <v>296</v>
      </c>
      <c r="G8" s="199"/>
      <c r="H8" s="201" t="s">
        <v>583</v>
      </c>
      <c r="I8" s="315"/>
      <c r="J8" s="585"/>
      <c r="K8" s="200" t="s">
        <v>20</v>
      </c>
      <c r="L8" s="200" t="s">
        <v>296</v>
      </c>
      <c r="M8" s="1109"/>
    </row>
    <row r="9" spans="1:13" s="14" customFormat="1" ht="17.100000000000001" customHeight="1">
      <c r="A9" s="15"/>
      <c r="B9" s="269"/>
      <c r="C9" s="200" t="s">
        <v>5</v>
      </c>
      <c r="D9" s="1045" t="s">
        <v>11</v>
      </c>
      <c r="E9" s="269"/>
      <c r="F9" s="1048"/>
      <c r="G9" s="199"/>
      <c r="H9" s="269"/>
      <c r="I9" s="200" t="s">
        <v>5</v>
      </c>
      <c r="J9" s="202" t="s">
        <v>11</v>
      </c>
      <c r="K9" s="269"/>
      <c r="L9" s="269"/>
      <c r="M9" s="252"/>
    </row>
    <row r="10" spans="1:13" s="14" customFormat="1" ht="17.100000000000001" customHeight="1">
      <c r="A10" s="251"/>
      <c r="B10" s="329" t="s">
        <v>242</v>
      </c>
      <c r="C10" s="1043" t="s">
        <v>371</v>
      </c>
      <c r="D10" s="1043" t="s">
        <v>439</v>
      </c>
      <c r="E10" s="329" t="s">
        <v>256</v>
      </c>
      <c r="F10" s="1042" t="s">
        <v>146</v>
      </c>
      <c r="G10" s="251" t="s">
        <v>1099</v>
      </c>
      <c r="H10" s="329" t="s">
        <v>242</v>
      </c>
      <c r="I10" s="251" t="s">
        <v>371</v>
      </c>
      <c r="J10" s="251" t="s">
        <v>439</v>
      </c>
      <c r="K10" s="329" t="s">
        <v>256</v>
      </c>
      <c r="L10" s="329" t="s">
        <v>146</v>
      </c>
      <c r="M10" s="250"/>
    </row>
    <row r="11" spans="1:13" s="25" customFormat="1" ht="33" customHeight="1">
      <c r="A11" s="222">
        <v>2016</v>
      </c>
      <c r="B11" s="85">
        <v>1833360</v>
      </c>
      <c r="C11" s="224">
        <v>921368</v>
      </c>
      <c r="D11" s="224">
        <v>911992</v>
      </c>
      <c r="E11" s="224">
        <v>1056904</v>
      </c>
      <c r="F11" s="224">
        <v>776456</v>
      </c>
      <c r="G11" s="224">
        <v>43462</v>
      </c>
      <c r="H11" s="224">
        <v>1039712</v>
      </c>
      <c r="I11" s="224">
        <v>521480</v>
      </c>
      <c r="J11" s="224">
        <v>518232</v>
      </c>
      <c r="K11" s="224">
        <v>400649</v>
      </c>
      <c r="L11" s="436">
        <v>639063</v>
      </c>
      <c r="M11" s="715">
        <v>2016</v>
      </c>
    </row>
    <row r="12" spans="1:13" s="25" customFormat="1" ht="33" customHeight="1">
      <c r="A12" s="222">
        <v>2017</v>
      </c>
      <c r="B12" s="85">
        <v>1830920</v>
      </c>
      <c r="C12" s="224">
        <v>919530</v>
      </c>
      <c r="D12" s="224">
        <v>911390</v>
      </c>
      <c r="E12" s="224">
        <v>1066751</v>
      </c>
      <c r="F12" s="224">
        <v>764169</v>
      </c>
      <c r="G12" s="224">
        <v>46793</v>
      </c>
      <c r="H12" s="224">
        <v>1040535</v>
      </c>
      <c r="I12" s="224">
        <v>521246</v>
      </c>
      <c r="J12" s="224">
        <v>519289</v>
      </c>
      <c r="K12" s="224">
        <v>410492</v>
      </c>
      <c r="L12" s="436">
        <v>630043</v>
      </c>
      <c r="M12" s="604">
        <v>2017</v>
      </c>
    </row>
    <row r="13" spans="1:13" s="148" customFormat="1" ht="33" customHeight="1">
      <c r="A13" s="222">
        <v>2018</v>
      </c>
      <c r="B13" s="85">
        <v>1822224</v>
      </c>
      <c r="C13" s="224">
        <v>916471</v>
      </c>
      <c r="D13" s="224">
        <v>905753</v>
      </c>
      <c r="E13" s="224">
        <v>1083541</v>
      </c>
      <c r="F13" s="224">
        <v>738683</v>
      </c>
      <c r="G13" s="224">
        <v>49892</v>
      </c>
      <c r="H13" s="224">
        <v>1046153</v>
      </c>
      <c r="I13" s="224">
        <v>524979</v>
      </c>
      <c r="J13" s="224">
        <v>521174</v>
      </c>
      <c r="K13" s="224">
        <v>434257</v>
      </c>
      <c r="L13" s="436">
        <v>611896</v>
      </c>
      <c r="M13" s="604">
        <v>2018</v>
      </c>
    </row>
    <row r="14" spans="1:13" s="217" customFormat="1" ht="33" customHeight="1">
      <c r="A14" s="222">
        <v>2019</v>
      </c>
      <c r="B14" s="85">
        <v>1819356</v>
      </c>
      <c r="C14" s="224">
        <v>918686</v>
      </c>
      <c r="D14" s="224">
        <v>900670</v>
      </c>
      <c r="E14" s="224">
        <v>1104123</v>
      </c>
      <c r="F14" s="224">
        <v>715233</v>
      </c>
      <c r="G14" s="224">
        <v>53869</v>
      </c>
      <c r="H14" s="224">
        <v>1050460</v>
      </c>
      <c r="I14" s="224">
        <v>531216</v>
      </c>
      <c r="J14" s="224">
        <v>519244</v>
      </c>
      <c r="K14" s="224">
        <v>456533</v>
      </c>
      <c r="L14" s="436">
        <v>593927</v>
      </c>
      <c r="M14" s="604">
        <v>2019</v>
      </c>
    </row>
    <row r="15" spans="1:13" s="217" customFormat="1" ht="33" customHeight="1">
      <c r="A15" s="222">
        <v>2020</v>
      </c>
      <c r="B15" s="85">
        <v>1803944</v>
      </c>
      <c r="C15" s="224">
        <v>912477</v>
      </c>
      <c r="D15" s="224">
        <v>891467</v>
      </c>
      <c r="E15" s="224">
        <v>1111286</v>
      </c>
      <c r="F15" s="224">
        <v>692658</v>
      </c>
      <c r="G15" s="224">
        <v>56381</v>
      </c>
      <c r="H15" s="224">
        <v>1047409</v>
      </c>
      <c r="I15" s="224">
        <v>532500</v>
      </c>
      <c r="J15" s="224">
        <v>514909</v>
      </c>
      <c r="K15" s="224">
        <v>470368</v>
      </c>
      <c r="L15" s="436">
        <v>577041</v>
      </c>
      <c r="M15" s="604">
        <v>2020</v>
      </c>
    </row>
    <row r="16" spans="1:13" s="147" customFormat="1" ht="41.25" customHeight="1" thickBot="1">
      <c r="A16" s="586">
        <f>A15+1</f>
        <v>2021</v>
      </c>
      <c r="B16" s="587">
        <v>1794341</v>
      </c>
      <c r="C16" s="995">
        <v>906542</v>
      </c>
      <c r="D16" s="995">
        <v>887799</v>
      </c>
      <c r="E16" s="995">
        <v>1124475</v>
      </c>
      <c r="F16" s="995">
        <v>669866</v>
      </c>
      <c r="G16" s="995">
        <v>58901</v>
      </c>
      <c r="H16" s="588">
        <v>1035686</v>
      </c>
      <c r="I16" s="995">
        <v>525815</v>
      </c>
      <c r="J16" s="995">
        <v>509871</v>
      </c>
      <c r="K16" s="995">
        <v>476814</v>
      </c>
      <c r="L16" s="589">
        <v>558872</v>
      </c>
      <c r="M16" s="964">
        <f>A16</f>
        <v>2021</v>
      </c>
    </row>
    <row r="17" spans="1:13" s="25" customFormat="1" ht="15" customHeight="1">
      <c r="A17" s="258"/>
      <c r="B17" s="1244" t="s">
        <v>816</v>
      </c>
      <c r="C17" s="1245"/>
      <c r="D17" s="1245"/>
      <c r="E17" s="1245"/>
      <c r="F17" s="1245"/>
      <c r="G17" s="590"/>
      <c r="H17" s="1244" t="s">
        <v>364</v>
      </c>
      <c r="I17" s="1250"/>
      <c r="J17" s="1250"/>
      <c r="K17" s="1250"/>
      <c r="L17" s="1251"/>
      <c r="M17" s="12"/>
    </row>
    <row r="18" spans="1:13" s="25" customFormat="1" ht="18" customHeight="1">
      <c r="A18" s="15"/>
      <c r="B18" s="1246" t="s">
        <v>213</v>
      </c>
      <c r="C18" s="1247"/>
      <c r="D18" s="1247"/>
      <c r="E18" s="1247"/>
      <c r="F18" s="1247"/>
      <c r="G18" s="591"/>
      <c r="H18" s="1246" t="s">
        <v>1100</v>
      </c>
      <c r="I18" s="1252"/>
      <c r="J18" s="1252"/>
      <c r="K18" s="1252"/>
      <c r="L18" s="1253"/>
      <c r="M18" s="252"/>
    </row>
    <row r="19" spans="1:13" s="25" customFormat="1" ht="19.5" customHeight="1">
      <c r="A19" s="1233" t="s">
        <v>358</v>
      </c>
      <c r="B19" s="592" t="s">
        <v>483</v>
      </c>
      <c r="C19" s="1248" t="s">
        <v>1101</v>
      </c>
      <c r="D19" s="1249"/>
      <c r="E19" s="1249"/>
      <c r="F19" s="1249"/>
      <c r="G19" s="1249"/>
      <c r="H19" s="1248" t="s">
        <v>1102</v>
      </c>
      <c r="I19" s="1249"/>
      <c r="J19" s="1249"/>
      <c r="K19" s="1249"/>
      <c r="L19" s="1249"/>
      <c r="M19" s="1109" t="s">
        <v>399</v>
      </c>
    </row>
    <row r="20" spans="1:13" s="25" customFormat="1" ht="15" customHeight="1">
      <c r="A20" s="1234"/>
      <c r="B20" s="128"/>
      <c r="C20" s="593" t="s">
        <v>583</v>
      </c>
      <c r="D20" s="594"/>
      <c r="E20" s="595"/>
      <c r="F20" s="593" t="s">
        <v>20</v>
      </c>
      <c r="G20" s="594" t="s">
        <v>296</v>
      </c>
      <c r="H20" s="593" t="s">
        <v>583</v>
      </c>
      <c r="I20" s="594"/>
      <c r="J20" s="595"/>
      <c r="K20" s="592" t="s">
        <v>21</v>
      </c>
      <c r="L20" s="592" t="s">
        <v>20</v>
      </c>
      <c r="M20" s="1109"/>
    </row>
    <row r="21" spans="1:13" s="25" customFormat="1" ht="17.100000000000001" customHeight="1">
      <c r="A21" s="15"/>
      <c r="B21" s="596"/>
      <c r="C21" s="597"/>
      <c r="D21" s="592" t="s">
        <v>5</v>
      </c>
      <c r="E21" s="595" t="s">
        <v>11</v>
      </c>
      <c r="F21" s="1057"/>
      <c r="G21" s="598"/>
      <c r="H21" s="599"/>
      <c r="I21" s="592" t="s">
        <v>5</v>
      </c>
      <c r="J21" s="595" t="s">
        <v>11</v>
      </c>
      <c r="K21" s="128"/>
      <c r="L21" s="600" t="s">
        <v>304</v>
      </c>
      <c r="M21" s="252"/>
    </row>
    <row r="22" spans="1:13" s="25" customFormat="1" ht="17.100000000000001" customHeight="1">
      <c r="A22" s="251"/>
      <c r="B22" s="601" t="s">
        <v>1099</v>
      </c>
      <c r="C22" s="602" t="s">
        <v>242</v>
      </c>
      <c r="D22" s="601" t="s">
        <v>371</v>
      </c>
      <c r="E22" s="601" t="s">
        <v>439</v>
      </c>
      <c r="F22" s="1047" t="s">
        <v>256</v>
      </c>
      <c r="G22" s="601" t="s">
        <v>146</v>
      </c>
      <c r="H22" s="602" t="s">
        <v>242</v>
      </c>
      <c r="I22" s="601" t="s">
        <v>371</v>
      </c>
      <c r="J22" s="601" t="s">
        <v>439</v>
      </c>
      <c r="K22" s="602" t="s">
        <v>107</v>
      </c>
      <c r="L22" s="603" t="s">
        <v>256</v>
      </c>
      <c r="M22" s="250"/>
    </row>
    <row r="23" spans="1:13" s="25" customFormat="1" ht="33" customHeight="1">
      <c r="A23" s="222">
        <v>2016</v>
      </c>
      <c r="B23" s="85">
        <v>445</v>
      </c>
      <c r="C23" s="224">
        <v>204377</v>
      </c>
      <c r="D23" s="224">
        <v>100689</v>
      </c>
      <c r="E23" s="224">
        <v>103688</v>
      </c>
      <c r="F23" s="224">
        <v>66984</v>
      </c>
      <c r="G23" s="224">
        <v>137393</v>
      </c>
      <c r="H23" s="224">
        <v>589271</v>
      </c>
      <c r="I23" s="224">
        <v>299199</v>
      </c>
      <c r="J23" s="224">
        <v>290072</v>
      </c>
      <c r="K23" s="224">
        <v>327017</v>
      </c>
      <c r="L23" s="436">
        <v>589271</v>
      </c>
      <c r="M23" s="604">
        <v>2016</v>
      </c>
    </row>
    <row r="24" spans="1:13" s="25" customFormat="1" ht="33" customHeight="1">
      <c r="A24" s="222">
        <v>2017</v>
      </c>
      <c r="B24" s="85">
        <v>426</v>
      </c>
      <c r="C24" s="224">
        <v>202456</v>
      </c>
      <c r="D24" s="224">
        <v>99936</v>
      </c>
      <c r="E24" s="224">
        <v>102520</v>
      </c>
      <c r="F24" s="224">
        <v>68330</v>
      </c>
      <c r="G24" s="224">
        <v>134126</v>
      </c>
      <c r="H24" s="224">
        <v>587929</v>
      </c>
      <c r="I24" s="224">
        <v>298348</v>
      </c>
      <c r="J24" s="224">
        <v>289581</v>
      </c>
      <c r="K24" s="224">
        <v>330961</v>
      </c>
      <c r="L24" s="436">
        <v>587929</v>
      </c>
      <c r="M24" s="604">
        <v>2017</v>
      </c>
    </row>
    <row r="25" spans="1:13" s="148" customFormat="1" ht="33" customHeight="1">
      <c r="A25" s="222">
        <v>2018</v>
      </c>
      <c r="B25" s="85">
        <v>426</v>
      </c>
      <c r="C25" s="224">
        <v>196859</v>
      </c>
      <c r="D25" s="224">
        <v>96644</v>
      </c>
      <c r="E25" s="224">
        <v>100215</v>
      </c>
      <c r="F25" s="224">
        <v>70072</v>
      </c>
      <c r="G25" s="224">
        <v>126787</v>
      </c>
      <c r="H25" s="224">
        <v>579212</v>
      </c>
      <c r="I25" s="224">
        <v>294848</v>
      </c>
      <c r="J25" s="224">
        <v>284364</v>
      </c>
      <c r="K25" s="224">
        <v>336625</v>
      </c>
      <c r="L25" s="436">
        <v>579212</v>
      </c>
      <c r="M25" s="604">
        <v>2018</v>
      </c>
    </row>
    <row r="26" spans="1:13" s="217" customFormat="1" ht="33" customHeight="1">
      <c r="A26" s="222">
        <v>2019</v>
      </c>
      <c r="B26" s="85">
        <v>425</v>
      </c>
      <c r="C26" s="224">
        <v>192587</v>
      </c>
      <c r="D26" s="224">
        <v>95093</v>
      </c>
      <c r="E26" s="224">
        <v>97494</v>
      </c>
      <c r="F26" s="224">
        <v>71281</v>
      </c>
      <c r="G26" s="224">
        <v>121306</v>
      </c>
      <c r="H26" s="224">
        <v>576309</v>
      </c>
      <c r="I26" s="224">
        <v>292377</v>
      </c>
      <c r="J26" s="224">
        <v>283932</v>
      </c>
      <c r="K26" s="224">
        <v>346150</v>
      </c>
      <c r="L26" s="436">
        <v>576309</v>
      </c>
      <c r="M26" s="604">
        <v>2019</v>
      </c>
    </row>
    <row r="27" spans="1:13" s="217" customFormat="1" ht="33" customHeight="1">
      <c r="A27" s="222">
        <v>2020</v>
      </c>
      <c r="B27" s="85">
        <v>418</v>
      </c>
      <c r="C27" s="224">
        <v>187173</v>
      </c>
      <c r="D27" s="224">
        <v>92265</v>
      </c>
      <c r="E27" s="224">
        <v>94908</v>
      </c>
      <c r="F27" s="224">
        <v>71556</v>
      </c>
      <c r="G27" s="224">
        <v>115617</v>
      </c>
      <c r="H27" s="224">
        <v>569362</v>
      </c>
      <c r="I27" s="224">
        <v>287712</v>
      </c>
      <c r="J27" s="224">
        <v>281650</v>
      </c>
      <c r="K27" s="224">
        <v>351449</v>
      </c>
      <c r="L27" s="436">
        <v>569362</v>
      </c>
      <c r="M27" s="604">
        <v>2020</v>
      </c>
    </row>
    <row r="28" spans="1:13" s="147" customFormat="1" ht="37.5" customHeight="1">
      <c r="A28" s="586">
        <f>A27+1</f>
        <v>2021</v>
      </c>
      <c r="B28" s="605">
        <v>417</v>
      </c>
      <c r="C28" s="606">
        <v>183336</v>
      </c>
      <c r="D28" s="996">
        <v>90143</v>
      </c>
      <c r="E28" s="996">
        <v>93193</v>
      </c>
      <c r="F28" s="996">
        <v>72342</v>
      </c>
      <c r="G28" s="996">
        <v>110994</v>
      </c>
      <c r="H28" s="606">
        <v>575319</v>
      </c>
      <c r="I28" s="996">
        <v>290584</v>
      </c>
      <c r="J28" s="996">
        <v>284735</v>
      </c>
      <c r="K28" s="996">
        <v>361603</v>
      </c>
      <c r="L28" s="607">
        <v>575319</v>
      </c>
      <c r="M28" s="608">
        <f>A28</f>
        <v>2021</v>
      </c>
    </row>
    <row r="29" spans="1:13" s="11" customFormat="1" ht="15" customHeight="1">
      <c r="A29" s="37" t="s">
        <v>1103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256"/>
      <c r="M29" s="609"/>
    </row>
    <row r="30" spans="1:13" s="60" customFormat="1" ht="15" customHeight="1">
      <c r="A30" s="153" t="s">
        <v>1104</v>
      </c>
      <c r="B30" s="442"/>
      <c r="C30" s="442"/>
      <c r="D30" s="442"/>
      <c r="E30" s="442"/>
      <c r="F30" s="442"/>
      <c r="G30" s="442"/>
      <c r="H30" s="442"/>
      <c r="I30" s="442"/>
      <c r="J30" s="442"/>
      <c r="K30" s="442"/>
      <c r="L30" s="442"/>
      <c r="M30" s="609" t="s">
        <v>1105</v>
      </c>
    </row>
    <row r="31" spans="1:13">
      <c r="B31" s="98"/>
      <c r="C31" s="98"/>
      <c r="D31" s="98"/>
      <c r="E31" s="98"/>
      <c r="F31" s="98"/>
      <c r="G31" s="98"/>
      <c r="H31" s="98"/>
      <c r="J31" s="98"/>
    </row>
    <row r="32" spans="1:13">
      <c r="B32" s="98"/>
      <c r="C32" s="98"/>
      <c r="D32" s="98"/>
      <c r="E32" s="98"/>
      <c r="F32" s="98"/>
      <c r="G32" s="98"/>
      <c r="H32" s="98"/>
      <c r="J32" s="98"/>
      <c r="L32" s="67"/>
    </row>
  </sheetData>
  <mergeCells count="18">
    <mergeCell ref="H17:L17"/>
    <mergeCell ref="H18:L18"/>
    <mergeCell ref="A19:A20"/>
    <mergeCell ref="A7:A8"/>
    <mergeCell ref="A2:F2"/>
    <mergeCell ref="G2:M2"/>
    <mergeCell ref="B5:F5"/>
    <mergeCell ref="G5:L5"/>
    <mergeCell ref="B6:F6"/>
    <mergeCell ref="G6:L6"/>
    <mergeCell ref="M7:M8"/>
    <mergeCell ref="M19:M20"/>
    <mergeCell ref="B7:F7"/>
    <mergeCell ref="H7:L7"/>
    <mergeCell ref="B17:F17"/>
    <mergeCell ref="B18:F18"/>
    <mergeCell ref="C19:G19"/>
    <mergeCell ref="H19:L19"/>
  </mergeCells>
  <phoneticPr fontId="39" type="noConversion"/>
  <printOptions horizontalCentered="1"/>
  <pageMargins left="0.39370078740157483" right="0.39370078740157483" top="0.55118110236220474" bottom="0.55118110236220474" header="0.51181102362204722" footer="0.51181102362204722"/>
  <pageSetup paperSize="9" fitToWidth="2" pageOrder="overThenDown" orientation="portrait" blackAndWhite="1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25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1" width="9.125" style="244" customWidth="1"/>
    <col min="2" max="2" width="8.25" style="244" customWidth="1"/>
    <col min="3" max="3" width="9.625" style="244" customWidth="1"/>
    <col min="4" max="4" width="8.75" style="244" customWidth="1"/>
    <col min="5" max="5" width="9.125" style="244" customWidth="1"/>
    <col min="6" max="6" width="8.25" style="244" customWidth="1"/>
    <col min="7" max="7" width="9.375" style="244" customWidth="1"/>
    <col min="8" max="8" width="8.25" style="244" customWidth="1"/>
    <col min="9" max="9" width="9.625" style="244" customWidth="1"/>
    <col min="10" max="10" width="9.125" style="244" customWidth="1"/>
    <col min="11" max="11" width="14.75" style="244" customWidth="1"/>
    <col min="12" max="16384" width="9" style="244"/>
  </cols>
  <sheetData>
    <row r="1" spans="1:11" s="248" customFormat="1" ht="24.95" customHeight="1">
      <c r="A1" s="176" t="s">
        <v>1106</v>
      </c>
      <c r="B1" s="110"/>
      <c r="C1" s="113"/>
    </row>
    <row r="2" spans="1:11" s="123" customFormat="1" ht="24.95" customHeight="1">
      <c r="A2" s="120" t="s">
        <v>1170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1" s="139" customFormat="1" ht="23.1" customHeight="1">
      <c r="A3" s="52" t="s">
        <v>466</v>
      </c>
      <c r="B3" s="52"/>
      <c r="C3" s="52"/>
      <c r="D3" s="52"/>
      <c r="E3" s="52"/>
      <c r="F3" s="52"/>
      <c r="G3" s="52"/>
      <c r="H3" s="52"/>
      <c r="I3" s="52"/>
      <c r="J3" s="52"/>
    </row>
    <row r="4" spans="1:11" s="145" customFormat="1" ht="15" customHeight="1" thickBot="1">
      <c r="A4" s="7" t="s">
        <v>1107</v>
      </c>
      <c r="B4" s="338"/>
      <c r="C4" s="338"/>
      <c r="D4" s="227"/>
      <c r="E4" s="9"/>
      <c r="F4" s="9" t="s">
        <v>564</v>
      </c>
      <c r="G4" s="9"/>
      <c r="H4" s="9"/>
      <c r="I4" s="9"/>
      <c r="J4" s="256" t="s">
        <v>1108</v>
      </c>
    </row>
    <row r="5" spans="1:11" s="216" customFormat="1" ht="18.95" customHeight="1">
      <c r="A5" s="610" t="s">
        <v>83</v>
      </c>
      <c r="B5" s="1104" t="s">
        <v>581</v>
      </c>
      <c r="C5" s="1105"/>
      <c r="D5" s="1104" t="s">
        <v>113</v>
      </c>
      <c r="E5" s="1105"/>
      <c r="F5" s="1104" t="s">
        <v>265</v>
      </c>
      <c r="G5" s="1105"/>
      <c r="H5" s="1104" t="s">
        <v>364</v>
      </c>
      <c r="I5" s="1105"/>
      <c r="J5" s="12" t="s">
        <v>399</v>
      </c>
    </row>
    <row r="6" spans="1:11" s="216" customFormat="1" ht="18.95" customHeight="1">
      <c r="A6" s="611"/>
      <c r="B6" s="1109"/>
      <c r="C6" s="1254"/>
      <c r="D6" s="21" t="s">
        <v>600</v>
      </c>
      <c r="E6" s="16"/>
      <c r="F6" s="1109" t="s">
        <v>620</v>
      </c>
      <c r="G6" s="1254"/>
      <c r="H6" s="1109"/>
      <c r="I6" s="1254"/>
      <c r="J6" s="252"/>
    </row>
    <row r="7" spans="1:11" s="216" customFormat="1" ht="18.95" customHeight="1">
      <c r="A7" s="611"/>
      <c r="B7" s="1107" t="s">
        <v>242</v>
      </c>
      <c r="C7" s="1108"/>
      <c r="D7" s="459" t="s">
        <v>644</v>
      </c>
      <c r="E7" s="20"/>
      <c r="F7" s="1107" t="s">
        <v>37</v>
      </c>
      <c r="G7" s="1108"/>
      <c r="H7" s="1109" t="s">
        <v>636</v>
      </c>
      <c r="I7" s="1254"/>
      <c r="J7" s="252"/>
    </row>
    <row r="8" spans="1:11" s="216" customFormat="1" ht="18.95" customHeight="1">
      <c r="A8" s="611"/>
      <c r="B8" s="200" t="s">
        <v>484</v>
      </c>
      <c r="C8" s="200" t="s">
        <v>520</v>
      </c>
      <c r="D8" s="200" t="s">
        <v>484</v>
      </c>
      <c r="E8" s="200" t="s">
        <v>520</v>
      </c>
      <c r="F8" s="200" t="s">
        <v>484</v>
      </c>
      <c r="G8" s="200" t="s">
        <v>520</v>
      </c>
      <c r="H8" s="200" t="s">
        <v>484</v>
      </c>
      <c r="I8" s="200" t="s">
        <v>520</v>
      </c>
      <c r="J8" s="252"/>
    </row>
    <row r="9" spans="1:11" s="216" customFormat="1" ht="18.95" customHeight="1">
      <c r="A9" s="612" t="s">
        <v>398</v>
      </c>
      <c r="B9" s="329" t="s">
        <v>1109</v>
      </c>
      <c r="C9" s="329" t="s">
        <v>429</v>
      </c>
      <c r="D9" s="329" t="s">
        <v>1109</v>
      </c>
      <c r="E9" s="329" t="s">
        <v>429</v>
      </c>
      <c r="F9" s="329" t="s">
        <v>1109</v>
      </c>
      <c r="G9" s="329" t="s">
        <v>429</v>
      </c>
      <c r="H9" s="329" t="s">
        <v>1109</v>
      </c>
      <c r="I9" s="329" t="s">
        <v>429</v>
      </c>
      <c r="J9" s="250" t="s">
        <v>367</v>
      </c>
    </row>
    <row r="10" spans="1:11" s="30" customFormat="1" ht="58.5" customHeight="1">
      <c r="A10" s="613">
        <v>2016</v>
      </c>
      <c r="B10" s="614">
        <v>59407036</v>
      </c>
      <c r="C10" s="615">
        <v>2382727598</v>
      </c>
      <c r="D10" s="615">
        <v>33550853</v>
      </c>
      <c r="E10" s="615">
        <v>1270035328.2</v>
      </c>
      <c r="F10" s="615">
        <v>7142576</v>
      </c>
      <c r="G10" s="615">
        <v>287354157.89999998</v>
      </c>
      <c r="H10" s="615">
        <v>18713607</v>
      </c>
      <c r="I10" s="616">
        <v>825338111.89999998</v>
      </c>
      <c r="J10" s="617">
        <v>2016</v>
      </c>
    </row>
    <row r="11" spans="1:11" s="30" customFormat="1" ht="58.5" customHeight="1">
      <c r="A11" s="613">
        <v>2017</v>
      </c>
      <c r="B11" s="614">
        <v>59624346</v>
      </c>
      <c r="C11" s="615">
        <v>2523401740.0999999</v>
      </c>
      <c r="D11" s="615">
        <v>33904732</v>
      </c>
      <c r="E11" s="615">
        <v>1354528098.3</v>
      </c>
      <c r="F11" s="615">
        <v>7065811</v>
      </c>
      <c r="G11" s="615">
        <v>298532365.80000001</v>
      </c>
      <c r="H11" s="615">
        <v>18653803</v>
      </c>
      <c r="I11" s="616">
        <v>870341275.89999998</v>
      </c>
      <c r="J11" s="617">
        <v>2017</v>
      </c>
    </row>
    <row r="12" spans="1:11" s="30" customFormat="1" ht="58.5" customHeight="1">
      <c r="A12" s="613">
        <v>2018</v>
      </c>
      <c r="B12" s="614">
        <v>59551441</v>
      </c>
      <c r="C12" s="615">
        <v>2807464298.9000001</v>
      </c>
      <c r="D12" s="615">
        <v>34037401</v>
      </c>
      <c r="E12" s="615">
        <v>1510445839.5999999</v>
      </c>
      <c r="F12" s="615">
        <v>6908522</v>
      </c>
      <c r="G12" s="615">
        <v>326318914.80000001</v>
      </c>
      <c r="H12" s="615">
        <v>18605518</v>
      </c>
      <c r="I12" s="616">
        <v>970699544.5</v>
      </c>
      <c r="J12" s="617">
        <v>2018</v>
      </c>
    </row>
    <row r="13" spans="1:11" s="30" customFormat="1" ht="58.5" customHeight="1">
      <c r="A13" s="613">
        <v>2019</v>
      </c>
      <c r="B13" s="614">
        <v>60707226</v>
      </c>
      <c r="C13" s="615">
        <v>3082286578</v>
      </c>
      <c r="D13" s="615">
        <v>34981415</v>
      </c>
      <c r="E13" s="615">
        <v>1660288862</v>
      </c>
      <c r="F13" s="615">
        <v>6810175</v>
      </c>
      <c r="G13" s="615">
        <v>343607683</v>
      </c>
      <c r="H13" s="615">
        <v>18915636</v>
      </c>
      <c r="I13" s="616">
        <v>1078390032</v>
      </c>
      <c r="J13" s="617">
        <v>2019</v>
      </c>
    </row>
    <row r="14" spans="1:11" s="30" customFormat="1" ht="58.5" customHeight="1">
      <c r="A14" s="613">
        <v>2020</v>
      </c>
      <c r="B14" s="614">
        <v>54005669</v>
      </c>
      <c r="C14" s="615">
        <v>3093298997</v>
      </c>
      <c r="D14" s="615">
        <v>31065550</v>
      </c>
      <c r="E14" s="615">
        <v>1660041810</v>
      </c>
      <c r="F14" s="615">
        <v>5867985</v>
      </c>
      <c r="G14" s="615">
        <v>329503145</v>
      </c>
      <c r="H14" s="615">
        <v>17072134</v>
      </c>
      <c r="I14" s="616">
        <v>1103754045</v>
      </c>
      <c r="J14" s="617">
        <v>2020</v>
      </c>
    </row>
    <row r="15" spans="1:11" s="30" customFormat="1" ht="58.5" customHeight="1">
      <c r="A15" s="90">
        <f>A14+1</f>
        <v>2021</v>
      </c>
      <c r="B15" s="618">
        <v>51932109</v>
      </c>
      <c r="C15" s="619">
        <v>3230595443</v>
      </c>
      <c r="D15" s="619">
        <v>29668730</v>
      </c>
      <c r="E15" s="619">
        <v>1715525451</v>
      </c>
      <c r="F15" s="619">
        <v>5440669</v>
      </c>
      <c r="G15" s="619">
        <v>329986312</v>
      </c>
      <c r="H15" s="619">
        <v>16822710</v>
      </c>
      <c r="I15" s="2">
        <v>1185083681</v>
      </c>
      <c r="J15" s="218">
        <f>A15</f>
        <v>2021</v>
      </c>
    </row>
    <row r="16" spans="1:11" s="30" customFormat="1" ht="60" customHeight="1">
      <c r="A16" s="327" t="s">
        <v>17</v>
      </c>
      <c r="B16" s="620">
        <v>989965</v>
      </c>
      <c r="C16" s="621">
        <v>1504883810</v>
      </c>
      <c r="D16" s="621">
        <v>496465</v>
      </c>
      <c r="E16" s="1024">
        <v>752436361</v>
      </c>
      <c r="F16" s="1024">
        <v>96620</v>
      </c>
      <c r="G16" s="1024">
        <v>149258127</v>
      </c>
      <c r="H16" s="1024">
        <v>396880</v>
      </c>
      <c r="I16" s="1026">
        <v>603189323</v>
      </c>
      <c r="J16" s="252" t="s">
        <v>102</v>
      </c>
      <c r="K16" s="101"/>
    </row>
    <row r="17" spans="1:11" s="30" customFormat="1" ht="60" customHeight="1">
      <c r="A17" s="327" t="s">
        <v>544</v>
      </c>
      <c r="B17" s="620">
        <v>33348071</v>
      </c>
      <c r="C17" s="621">
        <v>1113831938</v>
      </c>
      <c r="D17" s="621">
        <v>19059480</v>
      </c>
      <c r="E17" s="1024">
        <v>624812850</v>
      </c>
      <c r="F17" s="1024">
        <v>3534433</v>
      </c>
      <c r="G17" s="1024">
        <v>118374511</v>
      </c>
      <c r="H17" s="1024">
        <v>10754158</v>
      </c>
      <c r="I17" s="1026">
        <v>370644578</v>
      </c>
      <c r="J17" s="252" t="s">
        <v>630</v>
      </c>
      <c r="K17" s="101"/>
    </row>
    <row r="18" spans="1:11" s="30" customFormat="1" ht="60" customHeight="1">
      <c r="A18" s="327" t="s">
        <v>491</v>
      </c>
      <c r="B18" s="620">
        <v>17594073</v>
      </c>
      <c r="C18" s="621">
        <v>611879695</v>
      </c>
      <c r="D18" s="622">
        <v>10112785</v>
      </c>
      <c r="E18" s="1025">
        <v>338276240</v>
      </c>
      <c r="F18" s="1027">
        <v>1809616</v>
      </c>
      <c r="G18" s="1025">
        <v>62353675</v>
      </c>
      <c r="H18" s="1025">
        <v>5671672</v>
      </c>
      <c r="I18" s="1028">
        <v>211249780</v>
      </c>
      <c r="J18" s="252" t="s">
        <v>160</v>
      </c>
      <c r="K18" s="101"/>
    </row>
    <row r="19" spans="1:11" s="30" customFormat="1" ht="12" customHeight="1">
      <c r="A19" s="623"/>
      <c r="B19" s="624"/>
      <c r="C19" s="625"/>
      <c r="D19" s="625"/>
      <c r="E19" s="625"/>
      <c r="F19" s="625"/>
      <c r="G19" s="625"/>
      <c r="H19" s="625"/>
      <c r="I19" s="626"/>
      <c r="J19" s="627"/>
    </row>
    <row r="20" spans="1:11" s="145" customFormat="1" ht="15" customHeight="1">
      <c r="A20" s="153" t="s">
        <v>1104</v>
      </c>
      <c r="B20" s="37"/>
      <c r="C20" s="9"/>
      <c r="D20" s="9"/>
      <c r="E20" s="9"/>
      <c r="G20" s="628"/>
      <c r="H20" s="442"/>
      <c r="I20" s="442"/>
      <c r="J20" s="609" t="s">
        <v>1105</v>
      </c>
    </row>
    <row r="21" spans="1:11">
      <c r="B21" s="245"/>
      <c r="C21" s="245"/>
      <c r="D21" s="245"/>
      <c r="E21" s="245"/>
      <c r="F21" s="245"/>
      <c r="G21" s="245"/>
      <c r="H21" s="245"/>
      <c r="I21" s="245"/>
    </row>
    <row r="25" spans="1:11">
      <c r="H25" s="245"/>
    </row>
  </sheetData>
  <mergeCells count="10">
    <mergeCell ref="H5:I5"/>
    <mergeCell ref="B6:C6"/>
    <mergeCell ref="F6:G6"/>
    <mergeCell ref="H6:I6"/>
    <mergeCell ref="B7:C7"/>
    <mergeCell ref="F7:G7"/>
    <mergeCell ref="H7:I7"/>
    <mergeCell ref="B5:C5"/>
    <mergeCell ref="D5:E5"/>
    <mergeCell ref="F5:G5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46"/>
  <sheetViews>
    <sheetView view="pageBreakPreview" zoomScale="85" zoomScaleNormal="100" zoomScaleSheetLayoutView="85" workbookViewId="0">
      <selection activeCell="B2" sqref="B2"/>
    </sheetView>
  </sheetViews>
  <sheetFormatPr defaultRowHeight="12"/>
  <cols>
    <col min="1" max="1" width="8.625" style="244" customWidth="1"/>
    <col min="2" max="5" width="12.625" style="244" customWidth="1"/>
    <col min="6" max="6" width="15.25" style="244" customWidth="1"/>
    <col min="7" max="7" width="12.625" style="244" customWidth="1"/>
    <col min="8" max="8" width="8.875" style="244" customWidth="1"/>
    <col min="9" max="16384" width="9" style="244"/>
  </cols>
  <sheetData>
    <row r="1" spans="1:8" s="248" customFormat="1" ht="24.95" customHeight="1">
      <c r="B1" s="110"/>
      <c r="C1" s="113"/>
      <c r="H1" s="248" t="s">
        <v>1110</v>
      </c>
    </row>
    <row r="2" spans="1:8" s="123" customFormat="1" ht="24.95" customHeight="1">
      <c r="A2" s="120" t="s">
        <v>1171</v>
      </c>
      <c r="B2" s="120"/>
      <c r="C2" s="120"/>
      <c r="D2" s="120"/>
      <c r="E2" s="120"/>
      <c r="F2" s="120"/>
      <c r="G2" s="120"/>
      <c r="H2" s="120"/>
    </row>
    <row r="3" spans="1:8" s="139" customFormat="1" ht="23.1" customHeight="1">
      <c r="A3" s="52" t="s">
        <v>464</v>
      </c>
      <c r="B3" s="323"/>
      <c r="C3" s="323"/>
      <c r="D3" s="323"/>
      <c r="E3" s="323"/>
      <c r="F3" s="323"/>
      <c r="G3" s="323"/>
      <c r="H3" s="323"/>
    </row>
    <row r="4" spans="1:8" s="145" customFormat="1" ht="15" customHeight="1" thickBot="1">
      <c r="A4" s="7" t="s">
        <v>1111</v>
      </c>
      <c r="B4" s="227"/>
      <c r="C4" s="227"/>
      <c r="D4" s="9"/>
      <c r="E4" s="9" t="s">
        <v>564</v>
      </c>
      <c r="F4" s="9"/>
      <c r="G4" s="9"/>
      <c r="H4" s="256" t="s">
        <v>1112</v>
      </c>
    </row>
    <row r="5" spans="1:8" s="216" customFormat="1" ht="18" customHeight="1">
      <c r="A5" s="249" t="s">
        <v>580</v>
      </c>
      <c r="B5" s="429" t="s">
        <v>271</v>
      </c>
      <c r="C5" s="192" t="s">
        <v>487</v>
      </c>
      <c r="D5" s="192"/>
      <c r="E5" s="1255" t="s">
        <v>1113</v>
      </c>
      <c r="F5" s="1256"/>
      <c r="G5" s="1257"/>
      <c r="H5" s="12" t="s">
        <v>399</v>
      </c>
    </row>
    <row r="6" spans="1:8" s="216" customFormat="1" ht="18" customHeight="1">
      <c r="A6" s="15"/>
      <c r="B6" s="22"/>
      <c r="C6" s="311" t="s">
        <v>241</v>
      </c>
      <c r="D6" s="311"/>
      <c r="E6" s="1258"/>
      <c r="F6" s="1259"/>
      <c r="G6" s="1260"/>
      <c r="H6" s="252"/>
    </row>
    <row r="7" spans="1:8" s="216" customFormat="1" ht="18" customHeight="1">
      <c r="A7" s="49"/>
      <c r="B7" s="22" t="s">
        <v>136</v>
      </c>
      <c r="C7" s="269" t="s">
        <v>817</v>
      </c>
      <c r="D7" s="269" t="s">
        <v>476</v>
      </c>
      <c r="E7" s="269"/>
      <c r="F7" s="200" t="s">
        <v>320</v>
      </c>
      <c r="G7" s="200" t="s">
        <v>346</v>
      </c>
      <c r="H7" s="252"/>
    </row>
    <row r="8" spans="1:8" s="216" customFormat="1" ht="18" customHeight="1">
      <c r="A8" s="15"/>
      <c r="B8" s="22" t="s">
        <v>266</v>
      </c>
      <c r="C8" s="22" t="s">
        <v>188</v>
      </c>
      <c r="D8" s="22" t="s">
        <v>373</v>
      </c>
      <c r="E8" s="22"/>
      <c r="F8" s="22" t="s">
        <v>182</v>
      </c>
      <c r="G8" s="22" t="s">
        <v>182</v>
      </c>
      <c r="H8" s="252"/>
    </row>
    <row r="9" spans="1:8" s="216" customFormat="1" ht="18" customHeight="1">
      <c r="A9" s="203" t="s">
        <v>517</v>
      </c>
      <c r="B9" s="329" t="s">
        <v>99</v>
      </c>
      <c r="C9" s="59" t="s">
        <v>598</v>
      </c>
      <c r="D9" s="329" t="s">
        <v>99</v>
      </c>
      <c r="E9" s="329"/>
      <c r="F9" s="329" t="s">
        <v>1114</v>
      </c>
      <c r="G9" s="329" t="s">
        <v>58</v>
      </c>
      <c r="H9" s="250" t="s">
        <v>367</v>
      </c>
    </row>
    <row r="10" spans="1:8" s="217" customFormat="1" ht="54" customHeight="1">
      <c r="A10" s="613">
        <v>2016</v>
      </c>
      <c r="B10" s="330">
        <v>2791925216</v>
      </c>
      <c r="C10" s="180">
        <v>2043143242</v>
      </c>
      <c r="D10" s="180">
        <v>16207562730</v>
      </c>
      <c r="E10" s="180">
        <v>129153561596</v>
      </c>
      <c r="F10" s="180">
        <v>96647811405.899994</v>
      </c>
      <c r="G10" s="154">
        <v>32505750189.900002</v>
      </c>
      <c r="H10" s="617">
        <v>2016</v>
      </c>
    </row>
    <row r="11" spans="1:8" s="217" customFormat="1" ht="54" customHeight="1">
      <c r="A11" s="613">
        <v>2017</v>
      </c>
      <c r="B11" s="330">
        <v>2826585338</v>
      </c>
      <c r="C11" s="180">
        <v>2065272802</v>
      </c>
      <c r="D11" s="180">
        <v>17018422038</v>
      </c>
      <c r="E11" s="180">
        <v>138670347318.29999</v>
      </c>
      <c r="F11" s="180">
        <v>103645022219.8</v>
      </c>
      <c r="G11" s="154">
        <v>35025325098.400002</v>
      </c>
      <c r="H11" s="617">
        <v>2017</v>
      </c>
    </row>
    <row r="12" spans="1:8" s="217" customFormat="1" ht="54" customHeight="1">
      <c r="A12" s="613">
        <v>2018</v>
      </c>
      <c r="B12" s="330">
        <v>2869690600</v>
      </c>
      <c r="C12" s="180">
        <v>2104588946</v>
      </c>
      <c r="D12" s="180">
        <v>17973244290</v>
      </c>
      <c r="E12" s="180">
        <v>155316650365.89999</v>
      </c>
      <c r="F12" s="180">
        <v>117167103174.39999</v>
      </c>
      <c r="G12" s="154">
        <v>38149547192.099998</v>
      </c>
      <c r="H12" s="617">
        <v>2018</v>
      </c>
    </row>
    <row r="13" spans="1:8" s="217" customFormat="1" ht="54" customHeight="1">
      <c r="A13" s="613">
        <v>2019</v>
      </c>
      <c r="B13" s="330">
        <v>60707226</v>
      </c>
      <c r="C13" s="180">
        <v>49600953</v>
      </c>
      <c r="D13" s="180">
        <v>402294434</v>
      </c>
      <c r="E13" s="180">
        <v>4062009878</v>
      </c>
      <c r="F13" s="180">
        <v>3082286578</v>
      </c>
      <c r="G13" s="180">
        <v>979723300</v>
      </c>
      <c r="H13" s="617">
        <v>2019</v>
      </c>
    </row>
    <row r="14" spans="1:8" s="217" customFormat="1" ht="54" customHeight="1">
      <c r="A14" s="613">
        <v>2020</v>
      </c>
      <c r="B14" s="629">
        <v>54005669</v>
      </c>
      <c r="C14" s="331">
        <v>44926105</v>
      </c>
      <c r="D14" s="331">
        <v>403029182</v>
      </c>
      <c r="E14" s="331">
        <v>4085413198</v>
      </c>
      <c r="F14" s="331">
        <v>3093298997</v>
      </c>
      <c r="G14" s="331">
        <v>992114201</v>
      </c>
      <c r="H14" s="617">
        <v>2020</v>
      </c>
    </row>
    <row r="15" spans="1:8" s="30" customFormat="1" ht="55.5" customHeight="1">
      <c r="A15" s="90">
        <f>A14+1</f>
        <v>2021</v>
      </c>
      <c r="B15" s="587">
        <v>51932109</v>
      </c>
      <c r="C15" s="995">
        <v>43220912</v>
      </c>
      <c r="D15" s="588">
        <v>416528537</v>
      </c>
      <c r="E15" s="588">
        <v>4276751643</v>
      </c>
      <c r="F15" s="588">
        <v>3230595443</v>
      </c>
      <c r="G15" s="836">
        <v>1046156200</v>
      </c>
      <c r="H15" s="218">
        <f>A15</f>
        <v>2021</v>
      </c>
    </row>
    <row r="16" spans="1:8" s="30" customFormat="1" ht="58.5" customHeight="1">
      <c r="A16" s="496" t="s">
        <v>17</v>
      </c>
      <c r="B16" s="1032">
        <v>989965</v>
      </c>
      <c r="C16" s="1029">
        <v>9998407</v>
      </c>
      <c r="D16" s="1029">
        <v>14727911</v>
      </c>
      <c r="E16" s="331">
        <v>1898547354</v>
      </c>
      <c r="F16" s="1029">
        <v>1504883810</v>
      </c>
      <c r="G16" s="1030">
        <v>393663544</v>
      </c>
      <c r="H16" s="252" t="s">
        <v>102</v>
      </c>
    </row>
    <row r="17" spans="1:8" s="30" customFormat="1" ht="58.5" customHeight="1">
      <c r="A17" s="496" t="s">
        <v>544</v>
      </c>
      <c r="B17" s="1032">
        <v>33348071</v>
      </c>
      <c r="C17" s="1029">
        <v>33219303</v>
      </c>
      <c r="D17" s="1029">
        <v>52902423</v>
      </c>
      <c r="E17" s="331">
        <v>1536636192</v>
      </c>
      <c r="F17" s="1029">
        <v>1113831938</v>
      </c>
      <c r="G17" s="1030">
        <v>422804254</v>
      </c>
      <c r="H17" s="252" t="s">
        <v>630</v>
      </c>
    </row>
    <row r="18" spans="1:8" s="30" customFormat="1" ht="58.5" customHeight="1">
      <c r="A18" s="496" t="s">
        <v>491</v>
      </c>
      <c r="B18" s="630">
        <v>17594073</v>
      </c>
      <c r="C18" s="1031">
        <v>17594073</v>
      </c>
      <c r="D18" s="1029">
        <v>348898203</v>
      </c>
      <c r="E18" s="331">
        <v>841568097</v>
      </c>
      <c r="F18" s="1031">
        <v>611879695</v>
      </c>
      <c r="G18" s="1030">
        <v>229688401</v>
      </c>
      <c r="H18" s="252" t="s">
        <v>160</v>
      </c>
    </row>
    <row r="19" spans="1:8" s="62" customFormat="1" ht="15" customHeight="1">
      <c r="A19" s="417"/>
      <c r="B19" s="418"/>
      <c r="C19" s="33"/>
      <c r="D19" s="33"/>
      <c r="E19" s="34"/>
      <c r="F19" s="34"/>
      <c r="G19" s="34"/>
      <c r="H19" s="631"/>
    </row>
    <row r="20" spans="1:8" s="140" customFormat="1" ht="15" customHeight="1">
      <c r="A20" s="140" t="s">
        <v>1115</v>
      </c>
      <c r="F20" s="632"/>
      <c r="G20" s="632"/>
      <c r="H20" s="633"/>
    </row>
    <row r="21" spans="1:8" s="140" customFormat="1" ht="15" customHeight="1">
      <c r="A21" s="140" t="s">
        <v>1163</v>
      </c>
      <c r="F21" s="632"/>
      <c r="G21" s="632"/>
      <c r="H21" s="633"/>
    </row>
    <row r="22" spans="1:8" s="60" customFormat="1" ht="13.5">
      <c r="A22" s="153" t="s">
        <v>1334</v>
      </c>
      <c r="B22" s="442"/>
      <c r="C22" s="442"/>
      <c r="D22" s="442"/>
      <c r="E22" s="442"/>
      <c r="F22" s="442"/>
      <c r="G22" s="442"/>
      <c r="H22" s="609" t="s">
        <v>1105</v>
      </c>
    </row>
    <row r="23" spans="1:8">
      <c r="A23" s="153"/>
      <c r="B23" s="245"/>
      <c r="C23" s="245"/>
      <c r="D23" s="245"/>
      <c r="E23" s="245"/>
      <c r="F23" s="245"/>
      <c r="G23" s="245"/>
    </row>
    <row r="24" spans="1:8">
      <c r="B24" s="245"/>
      <c r="C24" s="245"/>
      <c r="D24" s="245"/>
      <c r="E24" s="245"/>
      <c r="F24" s="245"/>
      <c r="G24" s="245"/>
    </row>
    <row r="27" spans="1:8" ht="12.75">
      <c r="A27" s="90"/>
      <c r="B27" s="243"/>
      <c r="C27" s="243"/>
      <c r="D27" s="243"/>
      <c r="E27" s="243"/>
      <c r="F27" s="243"/>
      <c r="G27" s="243"/>
    </row>
    <row r="28" spans="1:8" ht="12.75">
      <c r="B28" s="71"/>
      <c r="C28" s="71"/>
      <c r="D28" s="71"/>
      <c r="E28" s="71"/>
      <c r="F28" s="71"/>
      <c r="G28" s="71"/>
    </row>
    <row r="29" spans="1:8" ht="12.75">
      <c r="B29" s="71"/>
      <c r="C29" s="71"/>
      <c r="D29" s="71"/>
      <c r="E29" s="71"/>
      <c r="F29" s="71"/>
      <c r="G29" s="71"/>
    </row>
    <row r="30" spans="1:8" ht="12.75">
      <c r="B30" s="71"/>
      <c r="C30" s="71"/>
      <c r="D30" s="71"/>
      <c r="E30" s="71"/>
      <c r="F30" s="71"/>
      <c r="G30" s="71"/>
    </row>
    <row r="31" spans="1:8" ht="12.75">
      <c r="A31" s="90"/>
      <c r="B31" s="243"/>
      <c r="C31" s="243"/>
      <c r="D31" s="243"/>
      <c r="E31" s="243"/>
      <c r="F31" s="243"/>
      <c r="G31" s="243"/>
    </row>
    <row r="32" spans="1:8" ht="12.75">
      <c r="B32" s="71"/>
      <c r="C32" s="71"/>
      <c r="D32" s="71"/>
      <c r="E32" s="71"/>
      <c r="F32" s="71"/>
      <c r="G32" s="71"/>
    </row>
    <row r="33" spans="1:7" ht="12.75">
      <c r="B33" s="71"/>
      <c r="C33" s="71"/>
      <c r="D33" s="71"/>
      <c r="E33" s="71"/>
      <c r="F33" s="71"/>
      <c r="G33" s="71"/>
    </row>
    <row r="34" spans="1:7" ht="12.75">
      <c r="B34" s="71"/>
      <c r="C34" s="71"/>
      <c r="D34" s="71"/>
      <c r="E34" s="71"/>
      <c r="F34" s="71"/>
      <c r="G34" s="71"/>
    </row>
    <row r="35" spans="1:7" ht="12.75">
      <c r="A35" s="90"/>
      <c r="B35" s="243"/>
      <c r="C35" s="243"/>
      <c r="D35" s="243"/>
      <c r="E35" s="243"/>
      <c r="F35" s="243"/>
      <c r="G35" s="243"/>
    </row>
    <row r="36" spans="1:7" ht="12.75">
      <c r="B36" s="71"/>
      <c r="C36" s="71"/>
      <c r="D36" s="71"/>
      <c r="E36" s="71"/>
      <c r="F36" s="71"/>
      <c r="G36" s="71"/>
    </row>
    <row r="37" spans="1:7" ht="12.75">
      <c r="B37" s="71"/>
      <c r="C37" s="71"/>
      <c r="D37" s="71"/>
      <c r="E37" s="71"/>
      <c r="F37" s="71"/>
      <c r="G37" s="71"/>
    </row>
    <row r="38" spans="1:7" ht="12.75">
      <c r="B38" s="71"/>
      <c r="C38" s="71"/>
      <c r="D38" s="71"/>
      <c r="E38" s="71"/>
      <c r="F38" s="71"/>
      <c r="G38" s="71"/>
    </row>
    <row r="39" spans="1:7" ht="12.75">
      <c r="A39" s="90"/>
      <c r="B39" s="243"/>
      <c r="C39" s="243"/>
      <c r="D39" s="243"/>
      <c r="E39" s="243"/>
      <c r="F39" s="243"/>
      <c r="G39" s="243"/>
    </row>
    <row r="40" spans="1:7" ht="12.75">
      <c r="B40" s="71"/>
      <c r="C40" s="71"/>
      <c r="D40" s="71"/>
      <c r="E40" s="71"/>
      <c r="F40" s="71"/>
      <c r="G40" s="71"/>
    </row>
    <row r="41" spans="1:7" ht="12.75">
      <c r="B41" s="71"/>
      <c r="C41" s="71"/>
      <c r="D41" s="71"/>
      <c r="E41" s="71"/>
      <c r="F41" s="71"/>
      <c r="G41" s="71"/>
    </row>
    <row r="42" spans="1:7" ht="12.75">
      <c r="B42" s="71"/>
      <c r="C42" s="71"/>
      <c r="D42" s="71"/>
      <c r="E42" s="71"/>
      <c r="F42" s="71"/>
      <c r="G42" s="71"/>
    </row>
    <row r="43" spans="1:7" ht="12.75">
      <c r="A43" s="90"/>
      <c r="B43" s="243"/>
      <c r="C43" s="243"/>
      <c r="D43" s="243"/>
      <c r="E43" s="243"/>
      <c r="F43" s="243"/>
      <c r="G43" s="243"/>
    </row>
    <row r="44" spans="1:7" ht="12.75">
      <c r="B44" s="71"/>
      <c r="C44" s="71"/>
      <c r="D44" s="71"/>
      <c r="E44" s="71"/>
      <c r="F44" s="71"/>
      <c r="G44" s="71"/>
    </row>
    <row r="45" spans="1:7" ht="12.75">
      <c r="B45" s="71"/>
      <c r="C45" s="71"/>
      <c r="D45" s="71"/>
      <c r="E45" s="71"/>
      <c r="F45" s="71"/>
      <c r="G45" s="71"/>
    </row>
    <row r="46" spans="1:7" ht="12.75">
      <c r="B46" s="71"/>
      <c r="C46" s="71"/>
      <c r="D46" s="71"/>
      <c r="E46" s="71"/>
      <c r="F46" s="71"/>
      <c r="G46" s="71"/>
    </row>
  </sheetData>
  <mergeCells count="1">
    <mergeCell ref="E5:G6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2" pageOrder="overThenDown" orientation="portrait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L40"/>
  <sheetViews>
    <sheetView view="pageBreakPreview" zoomScale="85" zoomScaleNormal="85" zoomScaleSheetLayoutView="85" workbookViewId="0">
      <selection activeCell="A2" sqref="A2:F2"/>
    </sheetView>
  </sheetViews>
  <sheetFormatPr defaultRowHeight="12"/>
  <cols>
    <col min="1" max="1" width="10.625" style="244" customWidth="1"/>
    <col min="2" max="6" width="15.75" style="244" customWidth="1"/>
    <col min="7" max="9" width="24.625" style="244" customWidth="1"/>
    <col min="10" max="10" width="15.625" style="244" customWidth="1"/>
    <col min="11" max="16384" width="9" style="244"/>
  </cols>
  <sheetData>
    <row r="1" spans="1:12" s="248" customFormat="1" ht="24.95" customHeight="1">
      <c r="A1" s="176" t="s">
        <v>1079</v>
      </c>
      <c r="B1" s="110"/>
      <c r="C1" s="110"/>
      <c r="D1" s="110"/>
      <c r="E1" s="113"/>
      <c r="J1" s="248" t="s">
        <v>1080</v>
      </c>
    </row>
    <row r="2" spans="1:12" s="123" customFormat="1" ht="24.95" customHeight="1">
      <c r="A2" s="1142" t="s">
        <v>1172</v>
      </c>
      <c r="B2" s="1142"/>
      <c r="C2" s="1142"/>
      <c r="D2" s="1142"/>
      <c r="E2" s="1142"/>
      <c r="F2" s="1142"/>
      <c r="G2" s="1141" t="s">
        <v>45</v>
      </c>
      <c r="H2" s="1141"/>
      <c r="I2" s="1141"/>
      <c r="J2" s="1141"/>
    </row>
    <row r="3" spans="1:12" s="139" customFormat="1" ht="23.1" customHeight="1">
      <c r="A3" s="1261"/>
      <c r="B3" s="1262"/>
      <c r="C3" s="1262"/>
      <c r="D3" s="1262"/>
      <c r="E3" s="1262"/>
      <c r="F3" s="1262"/>
      <c r="G3" s="323"/>
      <c r="H3" s="323"/>
      <c r="I3" s="323"/>
      <c r="J3" s="323"/>
    </row>
    <row r="4" spans="1:12" s="145" customFormat="1" ht="15" customHeight="1" thickBot="1">
      <c r="A4" s="7" t="s">
        <v>1034</v>
      </c>
      <c r="B4" s="227"/>
      <c r="C4" s="227"/>
      <c r="D4" s="227"/>
      <c r="E4" s="227"/>
      <c r="F4" s="9"/>
      <c r="G4" s="9"/>
      <c r="H4" s="9"/>
      <c r="I4" s="9"/>
      <c r="J4" s="256" t="s">
        <v>1081</v>
      </c>
    </row>
    <row r="5" spans="1:12" s="216" customFormat="1" ht="16.5" customHeight="1">
      <c r="A5" s="249" t="s">
        <v>294</v>
      </c>
      <c r="B5" s="1104" t="s">
        <v>322</v>
      </c>
      <c r="C5" s="1235"/>
      <c r="D5" s="1105"/>
      <c r="E5" s="192" t="s">
        <v>818</v>
      </c>
      <c r="F5" s="198"/>
      <c r="G5" s="249" t="s">
        <v>331</v>
      </c>
      <c r="H5" s="429" t="s">
        <v>310</v>
      </c>
      <c r="I5" s="429" t="s">
        <v>279</v>
      </c>
      <c r="J5" s="12" t="s">
        <v>399</v>
      </c>
    </row>
    <row r="6" spans="1:12" s="216" customFormat="1" ht="16.5" customHeight="1">
      <c r="A6" s="15"/>
      <c r="B6" s="22"/>
      <c r="C6" s="200" t="s">
        <v>5</v>
      </c>
      <c r="D6" s="200" t="s">
        <v>11</v>
      </c>
      <c r="E6" s="634" t="s">
        <v>1082</v>
      </c>
      <c r="F6" s="634"/>
      <c r="G6" s="317"/>
      <c r="H6" s="22" t="s">
        <v>178</v>
      </c>
      <c r="I6" s="22" t="s">
        <v>592</v>
      </c>
      <c r="J6" s="1109"/>
    </row>
    <row r="7" spans="1:12" s="216" customFormat="1" ht="16.5" customHeight="1">
      <c r="A7" s="15"/>
      <c r="B7" s="22" t="s">
        <v>242</v>
      </c>
      <c r="C7" s="22"/>
      <c r="D7" s="22"/>
      <c r="E7" s="269" t="s">
        <v>819</v>
      </c>
      <c r="F7" s="309" t="s">
        <v>820</v>
      </c>
      <c r="G7" s="15" t="s">
        <v>1083</v>
      </c>
      <c r="H7" s="22" t="s">
        <v>344</v>
      </c>
      <c r="I7" s="22" t="s">
        <v>627</v>
      </c>
      <c r="J7" s="1109"/>
    </row>
    <row r="8" spans="1:12" s="216" customFormat="1" ht="18" customHeight="1">
      <c r="A8" s="203" t="s">
        <v>308</v>
      </c>
      <c r="B8" s="329" t="s">
        <v>76</v>
      </c>
      <c r="C8" s="329" t="s">
        <v>371</v>
      </c>
      <c r="D8" s="329" t="s">
        <v>439</v>
      </c>
      <c r="E8" s="329" t="s">
        <v>147</v>
      </c>
      <c r="F8" s="250" t="s">
        <v>76</v>
      </c>
      <c r="G8" s="251" t="s">
        <v>1084</v>
      </c>
      <c r="H8" s="329" t="s">
        <v>283</v>
      </c>
      <c r="I8" s="329" t="s">
        <v>225</v>
      </c>
      <c r="J8" s="298" t="s">
        <v>248</v>
      </c>
    </row>
    <row r="9" spans="1:12" s="217" customFormat="1" ht="18.95" customHeight="1">
      <c r="A9" s="222">
        <v>2016</v>
      </c>
      <c r="B9" s="166">
        <v>686103</v>
      </c>
      <c r="C9" s="234">
        <v>398852</v>
      </c>
      <c r="D9" s="234">
        <v>287251</v>
      </c>
      <c r="E9" s="636">
        <v>53105</v>
      </c>
      <c r="F9" s="636">
        <v>357387</v>
      </c>
      <c r="G9" s="288">
        <v>306994</v>
      </c>
      <c r="H9" s="636">
        <v>6806</v>
      </c>
      <c r="I9" s="637">
        <v>14916</v>
      </c>
      <c r="J9" s="286">
        <v>2016</v>
      </c>
    </row>
    <row r="10" spans="1:12" s="217" customFormat="1" ht="18.95" customHeight="1">
      <c r="A10" s="222">
        <v>2017</v>
      </c>
      <c r="B10" s="166">
        <v>680039</v>
      </c>
      <c r="C10" s="234">
        <v>392826</v>
      </c>
      <c r="D10" s="234">
        <v>287213</v>
      </c>
      <c r="E10" s="636">
        <v>56813</v>
      </c>
      <c r="F10" s="636">
        <v>361276</v>
      </c>
      <c r="G10" s="288">
        <v>292295</v>
      </c>
      <c r="H10" s="636">
        <v>7745</v>
      </c>
      <c r="I10" s="637">
        <v>18723</v>
      </c>
      <c r="J10" s="286">
        <v>2017</v>
      </c>
    </row>
    <row r="11" spans="1:12" s="217" customFormat="1" ht="18.95" customHeight="1">
      <c r="A11" s="222">
        <v>2018</v>
      </c>
      <c r="B11" s="166">
        <v>696595</v>
      </c>
      <c r="C11" s="234">
        <v>401858</v>
      </c>
      <c r="D11" s="234">
        <v>294737</v>
      </c>
      <c r="E11" s="636">
        <v>61936</v>
      </c>
      <c r="F11" s="636">
        <v>382931</v>
      </c>
      <c r="G11" s="288">
        <v>281333</v>
      </c>
      <c r="H11" s="636">
        <v>7863</v>
      </c>
      <c r="I11" s="637">
        <v>24468</v>
      </c>
      <c r="J11" s="286">
        <v>2018</v>
      </c>
    </row>
    <row r="12" spans="1:12" s="217" customFormat="1" ht="18.95" customHeight="1">
      <c r="A12" s="222">
        <v>2019</v>
      </c>
      <c r="B12" s="166">
        <v>697556</v>
      </c>
      <c r="C12" s="234">
        <v>400699</v>
      </c>
      <c r="D12" s="234">
        <v>296857</v>
      </c>
      <c r="E12" s="636">
        <v>67635</v>
      </c>
      <c r="F12" s="636">
        <v>405395</v>
      </c>
      <c r="G12" s="288">
        <v>258339</v>
      </c>
      <c r="H12" s="636">
        <v>7907</v>
      </c>
      <c r="I12" s="637">
        <v>25915</v>
      </c>
      <c r="J12" s="286">
        <v>2019</v>
      </c>
    </row>
    <row r="13" spans="1:12" s="217" customFormat="1" ht="18.95" customHeight="1">
      <c r="A13" s="222">
        <v>2020</v>
      </c>
      <c r="B13" s="985">
        <v>705909</v>
      </c>
      <c r="C13" s="986">
        <v>405770</v>
      </c>
      <c r="D13" s="986">
        <v>300139</v>
      </c>
      <c r="E13" s="987">
        <v>70891</v>
      </c>
      <c r="F13" s="987">
        <v>426940</v>
      </c>
      <c r="G13" s="988">
        <v>242282</v>
      </c>
      <c r="H13" s="987">
        <v>8563</v>
      </c>
      <c r="I13" s="989">
        <v>28124</v>
      </c>
      <c r="J13" s="286">
        <v>2020</v>
      </c>
    </row>
    <row r="14" spans="1:12" s="147" customFormat="1" ht="38.1" customHeight="1">
      <c r="A14" s="225">
        <f>A13+1</f>
        <v>2021</v>
      </c>
      <c r="B14" s="638">
        <f>SUM(B15:B36)</f>
        <v>700785</v>
      </c>
      <c r="C14" s="639">
        <f t="shared" ref="C14:I14" si="0">SUM(C15:C36)</f>
        <v>397799</v>
      </c>
      <c r="D14" s="639">
        <f t="shared" si="0"/>
        <v>302986</v>
      </c>
      <c r="E14" s="639">
        <f t="shared" si="0"/>
        <v>74812</v>
      </c>
      <c r="F14" s="639">
        <f t="shared" si="0"/>
        <v>424354</v>
      </c>
      <c r="G14" s="639">
        <f t="shared" si="0"/>
        <v>238665</v>
      </c>
      <c r="H14" s="639">
        <f t="shared" si="0"/>
        <v>9210</v>
      </c>
      <c r="I14" s="639">
        <f t="shared" si="0"/>
        <v>28556</v>
      </c>
      <c r="J14" s="566">
        <f>A14</f>
        <v>2021</v>
      </c>
    </row>
    <row r="15" spans="1:12" s="189" customFormat="1" ht="18" customHeight="1">
      <c r="A15" s="190" t="s">
        <v>563</v>
      </c>
      <c r="B15" s="85">
        <f>SUM(C15:D15)</f>
        <v>68799</v>
      </c>
      <c r="C15" s="990">
        <v>32991</v>
      </c>
      <c r="D15" s="990">
        <v>35808</v>
      </c>
      <c r="E15" s="990">
        <v>6708</v>
      </c>
      <c r="F15" s="990">
        <v>34640</v>
      </c>
      <c r="G15" s="990">
        <v>30897</v>
      </c>
      <c r="H15" s="990">
        <v>1222</v>
      </c>
      <c r="I15" s="991">
        <v>2040</v>
      </c>
      <c r="J15" s="295" t="s">
        <v>105</v>
      </c>
      <c r="L15" s="129"/>
    </row>
    <row r="16" spans="1:12" s="189" customFormat="1" ht="18" customHeight="1">
      <c r="A16" s="190" t="s">
        <v>553</v>
      </c>
      <c r="B16" s="85">
        <f t="shared" ref="B16:B36" si="1">SUM(C16:D16)</f>
        <v>105772</v>
      </c>
      <c r="C16" s="990">
        <v>60523</v>
      </c>
      <c r="D16" s="990">
        <v>45249</v>
      </c>
      <c r="E16" s="990">
        <v>10943</v>
      </c>
      <c r="F16" s="990">
        <v>66528</v>
      </c>
      <c r="G16" s="990">
        <v>34077</v>
      </c>
      <c r="H16" s="990">
        <v>1812</v>
      </c>
      <c r="I16" s="991">
        <v>3355</v>
      </c>
      <c r="J16" s="295" t="s">
        <v>124</v>
      </c>
    </row>
    <row r="17" spans="1:10" s="189" customFormat="1" ht="18" customHeight="1">
      <c r="A17" s="190" t="s">
        <v>567</v>
      </c>
      <c r="B17" s="85">
        <f t="shared" si="1"/>
        <v>89937</v>
      </c>
      <c r="C17" s="990">
        <v>42324</v>
      </c>
      <c r="D17" s="990">
        <v>47613</v>
      </c>
      <c r="E17" s="990">
        <v>9446</v>
      </c>
      <c r="F17" s="990">
        <v>47274</v>
      </c>
      <c r="G17" s="990">
        <v>36603</v>
      </c>
      <c r="H17" s="990">
        <v>2185</v>
      </c>
      <c r="I17" s="991">
        <v>3875</v>
      </c>
      <c r="J17" s="295" t="s">
        <v>177</v>
      </c>
    </row>
    <row r="18" spans="1:10" s="189" customFormat="1" ht="18" customHeight="1">
      <c r="A18" s="190" t="s">
        <v>565</v>
      </c>
      <c r="B18" s="85">
        <f t="shared" si="1"/>
        <v>97182</v>
      </c>
      <c r="C18" s="990">
        <v>64542</v>
      </c>
      <c r="D18" s="990">
        <v>32640</v>
      </c>
      <c r="E18" s="990">
        <v>5402</v>
      </c>
      <c r="F18" s="990">
        <v>80199</v>
      </c>
      <c r="G18" s="990">
        <v>14464</v>
      </c>
      <c r="H18" s="990">
        <v>591</v>
      </c>
      <c r="I18" s="991">
        <v>1928</v>
      </c>
      <c r="J18" s="295" t="s">
        <v>461</v>
      </c>
    </row>
    <row r="19" spans="1:10" s="189" customFormat="1" ht="18" customHeight="1">
      <c r="A19" s="190" t="s">
        <v>562</v>
      </c>
      <c r="B19" s="85">
        <f t="shared" si="1"/>
        <v>63160</v>
      </c>
      <c r="C19" s="990">
        <v>37870</v>
      </c>
      <c r="D19" s="990">
        <v>25290</v>
      </c>
      <c r="E19" s="990">
        <v>6485</v>
      </c>
      <c r="F19" s="990">
        <v>41357</v>
      </c>
      <c r="G19" s="990">
        <v>18833</v>
      </c>
      <c r="H19" s="990">
        <v>1242</v>
      </c>
      <c r="I19" s="991">
        <v>1728</v>
      </c>
      <c r="J19" s="295" t="s">
        <v>650</v>
      </c>
    </row>
    <row r="20" spans="1:10" s="189" customFormat="1" ht="27" customHeight="1">
      <c r="A20" s="190" t="s">
        <v>552</v>
      </c>
      <c r="B20" s="85">
        <f t="shared" si="1"/>
        <v>19722</v>
      </c>
      <c r="C20" s="990">
        <v>11209</v>
      </c>
      <c r="D20" s="990">
        <v>8513</v>
      </c>
      <c r="E20" s="990">
        <v>2770</v>
      </c>
      <c r="F20" s="990">
        <v>12387</v>
      </c>
      <c r="G20" s="990">
        <v>6186</v>
      </c>
      <c r="H20" s="990">
        <v>148</v>
      </c>
      <c r="I20" s="991">
        <v>1001</v>
      </c>
      <c r="J20" s="295" t="s">
        <v>180</v>
      </c>
    </row>
    <row r="21" spans="1:10" s="189" customFormat="1" ht="18" customHeight="1">
      <c r="A21" s="190" t="s">
        <v>561</v>
      </c>
      <c r="B21" s="85">
        <f t="shared" si="1"/>
        <v>8747</v>
      </c>
      <c r="C21" s="990">
        <v>4859</v>
      </c>
      <c r="D21" s="990">
        <v>3888</v>
      </c>
      <c r="E21" s="990">
        <v>1364</v>
      </c>
      <c r="F21" s="990">
        <v>4867</v>
      </c>
      <c r="G21" s="990">
        <v>3197</v>
      </c>
      <c r="H21" s="990">
        <v>78</v>
      </c>
      <c r="I21" s="991">
        <v>605</v>
      </c>
      <c r="J21" s="295" t="s">
        <v>657</v>
      </c>
    </row>
    <row r="22" spans="1:10" s="189" customFormat="1" ht="18" customHeight="1">
      <c r="A22" s="190" t="s">
        <v>557</v>
      </c>
      <c r="B22" s="85">
        <f t="shared" si="1"/>
        <v>7809</v>
      </c>
      <c r="C22" s="990">
        <v>4043</v>
      </c>
      <c r="D22" s="990">
        <v>3766</v>
      </c>
      <c r="E22" s="990">
        <v>924</v>
      </c>
      <c r="F22" s="990">
        <v>3913</v>
      </c>
      <c r="G22" s="990">
        <v>3278</v>
      </c>
      <c r="H22" s="990">
        <v>79</v>
      </c>
      <c r="I22" s="991">
        <v>539</v>
      </c>
      <c r="J22" s="295" t="s">
        <v>121</v>
      </c>
    </row>
    <row r="23" spans="1:10" s="189" customFormat="1" ht="18" customHeight="1">
      <c r="A23" s="190" t="s">
        <v>227</v>
      </c>
      <c r="B23" s="85">
        <f t="shared" si="1"/>
        <v>17458</v>
      </c>
      <c r="C23" s="990">
        <v>9617</v>
      </c>
      <c r="D23" s="990">
        <v>7841</v>
      </c>
      <c r="E23" s="990">
        <v>2546</v>
      </c>
      <c r="F23" s="990">
        <v>7963</v>
      </c>
      <c r="G23" s="990">
        <v>7900</v>
      </c>
      <c r="H23" s="990">
        <v>121</v>
      </c>
      <c r="I23" s="991">
        <v>1474</v>
      </c>
      <c r="J23" s="295" t="s">
        <v>123</v>
      </c>
    </row>
    <row r="24" spans="1:10" s="189" customFormat="1" ht="27" customHeight="1">
      <c r="A24" s="190" t="s">
        <v>550</v>
      </c>
      <c r="B24" s="85">
        <f t="shared" si="1"/>
        <v>11943</v>
      </c>
      <c r="C24" s="990">
        <v>6449</v>
      </c>
      <c r="D24" s="990">
        <v>5494</v>
      </c>
      <c r="E24" s="990">
        <v>1812</v>
      </c>
      <c r="F24" s="990">
        <v>5927</v>
      </c>
      <c r="G24" s="990">
        <v>5040</v>
      </c>
      <c r="H24" s="990">
        <v>100</v>
      </c>
      <c r="I24" s="991">
        <v>876</v>
      </c>
      <c r="J24" s="295" t="s">
        <v>122</v>
      </c>
    </row>
    <row r="25" spans="1:10" s="189" customFormat="1" ht="18" customHeight="1">
      <c r="A25" s="190" t="s">
        <v>560</v>
      </c>
      <c r="B25" s="85">
        <f t="shared" si="1"/>
        <v>24998</v>
      </c>
      <c r="C25" s="990">
        <v>13904</v>
      </c>
      <c r="D25" s="990">
        <v>11094</v>
      </c>
      <c r="E25" s="990">
        <v>2826</v>
      </c>
      <c r="F25" s="990">
        <v>15828</v>
      </c>
      <c r="G25" s="990">
        <v>7923</v>
      </c>
      <c r="H25" s="990">
        <v>230</v>
      </c>
      <c r="I25" s="991">
        <v>1017</v>
      </c>
      <c r="J25" s="295" t="s">
        <v>80</v>
      </c>
    </row>
    <row r="26" spans="1:10" s="189" customFormat="1" ht="18" customHeight="1">
      <c r="A26" s="190" t="s">
        <v>568</v>
      </c>
      <c r="B26" s="85">
        <f t="shared" si="1"/>
        <v>11495</v>
      </c>
      <c r="C26" s="990">
        <v>6369</v>
      </c>
      <c r="D26" s="990">
        <v>5126</v>
      </c>
      <c r="E26" s="990">
        <v>1600</v>
      </c>
      <c r="F26" s="990">
        <v>6044</v>
      </c>
      <c r="G26" s="990">
        <v>4577</v>
      </c>
      <c r="H26" s="990">
        <v>58</v>
      </c>
      <c r="I26" s="991">
        <v>816</v>
      </c>
      <c r="J26" s="295" t="s">
        <v>673</v>
      </c>
    </row>
    <row r="27" spans="1:10" s="189" customFormat="1" ht="18" customHeight="1">
      <c r="A27" s="190" t="s">
        <v>549</v>
      </c>
      <c r="B27" s="85">
        <f t="shared" si="1"/>
        <v>10551</v>
      </c>
      <c r="C27" s="990">
        <v>5764</v>
      </c>
      <c r="D27" s="990">
        <v>4787</v>
      </c>
      <c r="E27" s="990">
        <v>1576</v>
      </c>
      <c r="F27" s="990">
        <v>5544</v>
      </c>
      <c r="G27" s="990">
        <v>4201</v>
      </c>
      <c r="H27" s="990">
        <v>70</v>
      </c>
      <c r="I27" s="991">
        <v>736</v>
      </c>
      <c r="J27" s="295" t="s">
        <v>125</v>
      </c>
    </row>
    <row r="28" spans="1:10" s="189" customFormat="1" ht="27" customHeight="1">
      <c r="A28" s="190" t="s">
        <v>556</v>
      </c>
      <c r="B28" s="85">
        <f t="shared" si="1"/>
        <v>21755</v>
      </c>
      <c r="C28" s="990">
        <v>12475</v>
      </c>
      <c r="D28" s="990">
        <v>9280</v>
      </c>
      <c r="E28" s="990">
        <v>2762</v>
      </c>
      <c r="F28" s="990">
        <v>10647</v>
      </c>
      <c r="G28" s="990">
        <v>9502</v>
      </c>
      <c r="H28" s="990">
        <v>125</v>
      </c>
      <c r="I28" s="991">
        <v>1481</v>
      </c>
      <c r="J28" s="295" t="s">
        <v>142</v>
      </c>
    </row>
    <row r="29" spans="1:10" s="189" customFormat="1" ht="18" customHeight="1">
      <c r="A29" s="190" t="s">
        <v>555</v>
      </c>
      <c r="B29" s="85">
        <f t="shared" si="1"/>
        <v>31577</v>
      </c>
      <c r="C29" s="990">
        <v>22310</v>
      </c>
      <c r="D29" s="990">
        <v>9267</v>
      </c>
      <c r="E29" s="990">
        <v>3235</v>
      </c>
      <c r="F29" s="990">
        <v>14793</v>
      </c>
      <c r="G29" s="990">
        <v>11537</v>
      </c>
      <c r="H29" s="990">
        <v>439</v>
      </c>
      <c r="I29" s="991">
        <v>1222</v>
      </c>
      <c r="J29" s="295" t="s">
        <v>116</v>
      </c>
    </row>
    <row r="30" spans="1:10" s="189" customFormat="1" ht="18" customHeight="1">
      <c r="A30" s="190" t="s">
        <v>554</v>
      </c>
      <c r="B30" s="85">
        <f t="shared" si="1"/>
        <v>27991</v>
      </c>
      <c r="C30" s="990">
        <v>14211</v>
      </c>
      <c r="D30" s="990">
        <v>13780</v>
      </c>
      <c r="E30" s="990">
        <v>3228</v>
      </c>
      <c r="F30" s="990">
        <v>23164</v>
      </c>
      <c r="G30" s="990">
        <v>7356</v>
      </c>
      <c r="H30" s="990">
        <v>137</v>
      </c>
      <c r="I30" s="991">
        <v>920</v>
      </c>
      <c r="J30" s="295" t="s">
        <v>65</v>
      </c>
    </row>
    <row r="31" spans="1:10" s="189" customFormat="1" ht="18" customHeight="1">
      <c r="A31" s="190" t="s">
        <v>559</v>
      </c>
      <c r="B31" s="85">
        <f t="shared" si="1"/>
        <v>10880</v>
      </c>
      <c r="C31" s="990">
        <v>6507</v>
      </c>
      <c r="D31" s="990">
        <v>4373</v>
      </c>
      <c r="E31" s="990">
        <v>1538</v>
      </c>
      <c r="F31" s="990">
        <v>6026</v>
      </c>
      <c r="G31" s="990">
        <v>4103</v>
      </c>
      <c r="H31" s="990">
        <v>64</v>
      </c>
      <c r="I31" s="991">
        <v>687</v>
      </c>
      <c r="J31" s="295" t="s">
        <v>632</v>
      </c>
    </row>
    <row r="32" spans="1:10" s="189" customFormat="1" ht="27" customHeight="1">
      <c r="A32" s="190" t="s">
        <v>548</v>
      </c>
      <c r="B32" s="85">
        <f t="shared" si="1"/>
        <v>16498</v>
      </c>
      <c r="C32" s="990">
        <v>9186</v>
      </c>
      <c r="D32" s="990">
        <v>7312</v>
      </c>
      <c r="E32" s="990">
        <v>2261</v>
      </c>
      <c r="F32" s="990">
        <v>8968</v>
      </c>
      <c r="G32" s="990">
        <v>6351</v>
      </c>
      <c r="H32" s="990">
        <v>151</v>
      </c>
      <c r="I32" s="991">
        <v>1028</v>
      </c>
      <c r="J32" s="295" t="s">
        <v>638</v>
      </c>
    </row>
    <row r="33" spans="1:10" s="189" customFormat="1" ht="18" customHeight="1">
      <c r="A33" s="190" t="s">
        <v>582</v>
      </c>
      <c r="B33" s="85">
        <f t="shared" si="1"/>
        <v>19185</v>
      </c>
      <c r="C33" s="990">
        <v>11697</v>
      </c>
      <c r="D33" s="990">
        <v>7488</v>
      </c>
      <c r="E33" s="990">
        <v>2880</v>
      </c>
      <c r="F33" s="990">
        <v>12921</v>
      </c>
      <c r="G33" s="990">
        <v>5336</v>
      </c>
      <c r="H33" s="990">
        <v>154</v>
      </c>
      <c r="I33" s="991">
        <v>774</v>
      </c>
      <c r="J33" s="295" t="s">
        <v>678</v>
      </c>
    </row>
    <row r="34" spans="1:10" s="189" customFormat="1" ht="18" customHeight="1">
      <c r="A34" s="190" t="s">
        <v>558</v>
      </c>
      <c r="B34" s="85">
        <f t="shared" si="1"/>
        <v>14654</v>
      </c>
      <c r="C34" s="990">
        <v>8569</v>
      </c>
      <c r="D34" s="990">
        <v>6085</v>
      </c>
      <c r="E34" s="990">
        <v>1916</v>
      </c>
      <c r="F34" s="990">
        <v>6384</v>
      </c>
      <c r="G34" s="990">
        <v>7314</v>
      </c>
      <c r="H34" s="990">
        <v>89</v>
      </c>
      <c r="I34" s="991">
        <v>867</v>
      </c>
      <c r="J34" s="295" t="s">
        <v>63</v>
      </c>
    </row>
    <row r="35" spans="1:10" s="189" customFormat="1" ht="18" customHeight="1">
      <c r="A35" s="190" t="s">
        <v>551</v>
      </c>
      <c r="B35" s="85">
        <f t="shared" si="1"/>
        <v>8668</v>
      </c>
      <c r="C35" s="990">
        <v>4907</v>
      </c>
      <c r="D35" s="990">
        <v>3761</v>
      </c>
      <c r="E35" s="990">
        <v>1252</v>
      </c>
      <c r="F35" s="990">
        <v>3823</v>
      </c>
      <c r="G35" s="990">
        <v>4126</v>
      </c>
      <c r="H35" s="990">
        <v>54</v>
      </c>
      <c r="I35" s="991">
        <v>665</v>
      </c>
      <c r="J35" s="295" t="s">
        <v>126</v>
      </c>
    </row>
    <row r="36" spans="1:10" s="61" customFormat="1" ht="18" customHeight="1">
      <c r="A36" s="190" t="s">
        <v>569</v>
      </c>
      <c r="B36" s="85">
        <f t="shared" si="1"/>
        <v>12004</v>
      </c>
      <c r="C36" s="990">
        <v>7473</v>
      </c>
      <c r="D36" s="990">
        <v>4531</v>
      </c>
      <c r="E36" s="990">
        <v>1338</v>
      </c>
      <c r="F36" s="990">
        <v>5157</v>
      </c>
      <c r="G36" s="990">
        <v>5864</v>
      </c>
      <c r="H36" s="990">
        <v>61</v>
      </c>
      <c r="I36" s="991">
        <v>922</v>
      </c>
      <c r="J36" s="295" t="s">
        <v>161</v>
      </c>
    </row>
    <row r="37" spans="1:10" s="61" customFormat="1" ht="6" customHeight="1">
      <c r="A37" s="640"/>
      <c r="B37" s="641"/>
      <c r="C37" s="642"/>
      <c r="D37" s="642"/>
      <c r="E37" s="642"/>
      <c r="F37" s="642"/>
      <c r="G37" s="642"/>
      <c r="H37" s="642"/>
      <c r="I37" s="643"/>
      <c r="J37" s="644"/>
    </row>
    <row r="38" spans="1:10" s="145" customFormat="1" ht="15" customHeight="1">
      <c r="A38" s="37" t="s">
        <v>1085</v>
      </c>
      <c r="B38" s="9"/>
      <c r="C38" s="9"/>
      <c r="D38" s="9"/>
      <c r="E38" s="9"/>
      <c r="F38" s="9"/>
      <c r="G38" s="9"/>
      <c r="H38" s="9"/>
      <c r="I38" s="9"/>
      <c r="J38" s="256" t="s">
        <v>1086</v>
      </c>
    </row>
    <row r="39" spans="1:10">
      <c r="B39" s="245"/>
      <c r="C39" s="245"/>
      <c r="D39" s="245"/>
      <c r="E39" s="245"/>
      <c r="F39" s="245"/>
      <c r="G39" s="245"/>
      <c r="H39" s="245"/>
      <c r="I39" s="245"/>
    </row>
    <row r="40" spans="1:10">
      <c r="B40" s="245"/>
      <c r="C40" s="245"/>
      <c r="D40" s="245"/>
      <c r="E40" s="245"/>
      <c r="F40" s="245"/>
      <c r="G40" s="245"/>
      <c r="H40" s="245"/>
      <c r="I40" s="245"/>
    </row>
  </sheetData>
  <mergeCells count="5">
    <mergeCell ref="J6:J7"/>
    <mergeCell ref="B5:D5"/>
    <mergeCell ref="A2:F2"/>
    <mergeCell ref="A3:F3"/>
    <mergeCell ref="G2:J2"/>
  </mergeCells>
  <phoneticPr fontId="39" type="noConversion"/>
  <conditionalFormatting sqref="B37:D37 B14:I14 B15:B36">
    <cfRule type="expression" dxfId="0" priority="2" stopIfTrue="1">
      <formula>#REF!="계"</formula>
    </cfRule>
  </conditionalFormatting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R88"/>
  <sheetViews>
    <sheetView view="pageBreakPreview" zoomScale="85" zoomScaleNormal="55" zoomScaleSheetLayoutView="85" workbookViewId="0">
      <selection activeCell="A2" sqref="A2"/>
    </sheetView>
  </sheetViews>
  <sheetFormatPr defaultRowHeight="14.25"/>
  <cols>
    <col min="1" max="1" width="9.125" style="64" customWidth="1"/>
    <col min="2" max="2" width="10.75" style="64" customWidth="1"/>
    <col min="3" max="3" width="10.375" style="64" customWidth="1"/>
    <col min="4" max="4" width="9.375" style="64" customWidth="1"/>
    <col min="5" max="5" width="10.375" style="64" customWidth="1"/>
    <col min="6" max="6" width="9.375" style="64" customWidth="1"/>
    <col min="7" max="7" width="10.375" style="64" customWidth="1"/>
    <col min="8" max="8" width="9.375" style="64" customWidth="1"/>
    <col min="9" max="9" width="10.375" style="64" customWidth="1"/>
    <col min="10" max="15" width="12.625" style="64" customWidth="1"/>
    <col min="16" max="16" width="13.875" style="64" customWidth="1"/>
    <col min="17" max="16384" width="9" style="64"/>
  </cols>
  <sheetData>
    <row r="1" spans="1:18" s="248" customFormat="1" ht="24.95" customHeight="1">
      <c r="A1" s="176" t="s">
        <v>1087</v>
      </c>
      <c r="C1" s="113"/>
      <c r="P1" s="248" t="s">
        <v>1088</v>
      </c>
    </row>
    <row r="2" spans="1:18" s="138" customFormat="1" ht="24.95" customHeight="1">
      <c r="A2" s="263" t="s">
        <v>1173</v>
      </c>
      <c r="B2" s="263"/>
      <c r="C2" s="263"/>
      <c r="D2" s="263"/>
      <c r="E2" s="263"/>
      <c r="F2" s="263"/>
      <c r="G2" s="263"/>
      <c r="H2" s="263"/>
      <c r="I2" s="263"/>
      <c r="J2" s="336" t="s">
        <v>203</v>
      </c>
      <c r="K2" s="264"/>
      <c r="L2" s="264"/>
      <c r="M2" s="264"/>
      <c r="N2" s="264"/>
      <c r="O2" s="264"/>
      <c r="P2" s="264"/>
    </row>
    <row r="3" spans="1:18" s="139" customFormat="1" ht="23.1" customHeight="1">
      <c r="A3" s="645"/>
      <c r="B3" s="645"/>
      <c r="C3" s="645"/>
      <c r="D3" s="645"/>
      <c r="E3" s="645"/>
      <c r="H3" s="139" t="s">
        <v>564</v>
      </c>
      <c r="P3" s="646"/>
    </row>
    <row r="4" spans="1:18" s="145" customFormat="1" ht="15" customHeight="1" thickBot="1">
      <c r="A4" s="647" t="s">
        <v>1089</v>
      </c>
      <c r="B4" s="253"/>
      <c r="C4" s="73"/>
      <c r="L4" s="55"/>
      <c r="M4" s="55"/>
      <c r="N4" s="55"/>
      <c r="O4" s="55"/>
      <c r="P4" s="648" t="s">
        <v>1090</v>
      </c>
    </row>
    <row r="5" spans="1:18" s="74" customFormat="1" ht="15" customHeight="1">
      <c r="A5" s="649" t="s">
        <v>243</v>
      </c>
      <c r="B5" s="1263" t="s">
        <v>583</v>
      </c>
      <c r="C5" s="1265"/>
      <c r="D5" s="650" t="s">
        <v>400</v>
      </c>
      <c r="E5" s="650"/>
      <c r="F5" s="1263" t="s">
        <v>273</v>
      </c>
      <c r="G5" s="1265"/>
      <c r="H5" s="1263" t="s">
        <v>292</v>
      </c>
      <c r="I5" s="1264"/>
      <c r="J5" s="650" t="s">
        <v>285</v>
      </c>
      <c r="K5" s="651"/>
      <c r="L5" s="1263" t="s">
        <v>52</v>
      </c>
      <c r="M5" s="1265"/>
      <c r="N5" s="1263" t="s">
        <v>118</v>
      </c>
      <c r="O5" s="1265"/>
      <c r="P5" s="652" t="s">
        <v>399</v>
      </c>
      <c r="Q5" s="217"/>
      <c r="R5" s="217"/>
    </row>
    <row r="6" spans="1:18" s="74" customFormat="1" ht="15" customHeight="1">
      <c r="A6" s="653"/>
      <c r="B6" s="1238" t="s">
        <v>242</v>
      </c>
      <c r="C6" s="1266"/>
      <c r="D6" s="1267" t="s">
        <v>635</v>
      </c>
      <c r="E6" s="1268"/>
      <c r="F6" s="1267" t="s">
        <v>217</v>
      </c>
      <c r="G6" s="1269"/>
      <c r="H6" s="1270" t="s">
        <v>613</v>
      </c>
      <c r="I6" s="1271"/>
      <c r="J6" s="1272" t="s">
        <v>220</v>
      </c>
      <c r="K6" s="1268"/>
      <c r="L6" s="1267" t="s">
        <v>606</v>
      </c>
      <c r="M6" s="1268"/>
      <c r="N6" s="1267" t="s">
        <v>36</v>
      </c>
      <c r="O6" s="1268"/>
      <c r="Q6" s="217"/>
      <c r="R6" s="217"/>
    </row>
    <row r="7" spans="1:18" s="217" customFormat="1" ht="15" customHeight="1">
      <c r="A7" s="653"/>
      <c r="B7" s="654" t="s">
        <v>361</v>
      </c>
      <c r="C7" s="655" t="s">
        <v>438</v>
      </c>
      <c r="D7" s="656" t="s">
        <v>361</v>
      </c>
      <c r="E7" s="655" t="s">
        <v>438</v>
      </c>
      <c r="F7" s="655" t="s">
        <v>361</v>
      </c>
      <c r="G7" s="655" t="s">
        <v>438</v>
      </c>
      <c r="H7" s="655" t="s">
        <v>361</v>
      </c>
      <c r="I7" s="657" t="s">
        <v>438</v>
      </c>
      <c r="J7" s="658" t="s">
        <v>361</v>
      </c>
      <c r="K7" s="655" t="s">
        <v>438</v>
      </c>
      <c r="L7" s="655" t="s">
        <v>361</v>
      </c>
      <c r="M7" s="655" t="s">
        <v>438</v>
      </c>
      <c r="N7" s="655" t="s">
        <v>361</v>
      </c>
      <c r="O7" s="655" t="s">
        <v>438</v>
      </c>
      <c r="P7" s="659"/>
    </row>
    <row r="8" spans="1:18" s="217" customFormat="1" ht="15" customHeight="1">
      <c r="A8" s="660" t="s">
        <v>1091</v>
      </c>
      <c r="B8" s="661" t="s">
        <v>595</v>
      </c>
      <c r="C8" s="662" t="s">
        <v>429</v>
      </c>
      <c r="D8" s="661" t="s">
        <v>595</v>
      </c>
      <c r="E8" s="662" t="s">
        <v>429</v>
      </c>
      <c r="F8" s="661" t="s">
        <v>595</v>
      </c>
      <c r="G8" s="662" t="s">
        <v>429</v>
      </c>
      <c r="H8" s="661" t="s">
        <v>595</v>
      </c>
      <c r="I8" s="663" t="s">
        <v>429</v>
      </c>
      <c r="J8" s="664" t="s">
        <v>595</v>
      </c>
      <c r="K8" s="662" t="s">
        <v>429</v>
      </c>
      <c r="L8" s="661" t="s">
        <v>595</v>
      </c>
      <c r="M8" s="662" t="s">
        <v>429</v>
      </c>
      <c r="N8" s="661" t="s">
        <v>595</v>
      </c>
      <c r="O8" s="662" t="s">
        <v>429</v>
      </c>
      <c r="P8" s="665" t="s">
        <v>248</v>
      </c>
    </row>
    <row r="9" spans="1:18" s="217" customFormat="1" ht="18" customHeight="1">
      <c r="A9" s="222">
        <v>2016</v>
      </c>
      <c r="B9" s="666">
        <v>235615</v>
      </c>
      <c r="C9" s="435">
        <v>725908545</v>
      </c>
      <c r="D9" s="435">
        <v>180563</v>
      </c>
      <c r="E9" s="435">
        <v>589550975</v>
      </c>
      <c r="F9" s="435">
        <v>3100</v>
      </c>
      <c r="G9" s="435">
        <v>13168981</v>
      </c>
      <c r="H9" s="435">
        <v>87</v>
      </c>
      <c r="I9" s="435">
        <v>1344197</v>
      </c>
      <c r="J9" s="435">
        <v>44038</v>
      </c>
      <c r="K9" s="435">
        <v>97086176</v>
      </c>
      <c r="L9" s="435">
        <v>6612</v>
      </c>
      <c r="M9" s="435">
        <v>22633196</v>
      </c>
      <c r="N9" s="435">
        <v>1215</v>
      </c>
      <c r="O9" s="435">
        <v>2125020</v>
      </c>
      <c r="P9" s="604">
        <v>2016</v>
      </c>
    </row>
    <row r="10" spans="1:18" s="217" customFormat="1" ht="18" customHeight="1">
      <c r="A10" s="222">
        <v>2017</v>
      </c>
      <c r="B10" s="666">
        <v>246549</v>
      </c>
      <c r="C10" s="435">
        <v>794658655</v>
      </c>
      <c r="D10" s="435">
        <v>189398</v>
      </c>
      <c r="E10" s="435">
        <v>652016949</v>
      </c>
      <c r="F10" s="435">
        <v>3078</v>
      </c>
      <c r="G10" s="435">
        <v>13537947</v>
      </c>
      <c r="H10" s="435">
        <v>100</v>
      </c>
      <c r="I10" s="435">
        <v>1275130</v>
      </c>
      <c r="J10" s="435">
        <v>46659</v>
      </c>
      <c r="K10" s="435">
        <v>104185055</v>
      </c>
      <c r="L10" s="435">
        <v>6363</v>
      </c>
      <c r="M10" s="435">
        <v>21768392</v>
      </c>
      <c r="N10" s="435">
        <v>951</v>
      </c>
      <c r="O10" s="435">
        <v>1875182</v>
      </c>
      <c r="P10" s="604">
        <v>2017</v>
      </c>
    </row>
    <row r="11" spans="1:18" s="217" customFormat="1" ht="18" customHeight="1">
      <c r="A11" s="222">
        <v>2018</v>
      </c>
      <c r="B11" s="666">
        <v>249391</v>
      </c>
      <c r="C11" s="435">
        <v>851996042</v>
      </c>
      <c r="D11" s="435">
        <v>191177</v>
      </c>
      <c r="E11" s="435">
        <v>700948484</v>
      </c>
      <c r="F11" s="435">
        <v>3035</v>
      </c>
      <c r="G11" s="435">
        <v>13528674</v>
      </c>
      <c r="H11" s="435">
        <v>92</v>
      </c>
      <c r="I11" s="435">
        <v>1431344</v>
      </c>
      <c r="J11" s="435">
        <v>49502</v>
      </c>
      <c r="K11" s="435">
        <v>112903250</v>
      </c>
      <c r="L11" s="435">
        <v>4645</v>
      </c>
      <c r="M11" s="435">
        <v>21278500</v>
      </c>
      <c r="N11" s="435">
        <v>940</v>
      </c>
      <c r="O11" s="435">
        <v>1905790</v>
      </c>
      <c r="P11" s="604">
        <v>2018</v>
      </c>
    </row>
    <row r="12" spans="1:18" s="217" customFormat="1" ht="18" customHeight="1">
      <c r="A12" s="222">
        <v>2019</v>
      </c>
      <c r="B12" s="435">
        <v>263589</v>
      </c>
      <c r="C12" s="435">
        <v>923723131</v>
      </c>
      <c r="D12" s="435">
        <v>201485</v>
      </c>
      <c r="E12" s="435">
        <v>757858816</v>
      </c>
      <c r="F12" s="435">
        <v>3093</v>
      </c>
      <c r="G12" s="435">
        <v>14196964</v>
      </c>
      <c r="H12" s="435">
        <v>88</v>
      </c>
      <c r="I12" s="435">
        <v>1277355</v>
      </c>
      <c r="J12" s="435">
        <v>52169</v>
      </c>
      <c r="K12" s="435">
        <v>122343924</v>
      </c>
      <c r="L12" s="435">
        <v>5899</v>
      </c>
      <c r="M12" s="435">
        <v>25909644</v>
      </c>
      <c r="N12" s="435">
        <v>855</v>
      </c>
      <c r="O12" s="435">
        <v>2136429</v>
      </c>
      <c r="P12" s="604">
        <v>2019</v>
      </c>
    </row>
    <row r="13" spans="1:18" s="217" customFormat="1" ht="18" customHeight="1">
      <c r="A13" s="222">
        <v>2020</v>
      </c>
      <c r="B13" s="435">
        <v>279640</v>
      </c>
      <c r="C13" s="435">
        <v>1026914770</v>
      </c>
      <c r="D13" s="435">
        <v>214152</v>
      </c>
      <c r="E13" s="435">
        <v>850988373</v>
      </c>
      <c r="F13" s="435">
        <v>3091</v>
      </c>
      <c r="G13" s="435">
        <v>14606201</v>
      </c>
      <c r="H13" s="435">
        <v>95</v>
      </c>
      <c r="I13" s="435">
        <v>1623163</v>
      </c>
      <c r="J13" s="435">
        <v>54940</v>
      </c>
      <c r="K13" s="435">
        <v>129645141</v>
      </c>
      <c r="L13" s="435">
        <v>6333</v>
      </c>
      <c r="M13" s="435">
        <v>27591523</v>
      </c>
      <c r="N13" s="435">
        <v>1029</v>
      </c>
      <c r="O13" s="435">
        <v>2460369</v>
      </c>
      <c r="P13" s="604">
        <v>2020</v>
      </c>
    </row>
    <row r="14" spans="1:18" s="216" customFormat="1" ht="33.75" customHeight="1">
      <c r="A14" s="565">
        <f>A13+1</f>
        <v>2021</v>
      </c>
      <c r="B14" s="961">
        <f>SUM(B15:B36)</f>
        <v>298268</v>
      </c>
      <c r="C14" s="961">
        <f>SUM(C15:C36)</f>
        <v>1149556601</v>
      </c>
      <c r="D14" s="961">
        <f>SUM(D15:D36)</f>
        <v>229675</v>
      </c>
      <c r="E14" s="961">
        <f t="shared" ref="E14:O14" si="0">SUM(E15:E36)</f>
        <v>963723091</v>
      </c>
      <c r="F14" s="961">
        <f t="shared" si="0"/>
        <v>3075</v>
      </c>
      <c r="G14" s="961">
        <f t="shared" si="0"/>
        <v>14459897</v>
      </c>
      <c r="H14" s="961">
        <f t="shared" si="0"/>
        <v>85</v>
      </c>
      <c r="I14" s="961">
        <f t="shared" si="0"/>
        <v>1311132</v>
      </c>
      <c r="J14" s="961">
        <f t="shared" si="0"/>
        <v>57654</v>
      </c>
      <c r="K14" s="961">
        <f t="shared" si="0"/>
        <v>138131419</v>
      </c>
      <c r="L14" s="961">
        <f t="shared" si="0"/>
        <v>6654</v>
      </c>
      <c r="M14" s="961">
        <f t="shared" si="0"/>
        <v>29104078</v>
      </c>
      <c r="N14" s="961">
        <f t="shared" si="0"/>
        <v>1125</v>
      </c>
      <c r="O14" s="961">
        <f t="shared" si="0"/>
        <v>2826984</v>
      </c>
      <c r="P14" s="566">
        <f>A14</f>
        <v>2021</v>
      </c>
    </row>
    <row r="15" spans="1:18" s="189" customFormat="1" ht="18" customHeight="1">
      <c r="A15" s="190" t="s">
        <v>563</v>
      </c>
      <c r="B15" s="1">
        <f>SUM(D15,F15,H15,J15,L15,N15)</f>
        <v>26495</v>
      </c>
      <c r="C15" s="668">
        <f>SUM(E15,G15,I15,K15,M15,O15)</f>
        <v>102368918</v>
      </c>
      <c r="D15" s="667">
        <v>20880</v>
      </c>
      <c r="E15" s="667">
        <v>86702523</v>
      </c>
      <c r="F15" s="667">
        <v>342</v>
      </c>
      <c r="G15" s="667">
        <v>1559686</v>
      </c>
      <c r="H15" s="667">
        <v>11</v>
      </c>
      <c r="I15" s="667">
        <v>143050</v>
      </c>
      <c r="J15" s="667">
        <v>4296</v>
      </c>
      <c r="K15" s="667">
        <v>10736424</v>
      </c>
      <c r="L15" s="667">
        <v>842</v>
      </c>
      <c r="M15" s="667">
        <v>2984889</v>
      </c>
      <c r="N15" s="667">
        <v>124</v>
      </c>
      <c r="O15" s="667">
        <v>242346</v>
      </c>
      <c r="P15" s="955" t="s">
        <v>105</v>
      </c>
      <c r="Q15" s="129"/>
      <c r="R15" s="129"/>
    </row>
    <row r="16" spans="1:18" s="189" customFormat="1" ht="18" customHeight="1">
      <c r="A16" s="190" t="s">
        <v>553</v>
      </c>
      <c r="B16" s="1">
        <f t="shared" ref="B16:B36" si="1">SUM(D16,F16,H16,J16,L16,N16)</f>
        <v>39134</v>
      </c>
      <c r="C16" s="668">
        <f t="shared" ref="C16:C36" si="2">SUM(E16,G16,I16,K16,M16,O16)</f>
        <v>169745404</v>
      </c>
      <c r="D16" s="667">
        <v>30725</v>
      </c>
      <c r="E16" s="667">
        <v>144333039</v>
      </c>
      <c r="F16" s="667">
        <v>490</v>
      </c>
      <c r="G16" s="667">
        <v>2430103</v>
      </c>
      <c r="H16" s="667">
        <v>14</v>
      </c>
      <c r="I16" s="667">
        <v>237663</v>
      </c>
      <c r="J16" s="667">
        <v>6752</v>
      </c>
      <c r="K16" s="667">
        <v>17893299</v>
      </c>
      <c r="L16" s="667">
        <v>994</v>
      </c>
      <c r="M16" s="667">
        <v>4498129</v>
      </c>
      <c r="N16" s="667">
        <v>159</v>
      </c>
      <c r="O16" s="667">
        <v>353171</v>
      </c>
      <c r="P16" s="955" t="s">
        <v>124</v>
      </c>
      <c r="Q16" s="129"/>
      <c r="R16" s="129"/>
    </row>
    <row r="17" spans="1:18" s="189" customFormat="1" ht="18" customHeight="1">
      <c r="A17" s="190" t="s">
        <v>567</v>
      </c>
      <c r="B17" s="1">
        <f t="shared" si="1"/>
        <v>31117</v>
      </c>
      <c r="C17" s="668">
        <f t="shared" si="2"/>
        <v>136089329</v>
      </c>
      <c r="D17" s="667">
        <v>24296</v>
      </c>
      <c r="E17" s="667">
        <v>115222168</v>
      </c>
      <c r="F17" s="667">
        <v>470</v>
      </c>
      <c r="G17" s="667">
        <v>2288578</v>
      </c>
      <c r="H17" s="667">
        <v>7</v>
      </c>
      <c r="I17" s="667">
        <v>112636</v>
      </c>
      <c r="J17" s="667">
        <v>5382</v>
      </c>
      <c r="K17" s="667">
        <v>14198183</v>
      </c>
      <c r="L17" s="667">
        <v>810</v>
      </c>
      <c r="M17" s="667">
        <v>3875182</v>
      </c>
      <c r="N17" s="667">
        <v>152</v>
      </c>
      <c r="O17" s="667">
        <v>392582</v>
      </c>
      <c r="P17" s="955" t="s">
        <v>177</v>
      </c>
      <c r="Q17" s="129"/>
      <c r="R17" s="129"/>
    </row>
    <row r="18" spans="1:18" s="189" customFormat="1" ht="18" customHeight="1">
      <c r="A18" s="190" t="s">
        <v>565</v>
      </c>
      <c r="B18" s="1">
        <f t="shared" si="1"/>
        <v>18238</v>
      </c>
      <c r="C18" s="668">
        <f t="shared" si="2"/>
        <v>67420179</v>
      </c>
      <c r="D18" s="667">
        <v>14159</v>
      </c>
      <c r="E18" s="667">
        <v>56477410</v>
      </c>
      <c r="F18" s="667">
        <v>170</v>
      </c>
      <c r="G18" s="667">
        <v>779415</v>
      </c>
      <c r="H18" s="667">
        <v>5</v>
      </c>
      <c r="I18" s="667">
        <v>102509</v>
      </c>
      <c r="J18" s="667">
        <v>3466</v>
      </c>
      <c r="K18" s="667">
        <v>8013146</v>
      </c>
      <c r="L18" s="667">
        <v>378</v>
      </c>
      <c r="M18" s="667">
        <v>1869235</v>
      </c>
      <c r="N18" s="667">
        <v>60</v>
      </c>
      <c r="O18" s="667">
        <v>178464</v>
      </c>
      <c r="P18" s="955" t="s">
        <v>461</v>
      </c>
      <c r="Q18" s="129"/>
      <c r="R18" s="129"/>
    </row>
    <row r="19" spans="1:18" s="189" customFormat="1" ht="18" customHeight="1">
      <c r="A19" s="190" t="s">
        <v>562</v>
      </c>
      <c r="B19" s="1">
        <f t="shared" si="1"/>
        <v>16783</v>
      </c>
      <c r="C19" s="668">
        <f t="shared" si="2"/>
        <v>86453076</v>
      </c>
      <c r="D19" s="667">
        <v>13156</v>
      </c>
      <c r="E19" s="667">
        <v>74763300</v>
      </c>
      <c r="F19" s="667">
        <v>217</v>
      </c>
      <c r="G19" s="667">
        <v>1083990</v>
      </c>
      <c r="H19" s="667">
        <v>13</v>
      </c>
      <c r="I19" s="667">
        <v>235792</v>
      </c>
      <c r="J19" s="667">
        <v>2860</v>
      </c>
      <c r="K19" s="667">
        <v>7658608</v>
      </c>
      <c r="L19" s="667">
        <v>459</v>
      </c>
      <c r="M19" s="667">
        <v>2430857</v>
      </c>
      <c r="N19" s="667">
        <v>78</v>
      </c>
      <c r="O19" s="667">
        <v>280529</v>
      </c>
      <c r="P19" s="955" t="s">
        <v>650</v>
      </c>
      <c r="Q19" s="129"/>
      <c r="R19" s="129"/>
    </row>
    <row r="20" spans="1:18" s="189" customFormat="1" ht="27" customHeight="1">
      <c r="A20" s="190" t="s">
        <v>552</v>
      </c>
      <c r="B20" s="1">
        <f t="shared" si="1"/>
        <v>10053</v>
      </c>
      <c r="C20" s="668">
        <f t="shared" si="2"/>
        <v>37710257</v>
      </c>
      <c r="D20" s="667">
        <v>7914</v>
      </c>
      <c r="E20" s="667">
        <v>32375693</v>
      </c>
      <c r="F20" s="667">
        <v>88</v>
      </c>
      <c r="G20" s="667">
        <v>363228</v>
      </c>
      <c r="H20" s="667">
        <v>4</v>
      </c>
      <c r="I20" s="667">
        <v>63758</v>
      </c>
      <c r="J20" s="667">
        <v>1856</v>
      </c>
      <c r="K20" s="667">
        <v>4197614</v>
      </c>
      <c r="L20" s="667">
        <v>161</v>
      </c>
      <c r="M20" s="667">
        <v>633269</v>
      </c>
      <c r="N20" s="667">
        <v>30</v>
      </c>
      <c r="O20" s="667">
        <v>76695</v>
      </c>
      <c r="P20" s="955" t="s">
        <v>180</v>
      </c>
      <c r="Q20" s="129"/>
      <c r="R20" s="129"/>
    </row>
    <row r="21" spans="1:18" s="189" customFormat="1" ht="18" customHeight="1">
      <c r="A21" s="190" t="s">
        <v>561</v>
      </c>
      <c r="B21" s="1">
        <f t="shared" si="1"/>
        <v>6995</v>
      </c>
      <c r="C21" s="668">
        <f t="shared" si="2"/>
        <v>24600274</v>
      </c>
      <c r="D21" s="667">
        <v>5376</v>
      </c>
      <c r="E21" s="667">
        <v>20615037</v>
      </c>
      <c r="F21" s="667">
        <v>49</v>
      </c>
      <c r="G21" s="667">
        <v>216121</v>
      </c>
      <c r="H21" s="667">
        <v>1</v>
      </c>
      <c r="I21" s="667">
        <v>13502</v>
      </c>
      <c r="J21" s="667">
        <v>1430</v>
      </c>
      <c r="K21" s="667">
        <v>3123710</v>
      </c>
      <c r="L21" s="667">
        <v>119</v>
      </c>
      <c r="M21" s="667">
        <v>583738</v>
      </c>
      <c r="N21" s="667">
        <v>20</v>
      </c>
      <c r="O21" s="667">
        <v>48166</v>
      </c>
      <c r="P21" s="955" t="s">
        <v>657</v>
      </c>
      <c r="Q21" s="129"/>
      <c r="R21" s="129"/>
    </row>
    <row r="22" spans="1:18" s="189" customFormat="1" ht="18" customHeight="1">
      <c r="A22" s="190" t="s">
        <v>557</v>
      </c>
      <c r="B22" s="1">
        <f t="shared" si="1"/>
        <v>5779</v>
      </c>
      <c r="C22" s="668">
        <f t="shared" si="2"/>
        <v>20335277</v>
      </c>
      <c r="D22" s="667">
        <v>4418</v>
      </c>
      <c r="E22" s="667">
        <v>16964425</v>
      </c>
      <c r="F22" s="667">
        <v>53</v>
      </c>
      <c r="G22" s="667">
        <v>240608</v>
      </c>
      <c r="H22" s="667">
        <v>0</v>
      </c>
      <c r="I22" s="667">
        <v>0</v>
      </c>
      <c r="J22" s="667">
        <v>1173</v>
      </c>
      <c r="K22" s="667">
        <v>2538818</v>
      </c>
      <c r="L22" s="667">
        <v>113</v>
      </c>
      <c r="M22" s="667">
        <v>566435</v>
      </c>
      <c r="N22" s="667">
        <v>22</v>
      </c>
      <c r="O22" s="667">
        <v>24991</v>
      </c>
      <c r="P22" s="955" t="s">
        <v>121</v>
      </c>
      <c r="Q22" s="129"/>
      <c r="R22" s="129"/>
    </row>
    <row r="23" spans="1:18" s="189" customFormat="1" ht="18" customHeight="1">
      <c r="A23" s="190" t="s">
        <v>227</v>
      </c>
      <c r="B23" s="1">
        <f t="shared" si="1"/>
        <v>16516</v>
      </c>
      <c r="C23" s="668">
        <f t="shared" si="2"/>
        <v>55050324</v>
      </c>
      <c r="D23" s="667">
        <v>12319</v>
      </c>
      <c r="E23" s="667">
        <v>44915853</v>
      </c>
      <c r="F23" s="667">
        <v>133</v>
      </c>
      <c r="G23" s="667">
        <v>590720</v>
      </c>
      <c r="H23" s="667">
        <v>0</v>
      </c>
      <c r="I23" s="667">
        <v>14</v>
      </c>
      <c r="J23" s="667">
        <v>3727</v>
      </c>
      <c r="K23" s="667">
        <v>8202876</v>
      </c>
      <c r="L23" s="667">
        <v>293</v>
      </c>
      <c r="M23" s="667">
        <v>1197408</v>
      </c>
      <c r="N23" s="667">
        <v>44</v>
      </c>
      <c r="O23" s="667">
        <v>143453</v>
      </c>
      <c r="P23" s="955" t="s">
        <v>123</v>
      </c>
      <c r="Q23" s="129"/>
      <c r="R23" s="129"/>
    </row>
    <row r="24" spans="1:18" s="189" customFormat="1" ht="27" customHeight="1">
      <c r="A24" s="190" t="s">
        <v>550</v>
      </c>
      <c r="B24" s="1">
        <f t="shared" si="1"/>
        <v>9479</v>
      </c>
      <c r="C24" s="668">
        <f t="shared" si="2"/>
        <v>32214467</v>
      </c>
      <c r="D24" s="667">
        <v>7168</v>
      </c>
      <c r="E24" s="667">
        <v>26666751</v>
      </c>
      <c r="F24" s="667">
        <v>66</v>
      </c>
      <c r="G24" s="667">
        <v>315526</v>
      </c>
      <c r="H24" s="667">
        <v>2</v>
      </c>
      <c r="I24" s="667">
        <v>10764</v>
      </c>
      <c r="J24" s="667">
        <v>2059</v>
      </c>
      <c r="K24" s="667">
        <v>4570854</v>
      </c>
      <c r="L24" s="667">
        <v>151</v>
      </c>
      <c r="M24" s="667">
        <v>553549</v>
      </c>
      <c r="N24" s="667">
        <v>33</v>
      </c>
      <c r="O24" s="667">
        <v>97023</v>
      </c>
      <c r="P24" s="955" t="s">
        <v>122</v>
      </c>
      <c r="Q24" s="129"/>
      <c r="R24" s="129"/>
    </row>
    <row r="25" spans="1:18" s="189" customFormat="1" ht="18" customHeight="1">
      <c r="A25" s="190" t="s">
        <v>560</v>
      </c>
      <c r="B25" s="1">
        <f t="shared" si="1"/>
        <v>12514</v>
      </c>
      <c r="C25" s="668">
        <f t="shared" si="2"/>
        <v>47610381</v>
      </c>
      <c r="D25" s="667">
        <v>9581</v>
      </c>
      <c r="E25" s="667">
        <v>40210317</v>
      </c>
      <c r="F25" s="667">
        <v>122</v>
      </c>
      <c r="G25" s="667">
        <v>508637</v>
      </c>
      <c r="H25" s="667">
        <v>5</v>
      </c>
      <c r="I25" s="667">
        <v>70431</v>
      </c>
      <c r="J25" s="667">
        <v>2552</v>
      </c>
      <c r="K25" s="667">
        <v>5848240</v>
      </c>
      <c r="L25" s="667">
        <v>204</v>
      </c>
      <c r="M25" s="667">
        <v>853357</v>
      </c>
      <c r="N25" s="667">
        <v>50</v>
      </c>
      <c r="O25" s="667">
        <v>119399</v>
      </c>
      <c r="P25" s="955" t="s">
        <v>80</v>
      </c>
      <c r="Q25" s="129"/>
      <c r="R25" s="129"/>
    </row>
    <row r="26" spans="1:18" s="189" customFormat="1" ht="18" customHeight="1">
      <c r="A26" s="190" t="s">
        <v>568</v>
      </c>
      <c r="B26" s="1">
        <f t="shared" si="1"/>
        <v>8097</v>
      </c>
      <c r="C26" s="668">
        <f t="shared" si="2"/>
        <v>27381364</v>
      </c>
      <c r="D26" s="667">
        <v>6124</v>
      </c>
      <c r="E26" s="667">
        <v>22374027</v>
      </c>
      <c r="F26" s="667">
        <v>64</v>
      </c>
      <c r="G26" s="667">
        <v>295633</v>
      </c>
      <c r="H26" s="667">
        <v>3</v>
      </c>
      <c r="I26" s="667">
        <v>40211</v>
      </c>
      <c r="J26" s="667">
        <v>1713</v>
      </c>
      <c r="K26" s="667">
        <v>3954252</v>
      </c>
      <c r="L26" s="667">
        <v>161</v>
      </c>
      <c r="M26" s="667">
        <v>641033</v>
      </c>
      <c r="N26" s="667">
        <v>32</v>
      </c>
      <c r="O26" s="667">
        <v>76208</v>
      </c>
      <c r="P26" s="955" t="s">
        <v>673</v>
      </c>
      <c r="Q26" s="129"/>
      <c r="R26" s="129"/>
    </row>
    <row r="27" spans="1:18" s="189" customFormat="1" ht="18" customHeight="1">
      <c r="A27" s="190" t="s">
        <v>549</v>
      </c>
      <c r="B27" s="1">
        <f t="shared" si="1"/>
        <v>7886</v>
      </c>
      <c r="C27" s="668">
        <f t="shared" si="2"/>
        <v>28009376</v>
      </c>
      <c r="D27" s="667">
        <v>6065</v>
      </c>
      <c r="E27" s="667">
        <v>23346724</v>
      </c>
      <c r="F27" s="667">
        <v>49</v>
      </c>
      <c r="G27" s="667">
        <v>240629</v>
      </c>
      <c r="H27" s="667">
        <v>0</v>
      </c>
      <c r="I27" s="667">
        <v>0</v>
      </c>
      <c r="J27" s="667">
        <v>1622</v>
      </c>
      <c r="K27" s="667">
        <v>3774999</v>
      </c>
      <c r="L27" s="667">
        <v>140</v>
      </c>
      <c r="M27" s="667">
        <v>578484</v>
      </c>
      <c r="N27" s="667">
        <v>10</v>
      </c>
      <c r="O27" s="667">
        <v>68540</v>
      </c>
      <c r="P27" s="955" t="s">
        <v>125</v>
      </c>
      <c r="Q27" s="129"/>
      <c r="R27" s="129"/>
    </row>
    <row r="28" spans="1:18" s="189" customFormat="1" ht="27" customHeight="1">
      <c r="A28" s="190" t="s">
        <v>556</v>
      </c>
      <c r="B28" s="1">
        <f t="shared" si="1"/>
        <v>14169</v>
      </c>
      <c r="C28" s="668">
        <f t="shared" si="2"/>
        <v>49117027</v>
      </c>
      <c r="D28" s="667">
        <v>10676</v>
      </c>
      <c r="E28" s="667">
        <v>40031494</v>
      </c>
      <c r="F28" s="667">
        <v>126</v>
      </c>
      <c r="G28" s="667">
        <v>567281</v>
      </c>
      <c r="H28" s="667">
        <v>5</v>
      </c>
      <c r="I28" s="667">
        <v>79368</v>
      </c>
      <c r="J28" s="667">
        <v>3038</v>
      </c>
      <c r="K28" s="667">
        <v>7147365</v>
      </c>
      <c r="L28" s="667">
        <v>271</v>
      </c>
      <c r="M28" s="667">
        <v>1143886</v>
      </c>
      <c r="N28" s="667">
        <v>53</v>
      </c>
      <c r="O28" s="667">
        <v>147633</v>
      </c>
      <c r="P28" s="955" t="s">
        <v>142</v>
      </c>
      <c r="Q28" s="129"/>
      <c r="R28" s="129"/>
    </row>
    <row r="29" spans="1:18" s="189" customFormat="1" ht="18" customHeight="1">
      <c r="A29" s="190" t="s">
        <v>555</v>
      </c>
      <c r="B29" s="1">
        <f t="shared" si="1"/>
        <v>10037</v>
      </c>
      <c r="C29" s="668">
        <f t="shared" si="2"/>
        <v>36291940</v>
      </c>
      <c r="D29" s="668">
        <v>7555</v>
      </c>
      <c r="E29" s="668">
        <v>29553304</v>
      </c>
      <c r="F29" s="668">
        <v>92</v>
      </c>
      <c r="G29" s="668">
        <v>452972</v>
      </c>
      <c r="H29" s="668">
        <v>2</v>
      </c>
      <c r="I29" s="668">
        <v>25825</v>
      </c>
      <c r="J29" s="668">
        <v>2071</v>
      </c>
      <c r="K29" s="668">
        <v>4849528</v>
      </c>
      <c r="L29" s="668">
        <v>278</v>
      </c>
      <c r="M29" s="668">
        <v>1341463</v>
      </c>
      <c r="N29" s="668">
        <v>39</v>
      </c>
      <c r="O29" s="669">
        <v>68848</v>
      </c>
      <c r="P29" s="955" t="s">
        <v>116</v>
      </c>
      <c r="Q29" s="129"/>
      <c r="R29" s="129"/>
    </row>
    <row r="30" spans="1:18" s="189" customFormat="1" ht="18" customHeight="1">
      <c r="A30" s="190" t="s">
        <v>554</v>
      </c>
      <c r="B30" s="1">
        <f t="shared" si="1"/>
        <v>12103</v>
      </c>
      <c r="C30" s="668">
        <f t="shared" si="2"/>
        <v>44187540</v>
      </c>
      <c r="D30" s="668">
        <v>9204</v>
      </c>
      <c r="E30" s="668">
        <v>36459171</v>
      </c>
      <c r="F30" s="668">
        <v>138</v>
      </c>
      <c r="G30" s="668">
        <v>616540</v>
      </c>
      <c r="H30" s="668">
        <v>3</v>
      </c>
      <c r="I30" s="668">
        <v>35774</v>
      </c>
      <c r="J30" s="668">
        <v>2459</v>
      </c>
      <c r="K30" s="668">
        <v>5877421</v>
      </c>
      <c r="L30" s="668">
        <v>239</v>
      </c>
      <c r="M30" s="668">
        <v>1037998</v>
      </c>
      <c r="N30" s="668">
        <v>60</v>
      </c>
      <c r="O30" s="668">
        <v>160636</v>
      </c>
      <c r="P30" s="955" t="s">
        <v>65</v>
      </c>
      <c r="Q30" s="129"/>
      <c r="R30" s="129"/>
    </row>
    <row r="31" spans="1:18" s="189" customFormat="1" ht="18" customHeight="1">
      <c r="A31" s="190" t="s">
        <v>559</v>
      </c>
      <c r="B31" s="1">
        <f t="shared" si="1"/>
        <v>7778</v>
      </c>
      <c r="C31" s="668">
        <f t="shared" si="2"/>
        <v>27237227</v>
      </c>
      <c r="D31" s="667">
        <v>5937</v>
      </c>
      <c r="E31" s="667">
        <v>22680447</v>
      </c>
      <c r="F31" s="667">
        <v>71</v>
      </c>
      <c r="G31" s="667">
        <v>282976</v>
      </c>
      <c r="H31" s="667">
        <v>1</v>
      </c>
      <c r="I31" s="667">
        <v>11482</v>
      </c>
      <c r="J31" s="667">
        <v>1636</v>
      </c>
      <c r="K31" s="667">
        <v>3714812</v>
      </c>
      <c r="L31" s="667">
        <v>120</v>
      </c>
      <c r="M31" s="667">
        <v>500268</v>
      </c>
      <c r="N31" s="667">
        <v>13</v>
      </c>
      <c r="O31" s="667">
        <v>47242</v>
      </c>
      <c r="P31" s="955" t="s">
        <v>632</v>
      </c>
      <c r="Q31" s="129"/>
      <c r="R31" s="129"/>
    </row>
    <row r="32" spans="1:18" s="189" customFormat="1" ht="27" customHeight="1">
      <c r="A32" s="190" t="s">
        <v>548</v>
      </c>
      <c r="B32" s="1">
        <f t="shared" si="1"/>
        <v>9832</v>
      </c>
      <c r="C32" s="668">
        <f t="shared" si="2"/>
        <v>34370255</v>
      </c>
      <c r="D32" s="667">
        <v>7468</v>
      </c>
      <c r="E32" s="667">
        <v>28467274</v>
      </c>
      <c r="F32" s="667">
        <v>87</v>
      </c>
      <c r="G32" s="667">
        <v>443804</v>
      </c>
      <c r="H32" s="667">
        <v>3</v>
      </c>
      <c r="I32" s="667">
        <v>33465</v>
      </c>
      <c r="J32" s="667">
        <v>2063</v>
      </c>
      <c r="K32" s="667">
        <v>4627334</v>
      </c>
      <c r="L32" s="667">
        <v>180</v>
      </c>
      <c r="M32" s="667">
        <v>758146</v>
      </c>
      <c r="N32" s="667">
        <v>31</v>
      </c>
      <c r="O32" s="667">
        <v>40232</v>
      </c>
      <c r="P32" s="955" t="s">
        <v>638</v>
      </c>
      <c r="Q32" s="129"/>
      <c r="R32" s="129"/>
    </row>
    <row r="33" spans="1:18" s="189" customFormat="1" ht="18" customHeight="1">
      <c r="A33" s="190" t="s">
        <v>582</v>
      </c>
      <c r="B33" s="1">
        <f t="shared" si="1"/>
        <v>9428</v>
      </c>
      <c r="C33" s="668">
        <f t="shared" si="2"/>
        <v>34912953</v>
      </c>
      <c r="D33" s="667">
        <v>7395</v>
      </c>
      <c r="E33" s="667">
        <v>29850480</v>
      </c>
      <c r="F33" s="667">
        <v>70</v>
      </c>
      <c r="G33" s="667">
        <v>334527</v>
      </c>
      <c r="H33" s="667">
        <v>2</v>
      </c>
      <c r="I33" s="667">
        <v>31769</v>
      </c>
      <c r="J33" s="667">
        <v>1745</v>
      </c>
      <c r="K33" s="667">
        <v>3780759</v>
      </c>
      <c r="L33" s="667">
        <v>187</v>
      </c>
      <c r="M33" s="667">
        <v>842695</v>
      </c>
      <c r="N33" s="667">
        <v>29</v>
      </c>
      <c r="O33" s="667">
        <v>72723</v>
      </c>
      <c r="P33" s="955" t="s">
        <v>678</v>
      </c>
      <c r="Q33" s="129"/>
      <c r="R33" s="129"/>
    </row>
    <row r="34" spans="1:18" s="189" customFormat="1" ht="18" customHeight="1">
      <c r="A34" s="190" t="s">
        <v>558</v>
      </c>
      <c r="B34" s="1">
        <f t="shared" si="1"/>
        <v>10074</v>
      </c>
      <c r="C34" s="668">
        <f t="shared" si="2"/>
        <v>33924925</v>
      </c>
      <c r="D34" s="667">
        <v>7455</v>
      </c>
      <c r="E34" s="667">
        <v>27352642</v>
      </c>
      <c r="F34" s="667">
        <v>73</v>
      </c>
      <c r="G34" s="667">
        <v>332816</v>
      </c>
      <c r="H34" s="667">
        <v>1</v>
      </c>
      <c r="I34" s="667">
        <v>15035</v>
      </c>
      <c r="J34" s="667">
        <v>2269</v>
      </c>
      <c r="K34" s="667">
        <v>5296787</v>
      </c>
      <c r="L34" s="667">
        <v>238</v>
      </c>
      <c r="M34" s="667">
        <v>868634</v>
      </c>
      <c r="N34" s="667">
        <v>38</v>
      </c>
      <c r="O34" s="667">
        <v>59011</v>
      </c>
      <c r="P34" s="955" t="s">
        <v>63</v>
      </c>
      <c r="Q34" s="129"/>
      <c r="R34" s="129"/>
    </row>
    <row r="35" spans="1:18" s="254" customFormat="1" ht="18" customHeight="1">
      <c r="A35" s="190" t="s">
        <v>551</v>
      </c>
      <c r="B35" s="1">
        <f t="shared" si="1"/>
        <v>6260</v>
      </c>
      <c r="C35" s="668">
        <f t="shared" si="2"/>
        <v>21253953</v>
      </c>
      <c r="D35" s="667">
        <v>4627</v>
      </c>
      <c r="E35" s="667">
        <v>17054949</v>
      </c>
      <c r="F35" s="667">
        <v>45</v>
      </c>
      <c r="G35" s="667">
        <v>204483</v>
      </c>
      <c r="H35" s="667">
        <v>2</v>
      </c>
      <c r="I35" s="667">
        <v>30908</v>
      </c>
      <c r="J35" s="667">
        <v>1430</v>
      </c>
      <c r="K35" s="667">
        <v>3343912</v>
      </c>
      <c r="L35" s="667">
        <v>138</v>
      </c>
      <c r="M35" s="667">
        <v>583690</v>
      </c>
      <c r="N35" s="667">
        <v>18</v>
      </c>
      <c r="O35" s="667">
        <v>36011</v>
      </c>
      <c r="P35" s="955" t="s">
        <v>126</v>
      </c>
      <c r="Q35" s="129"/>
      <c r="R35" s="129"/>
    </row>
    <row r="36" spans="1:18" s="254" customFormat="1" ht="18" customHeight="1">
      <c r="A36" s="190" t="s">
        <v>569</v>
      </c>
      <c r="B36" s="1">
        <f t="shared" si="1"/>
        <v>9501</v>
      </c>
      <c r="C36" s="668">
        <f t="shared" si="2"/>
        <v>33272155</v>
      </c>
      <c r="D36" s="667">
        <v>7177</v>
      </c>
      <c r="E36" s="667">
        <v>27306063</v>
      </c>
      <c r="F36" s="667">
        <v>60</v>
      </c>
      <c r="G36" s="667">
        <v>311624</v>
      </c>
      <c r="H36" s="667">
        <v>1</v>
      </c>
      <c r="I36" s="667">
        <v>17176</v>
      </c>
      <c r="J36" s="667">
        <v>2055</v>
      </c>
      <c r="K36" s="667">
        <v>4782478</v>
      </c>
      <c r="L36" s="667">
        <v>178</v>
      </c>
      <c r="M36" s="667">
        <v>761733</v>
      </c>
      <c r="N36" s="667">
        <v>30</v>
      </c>
      <c r="O36" s="667">
        <v>93081</v>
      </c>
      <c r="P36" s="955" t="s">
        <v>161</v>
      </c>
      <c r="Q36" s="129"/>
      <c r="R36" s="129"/>
    </row>
    <row r="37" spans="1:18" s="3" customFormat="1" ht="6" customHeight="1">
      <c r="A37" s="40"/>
      <c r="B37" s="670"/>
      <c r="C37" s="663"/>
      <c r="D37" s="671"/>
      <c r="E37" s="671"/>
      <c r="F37" s="671"/>
      <c r="G37" s="671"/>
      <c r="H37" s="671"/>
      <c r="I37" s="671"/>
      <c r="J37" s="671"/>
      <c r="K37" s="671"/>
      <c r="L37" s="33"/>
      <c r="M37" s="33"/>
      <c r="N37" s="33"/>
      <c r="O37" s="300"/>
      <c r="P37" s="63"/>
    </row>
    <row r="38" spans="1:18" s="140" customFormat="1" ht="15" customHeight="1">
      <c r="A38" s="140" t="s">
        <v>1092</v>
      </c>
      <c r="F38" s="632"/>
      <c r="G38" s="632"/>
      <c r="H38" s="633"/>
    </row>
    <row r="39" spans="1:18" s="140" customFormat="1" ht="15" customHeight="1">
      <c r="A39" s="153" t="s">
        <v>1085</v>
      </c>
      <c r="J39" s="255"/>
      <c r="N39" s="255"/>
      <c r="P39" s="256" t="s">
        <v>1086</v>
      </c>
    </row>
    <row r="40" spans="1:18" s="153" customFormat="1" ht="12" customHeight="1"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</row>
    <row r="41" spans="1:18" s="153" customFormat="1" ht="12" customHeight="1"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</row>
    <row r="42" spans="1:18" s="153" customFormat="1" ht="12" customHeight="1">
      <c r="P42" s="75"/>
    </row>
    <row r="43" spans="1:18" s="153" customFormat="1" ht="14.25" customHeight="1">
      <c r="P43" s="76"/>
    </row>
    <row r="44" spans="1:18">
      <c r="P44" s="77"/>
    </row>
    <row r="45" spans="1:18">
      <c r="P45" s="77"/>
    </row>
    <row r="46" spans="1:18">
      <c r="P46" s="77"/>
    </row>
    <row r="47" spans="1:18">
      <c r="P47" s="77"/>
    </row>
    <row r="48" spans="1:18">
      <c r="P48" s="77"/>
    </row>
    <row r="49" spans="16:16">
      <c r="P49" s="77"/>
    </row>
    <row r="50" spans="16:16">
      <c r="P50" s="244"/>
    </row>
    <row r="51" spans="16:16">
      <c r="P51" s="244"/>
    </row>
    <row r="52" spans="16:16">
      <c r="P52" s="244"/>
    </row>
    <row r="53" spans="16:16">
      <c r="P53" s="244"/>
    </row>
    <row r="54" spans="16:16">
      <c r="P54" s="244"/>
    </row>
    <row r="55" spans="16:16">
      <c r="P55" s="244"/>
    </row>
    <row r="56" spans="16:16">
      <c r="P56" s="244"/>
    </row>
    <row r="57" spans="16:16">
      <c r="P57" s="244"/>
    </row>
    <row r="58" spans="16:16">
      <c r="P58" s="244"/>
    </row>
    <row r="59" spans="16:16">
      <c r="P59" s="244"/>
    </row>
    <row r="60" spans="16:16">
      <c r="P60" s="244"/>
    </row>
    <row r="61" spans="16:16">
      <c r="P61" s="244"/>
    </row>
    <row r="62" spans="16:16">
      <c r="P62" s="244"/>
    </row>
    <row r="63" spans="16:16">
      <c r="P63" s="244"/>
    </row>
    <row r="64" spans="16:16">
      <c r="P64" s="244"/>
    </row>
    <row r="65" spans="16:16">
      <c r="P65" s="244"/>
    </row>
    <row r="66" spans="16:16">
      <c r="P66" s="244"/>
    </row>
    <row r="67" spans="16:16">
      <c r="P67" s="244"/>
    </row>
    <row r="68" spans="16:16">
      <c r="P68" s="244"/>
    </row>
    <row r="69" spans="16:16">
      <c r="P69" s="244"/>
    </row>
    <row r="70" spans="16:16">
      <c r="P70" s="244"/>
    </row>
    <row r="71" spans="16:16">
      <c r="P71" s="244"/>
    </row>
    <row r="72" spans="16:16">
      <c r="P72" s="244"/>
    </row>
    <row r="73" spans="16:16">
      <c r="P73" s="244"/>
    </row>
    <row r="74" spans="16:16">
      <c r="P74" s="244"/>
    </row>
    <row r="75" spans="16:16">
      <c r="P75" s="244"/>
    </row>
    <row r="76" spans="16:16">
      <c r="P76" s="244"/>
    </row>
    <row r="77" spans="16:16">
      <c r="P77" s="244"/>
    </row>
    <row r="78" spans="16:16">
      <c r="P78" s="244"/>
    </row>
    <row r="79" spans="16:16">
      <c r="P79" s="244"/>
    </row>
    <row r="80" spans="16:16">
      <c r="P80" s="244"/>
    </row>
    <row r="81" spans="16:16">
      <c r="P81" s="244"/>
    </row>
    <row r="82" spans="16:16">
      <c r="P82" s="244"/>
    </row>
    <row r="83" spans="16:16">
      <c r="P83" s="244"/>
    </row>
    <row r="84" spans="16:16">
      <c r="P84" s="244"/>
    </row>
    <row r="85" spans="16:16">
      <c r="P85" s="244"/>
    </row>
    <row r="86" spans="16:16">
      <c r="P86" s="244"/>
    </row>
    <row r="87" spans="16:16">
      <c r="P87" s="244"/>
    </row>
    <row r="88" spans="16:16">
      <c r="P88" s="244"/>
    </row>
  </sheetData>
  <mergeCells count="12">
    <mergeCell ref="H5:I5"/>
    <mergeCell ref="L5:M5"/>
    <mergeCell ref="N5:O5"/>
    <mergeCell ref="B6:C6"/>
    <mergeCell ref="D6:E6"/>
    <mergeCell ref="F6:G6"/>
    <mergeCell ref="H6:I6"/>
    <mergeCell ref="J6:K6"/>
    <mergeCell ref="L6:M6"/>
    <mergeCell ref="N6:O6"/>
    <mergeCell ref="B5:C5"/>
    <mergeCell ref="F5:G5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42"/>
  <sheetViews>
    <sheetView view="pageBreakPreview" zoomScale="85" zoomScaleNormal="55" zoomScaleSheetLayoutView="85" workbookViewId="0">
      <selection activeCell="A2" sqref="A2"/>
    </sheetView>
  </sheetViews>
  <sheetFormatPr defaultRowHeight="12"/>
  <cols>
    <col min="1" max="1" width="10.25" style="244" customWidth="1"/>
    <col min="2" max="2" width="9.25" style="244" customWidth="1"/>
    <col min="3" max="3" width="7.875" style="244" customWidth="1"/>
    <col min="4" max="5" width="9.25" style="244" customWidth="1"/>
    <col min="6" max="6" width="10.875" style="244" customWidth="1"/>
    <col min="7" max="7" width="11.125" style="244" customWidth="1"/>
    <col min="8" max="8" width="9.25" style="244" customWidth="1"/>
    <col min="9" max="9" width="12.375" style="244" customWidth="1"/>
    <col min="10" max="10" width="15.875" style="244" customWidth="1"/>
    <col min="11" max="16384" width="9" style="244"/>
  </cols>
  <sheetData>
    <row r="1" spans="1:11" s="248" customFormat="1" ht="24.95" customHeight="1">
      <c r="A1" s="677" t="s">
        <v>708</v>
      </c>
      <c r="B1" s="678"/>
      <c r="C1" s="679"/>
      <c r="D1" s="677"/>
      <c r="E1" s="677"/>
      <c r="F1" s="677"/>
      <c r="G1" s="677"/>
      <c r="H1" s="677"/>
      <c r="I1" s="303"/>
    </row>
    <row r="2" spans="1:11" s="138" customFormat="1" ht="24.95" customHeight="1">
      <c r="A2" s="680" t="s">
        <v>1174</v>
      </c>
      <c r="B2" s="680"/>
      <c r="C2" s="680"/>
      <c r="D2" s="680"/>
      <c r="E2" s="680"/>
      <c r="F2" s="680"/>
      <c r="G2" s="680"/>
      <c r="H2" s="680"/>
      <c r="I2" s="680"/>
    </row>
    <row r="3" spans="1:11" s="139" customFormat="1" ht="22.5" customHeight="1">
      <c r="A3" s="681" t="s">
        <v>616</v>
      </c>
      <c r="B3" s="681"/>
      <c r="C3" s="681"/>
      <c r="D3" s="681"/>
      <c r="E3" s="681"/>
      <c r="F3" s="681"/>
      <c r="G3" s="681"/>
      <c r="H3" s="681"/>
      <c r="I3" s="681"/>
    </row>
    <row r="4" spans="1:11" s="145" customFormat="1" ht="15" customHeight="1">
      <c r="A4" s="337" t="s">
        <v>925</v>
      </c>
      <c r="B4" s="339"/>
      <c r="C4" s="339"/>
      <c r="D4" s="339"/>
      <c r="E4" s="339"/>
      <c r="F4" s="339"/>
      <c r="G4" s="339"/>
      <c r="H4" s="339"/>
      <c r="I4" s="340" t="s">
        <v>926</v>
      </c>
    </row>
    <row r="5" spans="1:11" s="216" customFormat="1" ht="14.1" customHeight="1">
      <c r="A5" s="327" t="s">
        <v>251</v>
      </c>
      <c r="B5" s="195" t="s">
        <v>821</v>
      </c>
      <c r="C5" s="1273" t="s">
        <v>355</v>
      </c>
      <c r="D5" s="1274"/>
      <c r="E5" s="1274"/>
      <c r="F5" s="1274"/>
      <c r="G5" s="195" t="s">
        <v>489</v>
      </c>
      <c r="H5" s="269" t="s">
        <v>352</v>
      </c>
      <c r="I5" s="613" t="s">
        <v>399</v>
      </c>
    </row>
    <row r="6" spans="1:11" s="216" customFormat="1" ht="14.1" customHeight="1">
      <c r="A6" s="496"/>
      <c r="B6" s="22"/>
      <c r="C6" s="1109"/>
      <c r="D6" s="1101"/>
      <c r="E6" s="1101"/>
      <c r="F6" s="1275"/>
      <c r="G6" s="308" t="s">
        <v>103</v>
      </c>
      <c r="H6" s="22" t="s">
        <v>240</v>
      </c>
      <c r="I6" s="613"/>
    </row>
    <row r="7" spans="1:11" s="216" customFormat="1" ht="14.1" customHeight="1">
      <c r="A7" s="49"/>
      <c r="B7" s="50"/>
      <c r="C7" s="1107" t="s">
        <v>727</v>
      </c>
      <c r="D7" s="1240"/>
      <c r="E7" s="1240"/>
      <c r="F7" s="1241"/>
      <c r="G7" s="329" t="s">
        <v>653</v>
      </c>
      <c r="H7" s="329" t="s">
        <v>448</v>
      </c>
      <c r="I7" s="252"/>
    </row>
    <row r="8" spans="1:11" s="216" customFormat="1" ht="14.1" customHeight="1">
      <c r="A8" s="49"/>
      <c r="B8" s="50"/>
      <c r="C8" s="269" t="s">
        <v>537</v>
      </c>
      <c r="D8" s="327"/>
      <c r="E8" s="327" t="s">
        <v>300</v>
      </c>
      <c r="F8" s="327"/>
      <c r="G8" s="269" t="s">
        <v>537</v>
      </c>
      <c r="H8" s="269" t="s">
        <v>537</v>
      </c>
      <c r="I8" s="252"/>
    </row>
    <row r="9" spans="1:11" s="216" customFormat="1" ht="24.95" customHeight="1">
      <c r="A9" s="49"/>
      <c r="B9" s="50"/>
      <c r="C9" s="682"/>
      <c r="D9" s="496"/>
      <c r="E9" s="683" t="s">
        <v>357</v>
      </c>
      <c r="F9" s="684" t="s">
        <v>446</v>
      </c>
      <c r="G9" s="682"/>
      <c r="H9" s="682"/>
      <c r="I9" s="252"/>
    </row>
    <row r="10" spans="1:11" s="216" customFormat="1" ht="14.1" customHeight="1">
      <c r="A10" s="203" t="s">
        <v>308</v>
      </c>
      <c r="B10" s="329" t="s">
        <v>242</v>
      </c>
      <c r="C10" s="329" t="s">
        <v>998</v>
      </c>
      <c r="D10" s="298" t="s">
        <v>330</v>
      </c>
      <c r="E10" s="79" t="s">
        <v>671</v>
      </c>
      <c r="F10" s="59" t="s">
        <v>662</v>
      </c>
      <c r="G10" s="329" t="s">
        <v>64</v>
      </c>
      <c r="H10" s="329" t="s">
        <v>64</v>
      </c>
      <c r="I10" s="250" t="s">
        <v>248</v>
      </c>
    </row>
    <row r="11" spans="1:11" s="217" customFormat="1" ht="18" customHeight="1">
      <c r="A11" s="222">
        <v>2016</v>
      </c>
      <c r="B11" s="85">
        <v>8965</v>
      </c>
      <c r="C11" s="224">
        <v>28</v>
      </c>
      <c r="D11" s="224">
        <v>283</v>
      </c>
      <c r="E11" s="224">
        <v>89</v>
      </c>
      <c r="F11" s="224">
        <v>194</v>
      </c>
      <c r="G11" s="224">
        <v>8879</v>
      </c>
      <c r="H11" s="224">
        <v>58</v>
      </c>
      <c r="I11" s="206">
        <v>2016</v>
      </c>
    </row>
    <row r="12" spans="1:11" s="217" customFormat="1" ht="18" customHeight="1">
      <c r="A12" s="222">
        <v>2017</v>
      </c>
      <c r="B12" s="85">
        <v>9060</v>
      </c>
      <c r="C12" s="224">
        <v>28</v>
      </c>
      <c r="D12" s="224">
        <v>328</v>
      </c>
      <c r="E12" s="224" t="s">
        <v>585</v>
      </c>
      <c r="F12" s="224" t="s">
        <v>585</v>
      </c>
      <c r="G12" s="224">
        <v>8971</v>
      </c>
      <c r="H12" s="224">
        <v>61</v>
      </c>
      <c r="I12" s="206">
        <v>2017</v>
      </c>
    </row>
    <row r="13" spans="1:11" s="217" customFormat="1" ht="18" customHeight="1">
      <c r="A13" s="222">
        <v>2018</v>
      </c>
      <c r="B13" s="85">
        <v>9117</v>
      </c>
      <c r="C13" s="224">
        <v>30</v>
      </c>
      <c r="D13" s="224">
        <v>262</v>
      </c>
      <c r="E13" s="224">
        <v>92</v>
      </c>
      <c r="F13" s="224">
        <v>170</v>
      </c>
      <c r="G13" s="224">
        <v>9034</v>
      </c>
      <c r="H13" s="224">
        <v>53</v>
      </c>
      <c r="I13" s="206">
        <v>2018</v>
      </c>
    </row>
    <row r="14" spans="1:11" s="217" customFormat="1" ht="18" customHeight="1">
      <c r="A14" s="222">
        <v>2019</v>
      </c>
      <c r="B14" s="224">
        <v>9195</v>
      </c>
      <c r="C14" s="224">
        <v>29</v>
      </c>
      <c r="D14" s="224">
        <v>168</v>
      </c>
      <c r="E14" s="224">
        <v>78</v>
      </c>
      <c r="F14" s="224">
        <v>90</v>
      </c>
      <c r="G14" s="224">
        <v>9121</v>
      </c>
      <c r="H14" s="224">
        <v>45</v>
      </c>
      <c r="I14" s="206">
        <v>2019</v>
      </c>
    </row>
    <row r="15" spans="1:11" s="217" customFormat="1" ht="18" customHeight="1">
      <c r="A15" s="222">
        <v>2020</v>
      </c>
      <c r="B15" s="224">
        <v>9168</v>
      </c>
      <c r="C15" s="224">
        <v>27</v>
      </c>
      <c r="D15" s="224">
        <v>253</v>
      </c>
      <c r="E15" s="224">
        <v>95</v>
      </c>
      <c r="F15" s="224">
        <v>158</v>
      </c>
      <c r="G15" s="224">
        <v>9092</v>
      </c>
      <c r="H15" s="224">
        <v>49</v>
      </c>
      <c r="I15" s="206">
        <v>2020</v>
      </c>
    </row>
    <row r="16" spans="1:11" s="147" customFormat="1" ht="33" customHeight="1">
      <c r="A16" s="225">
        <f>A15+1</f>
        <v>2021</v>
      </c>
      <c r="B16" s="220">
        <f>SUM(B17:B38)</f>
        <v>9206</v>
      </c>
      <c r="C16" s="220">
        <f t="shared" ref="C16:H16" si="0">SUM(C17:C38)</f>
        <v>28</v>
      </c>
      <c r="D16" s="220">
        <f t="shared" si="0"/>
        <v>244</v>
      </c>
      <c r="E16" s="220">
        <f t="shared" si="0"/>
        <v>101</v>
      </c>
      <c r="F16" s="220">
        <f t="shared" si="0"/>
        <v>143</v>
      </c>
      <c r="G16" s="220">
        <f t="shared" si="0"/>
        <v>9136</v>
      </c>
      <c r="H16" s="220">
        <f t="shared" si="0"/>
        <v>42</v>
      </c>
      <c r="I16" s="218">
        <f>$A$16</f>
        <v>2021</v>
      </c>
      <c r="K16" s="130"/>
    </row>
    <row r="17" spans="1:11" s="189" customFormat="1" ht="17.100000000000001" customHeight="1">
      <c r="A17" s="190" t="s">
        <v>563</v>
      </c>
      <c r="B17" s="480">
        <f>SUM(C17,G17,H17)</f>
        <v>215</v>
      </c>
      <c r="C17" s="293">
        <v>4</v>
      </c>
      <c r="D17" s="293">
        <f>SUM(E17:F17)</f>
        <v>37</v>
      </c>
      <c r="E17" s="293">
        <v>20</v>
      </c>
      <c r="F17" s="292">
        <v>17</v>
      </c>
      <c r="G17" s="293">
        <v>200</v>
      </c>
      <c r="H17" s="293">
        <v>11</v>
      </c>
      <c r="I17" s="165" t="s">
        <v>105</v>
      </c>
      <c r="K17" s="130"/>
    </row>
    <row r="18" spans="1:11" s="189" customFormat="1" ht="17.100000000000001" customHeight="1">
      <c r="A18" s="190" t="s">
        <v>553</v>
      </c>
      <c r="B18" s="480">
        <f t="shared" ref="B18:B38" si="1">SUM(C18,G18,H18)</f>
        <v>530</v>
      </c>
      <c r="C18" s="293">
        <v>2</v>
      </c>
      <c r="D18" s="293">
        <f t="shared" ref="D18:D38" si="2">SUM(E18:F18)</f>
        <v>26</v>
      </c>
      <c r="E18" s="292">
        <v>16</v>
      </c>
      <c r="F18" s="292">
        <v>10</v>
      </c>
      <c r="G18" s="293">
        <v>528</v>
      </c>
      <c r="H18" s="293"/>
      <c r="I18" s="165" t="s">
        <v>124</v>
      </c>
      <c r="K18" s="130"/>
    </row>
    <row r="19" spans="1:11" s="189" customFormat="1" ht="17.100000000000001" customHeight="1">
      <c r="A19" s="190" t="s">
        <v>567</v>
      </c>
      <c r="B19" s="480">
        <f t="shared" si="1"/>
        <v>688</v>
      </c>
      <c r="C19" s="293">
        <v>4</v>
      </c>
      <c r="D19" s="293">
        <f t="shared" si="2"/>
        <v>28</v>
      </c>
      <c r="E19" s="292">
        <v>4</v>
      </c>
      <c r="F19" s="292">
        <v>24</v>
      </c>
      <c r="G19" s="293">
        <v>682</v>
      </c>
      <c r="H19" s="293">
        <v>2</v>
      </c>
      <c r="I19" s="165" t="s">
        <v>177</v>
      </c>
      <c r="K19" s="130"/>
    </row>
    <row r="20" spans="1:11" s="189" customFormat="1" ht="17.100000000000001" customHeight="1">
      <c r="A20" s="190" t="s">
        <v>565</v>
      </c>
      <c r="B20" s="480">
        <f t="shared" si="1"/>
        <v>612</v>
      </c>
      <c r="C20" s="293">
        <v>2</v>
      </c>
      <c r="D20" s="293">
        <f t="shared" si="2"/>
        <v>24</v>
      </c>
      <c r="E20" s="292">
        <v>5</v>
      </c>
      <c r="F20" s="292">
        <v>19</v>
      </c>
      <c r="G20" s="293">
        <v>610</v>
      </c>
      <c r="H20" s="293"/>
      <c r="I20" s="165" t="s">
        <v>461</v>
      </c>
      <c r="K20" s="130"/>
    </row>
    <row r="21" spans="1:11" s="189" customFormat="1" ht="17.100000000000001" customHeight="1">
      <c r="A21" s="190" t="s">
        <v>562</v>
      </c>
      <c r="B21" s="480">
        <f t="shared" si="1"/>
        <v>334</v>
      </c>
      <c r="C21" s="293">
        <v>2</v>
      </c>
      <c r="D21" s="293">
        <f t="shared" si="2"/>
        <v>31</v>
      </c>
      <c r="E21" s="292">
        <v>15</v>
      </c>
      <c r="F21" s="292">
        <v>16</v>
      </c>
      <c r="G21" s="293">
        <v>332</v>
      </c>
      <c r="H21" s="293"/>
      <c r="I21" s="165" t="s">
        <v>650</v>
      </c>
      <c r="K21" s="130"/>
    </row>
    <row r="22" spans="1:11" s="189" customFormat="1" ht="27" customHeight="1">
      <c r="A22" s="190" t="s">
        <v>552</v>
      </c>
      <c r="B22" s="480">
        <f t="shared" si="1"/>
        <v>369</v>
      </c>
      <c r="C22" s="293">
        <v>1</v>
      </c>
      <c r="D22" s="293">
        <f t="shared" si="2"/>
        <v>7</v>
      </c>
      <c r="E22" s="292">
        <v>2</v>
      </c>
      <c r="F22" s="292">
        <v>5</v>
      </c>
      <c r="G22" s="293">
        <v>368</v>
      </c>
      <c r="H22" s="293"/>
      <c r="I22" s="165" t="s">
        <v>180</v>
      </c>
      <c r="K22" s="130"/>
    </row>
    <row r="23" spans="1:11" s="189" customFormat="1" ht="17.100000000000001" customHeight="1">
      <c r="A23" s="190" t="s">
        <v>561</v>
      </c>
      <c r="B23" s="480">
        <f t="shared" si="1"/>
        <v>325</v>
      </c>
      <c r="C23" s="293"/>
      <c r="D23" s="293">
        <f t="shared" si="2"/>
        <v>0</v>
      </c>
      <c r="E23" s="292">
        <v>0</v>
      </c>
      <c r="F23" s="292">
        <v>0</v>
      </c>
      <c r="G23" s="293">
        <v>325</v>
      </c>
      <c r="H23" s="293"/>
      <c r="I23" s="165" t="s">
        <v>657</v>
      </c>
      <c r="K23" s="130"/>
    </row>
    <row r="24" spans="1:11" s="189" customFormat="1" ht="17.100000000000001" customHeight="1">
      <c r="A24" s="190" t="s">
        <v>557</v>
      </c>
      <c r="B24" s="480">
        <f t="shared" si="1"/>
        <v>277</v>
      </c>
      <c r="C24" s="293"/>
      <c r="D24" s="293">
        <f t="shared" si="2"/>
        <v>0</v>
      </c>
      <c r="E24" s="292">
        <v>0</v>
      </c>
      <c r="F24" s="292">
        <v>0</v>
      </c>
      <c r="G24" s="293">
        <v>277</v>
      </c>
      <c r="H24" s="293"/>
      <c r="I24" s="165" t="s">
        <v>121</v>
      </c>
      <c r="K24" s="130"/>
    </row>
    <row r="25" spans="1:11" s="189" customFormat="1" ht="17.100000000000001" customHeight="1">
      <c r="A25" s="190" t="s">
        <v>227</v>
      </c>
      <c r="B25" s="480">
        <f t="shared" si="1"/>
        <v>646</v>
      </c>
      <c r="C25" s="293">
        <v>1</v>
      </c>
      <c r="D25" s="293">
        <f t="shared" si="2"/>
        <v>9</v>
      </c>
      <c r="E25" s="292">
        <v>3</v>
      </c>
      <c r="F25" s="292">
        <v>6</v>
      </c>
      <c r="G25" s="293">
        <v>642</v>
      </c>
      <c r="H25" s="293">
        <v>3</v>
      </c>
      <c r="I25" s="165" t="s">
        <v>123</v>
      </c>
      <c r="K25" s="130"/>
    </row>
    <row r="26" spans="1:11" s="189" customFormat="1" ht="27" customHeight="1">
      <c r="A26" s="190" t="s">
        <v>550</v>
      </c>
      <c r="B26" s="480">
        <f t="shared" si="1"/>
        <v>449</v>
      </c>
      <c r="C26" s="293">
        <v>1</v>
      </c>
      <c r="D26" s="293">
        <f t="shared" si="2"/>
        <v>9</v>
      </c>
      <c r="E26" s="292">
        <v>4</v>
      </c>
      <c r="F26" s="292">
        <v>5</v>
      </c>
      <c r="G26" s="293">
        <v>448</v>
      </c>
      <c r="H26" s="293"/>
      <c r="I26" s="165" t="s">
        <v>122</v>
      </c>
      <c r="K26" s="130"/>
    </row>
    <row r="27" spans="1:11" s="189" customFormat="1" ht="17.100000000000001" customHeight="1">
      <c r="A27" s="190" t="s">
        <v>560</v>
      </c>
      <c r="B27" s="480">
        <f t="shared" si="1"/>
        <v>441</v>
      </c>
      <c r="C27" s="293">
        <v>1</v>
      </c>
      <c r="D27" s="293">
        <f t="shared" si="2"/>
        <v>15</v>
      </c>
      <c r="E27" s="292">
        <v>8</v>
      </c>
      <c r="F27" s="292">
        <v>7</v>
      </c>
      <c r="G27" s="293">
        <v>438</v>
      </c>
      <c r="H27" s="293">
        <v>2</v>
      </c>
      <c r="I27" s="165" t="s">
        <v>80</v>
      </c>
      <c r="K27" s="130"/>
    </row>
    <row r="28" spans="1:11" s="189" customFormat="1" ht="17.100000000000001" customHeight="1">
      <c r="A28" s="190" t="s">
        <v>568</v>
      </c>
      <c r="B28" s="480">
        <f t="shared" si="1"/>
        <v>407</v>
      </c>
      <c r="C28" s="293">
        <v>1</v>
      </c>
      <c r="D28" s="293">
        <f t="shared" si="2"/>
        <v>11</v>
      </c>
      <c r="E28" s="292">
        <v>2</v>
      </c>
      <c r="F28" s="292">
        <v>9</v>
      </c>
      <c r="G28" s="293">
        <v>406</v>
      </c>
      <c r="H28" s="293"/>
      <c r="I28" s="165" t="s">
        <v>673</v>
      </c>
      <c r="K28" s="130"/>
    </row>
    <row r="29" spans="1:11" s="189" customFormat="1" ht="17.100000000000001" customHeight="1">
      <c r="A29" s="190" t="s">
        <v>549</v>
      </c>
      <c r="B29" s="480">
        <f t="shared" si="1"/>
        <v>341</v>
      </c>
      <c r="C29" s="293"/>
      <c r="D29" s="293">
        <f t="shared" si="2"/>
        <v>0</v>
      </c>
      <c r="E29" s="292">
        <v>0</v>
      </c>
      <c r="F29" s="292">
        <v>0</v>
      </c>
      <c r="G29" s="293">
        <v>338</v>
      </c>
      <c r="H29" s="293">
        <v>3</v>
      </c>
      <c r="I29" s="165" t="s">
        <v>125</v>
      </c>
      <c r="K29" s="130"/>
    </row>
    <row r="30" spans="1:11" s="189" customFormat="1" ht="27" customHeight="1">
      <c r="A30" s="190" t="s">
        <v>556</v>
      </c>
      <c r="B30" s="480">
        <f t="shared" si="1"/>
        <v>600</v>
      </c>
      <c r="C30" s="293">
        <v>1</v>
      </c>
      <c r="D30" s="293">
        <f t="shared" si="2"/>
        <v>12</v>
      </c>
      <c r="E30" s="292">
        <v>8</v>
      </c>
      <c r="F30" s="292">
        <v>4</v>
      </c>
      <c r="G30" s="293">
        <v>594</v>
      </c>
      <c r="H30" s="293">
        <v>5</v>
      </c>
      <c r="I30" s="165" t="s">
        <v>142</v>
      </c>
      <c r="K30" s="130"/>
    </row>
    <row r="31" spans="1:11" s="189" customFormat="1" ht="17.100000000000001" customHeight="1">
      <c r="A31" s="190" t="s">
        <v>555</v>
      </c>
      <c r="B31" s="480">
        <f t="shared" si="1"/>
        <v>457</v>
      </c>
      <c r="C31" s="293">
        <v>1</v>
      </c>
      <c r="D31" s="293">
        <f t="shared" si="2"/>
        <v>4</v>
      </c>
      <c r="E31" s="292">
        <v>2</v>
      </c>
      <c r="F31" s="292">
        <v>2</v>
      </c>
      <c r="G31" s="293">
        <v>456</v>
      </c>
      <c r="H31" s="293"/>
      <c r="I31" s="165" t="s">
        <v>116</v>
      </c>
      <c r="K31" s="130"/>
    </row>
    <row r="32" spans="1:11" s="189" customFormat="1" ht="17.100000000000001" customHeight="1">
      <c r="A32" s="190" t="s">
        <v>554</v>
      </c>
      <c r="B32" s="480">
        <f t="shared" si="1"/>
        <v>415</v>
      </c>
      <c r="C32" s="293">
        <v>2</v>
      </c>
      <c r="D32" s="293">
        <f t="shared" si="2"/>
        <v>0</v>
      </c>
      <c r="E32" s="292">
        <v>0</v>
      </c>
      <c r="F32" s="292">
        <v>0</v>
      </c>
      <c r="G32" s="293">
        <v>409</v>
      </c>
      <c r="H32" s="293">
        <v>4</v>
      </c>
      <c r="I32" s="165" t="s">
        <v>65</v>
      </c>
      <c r="K32" s="130"/>
    </row>
    <row r="33" spans="1:11" s="189" customFormat="1" ht="17.100000000000001" customHeight="1">
      <c r="A33" s="190" t="s">
        <v>559</v>
      </c>
      <c r="B33" s="480">
        <f t="shared" si="1"/>
        <v>382</v>
      </c>
      <c r="C33" s="293">
        <v>1</v>
      </c>
      <c r="D33" s="293">
        <f t="shared" si="2"/>
        <v>7</v>
      </c>
      <c r="E33" s="292">
        <v>2</v>
      </c>
      <c r="F33" s="292">
        <v>5</v>
      </c>
      <c r="G33" s="293">
        <v>379</v>
      </c>
      <c r="H33" s="293">
        <v>2</v>
      </c>
      <c r="I33" s="165" t="s">
        <v>632</v>
      </c>
      <c r="K33" s="130"/>
    </row>
    <row r="34" spans="1:11" s="189" customFormat="1" ht="27" customHeight="1">
      <c r="A34" s="190" t="s">
        <v>548</v>
      </c>
      <c r="B34" s="480">
        <f t="shared" si="1"/>
        <v>379</v>
      </c>
      <c r="C34" s="293">
        <v>1</v>
      </c>
      <c r="D34" s="293">
        <f t="shared" si="2"/>
        <v>1</v>
      </c>
      <c r="E34" s="292">
        <v>0</v>
      </c>
      <c r="F34" s="292">
        <v>1</v>
      </c>
      <c r="G34" s="293">
        <v>378</v>
      </c>
      <c r="H34" s="293"/>
      <c r="I34" s="165" t="s">
        <v>638</v>
      </c>
      <c r="K34" s="130"/>
    </row>
    <row r="35" spans="1:11" s="189" customFormat="1" ht="17.100000000000001" customHeight="1">
      <c r="A35" s="190" t="s">
        <v>582</v>
      </c>
      <c r="B35" s="480">
        <f t="shared" si="1"/>
        <v>341</v>
      </c>
      <c r="C35" s="293">
        <v>1</v>
      </c>
      <c r="D35" s="293">
        <f t="shared" si="2"/>
        <v>0</v>
      </c>
      <c r="E35" s="292">
        <v>0</v>
      </c>
      <c r="F35" s="292">
        <v>0</v>
      </c>
      <c r="G35" s="293">
        <v>340</v>
      </c>
      <c r="H35" s="293"/>
      <c r="I35" s="165" t="s">
        <v>678</v>
      </c>
      <c r="K35" s="130"/>
    </row>
    <row r="36" spans="1:11" s="189" customFormat="1" ht="17.100000000000001" customHeight="1">
      <c r="A36" s="190" t="s">
        <v>558</v>
      </c>
      <c r="B36" s="480">
        <f t="shared" si="1"/>
        <v>305</v>
      </c>
      <c r="C36" s="293"/>
      <c r="D36" s="293">
        <f t="shared" si="2"/>
        <v>0</v>
      </c>
      <c r="E36" s="292">
        <v>0</v>
      </c>
      <c r="F36" s="292">
        <v>0</v>
      </c>
      <c r="G36" s="293">
        <v>305</v>
      </c>
      <c r="H36" s="293"/>
      <c r="I36" s="165" t="s">
        <v>63</v>
      </c>
      <c r="K36" s="130"/>
    </row>
    <row r="37" spans="1:11" s="189" customFormat="1" ht="17.100000000000001" customHeight="1">
      <c r="A37" s="190" t="s">
        <v>551</v>
      </c>
      <c r="B37" s="480">
        <f t="shared" si="1"/>
        <v>277</v>
      </c>
      <c r="C37" s="293">
        <v>2</v>
      </c>
      <c r="D37" s="293">
        <f t="shared" si="2"/>
        <v>23</v>
      </c>
      <c r="E37" s="292">
        <v>10</v>
      </c>
      <c r="F37" s="292">
        <v>13</v>
      </c>
      <c r="G37" s="293">
        <v>275</v>
      </c>
      <c r="H37" s="293"/>
      <c r="I37" s="165" t="s">
        <v>126</v>
      </c>
      <c r="K37" s="130"/>
    </row>
    <row r="38" spans="1:11" s="61" customFormat="1" ht="17.100000000000001" customHeight="1">
      <c r="A38" s="190" t="s">
        <v>569</v>
      </c>
      <c r="B38" s="480">
        <f t="shared" si="1"/>
        <v>416</v>
      </c>
      <c r="C38" s="293"/>
      <c r="D38" s="293">
        <f t="shared" si="2"/>
        <v>0</v>
      </c>
      <c r="E38" s="292">
        <v>0</v>
      </c>
      <c r="F38" s="292">
        <v>0</v>
      </c>
      <c r="G38" s="293">
        <v>406</v>
      </c>
      <c r="H38" s="292">
        <v>10</v>
      </c>
      <c r="I38" s="570" t="s">
        <v>161</v>
      </c>
      <c r="K38" s="130"/>
    </row>
    <row r="39" spans="1:11" s="62" customFormat="1" ht="6" customHeight="1">
      <c r="A39" s="32"/>
      <c r="B39" s="685"/>
      <c r="C39" s="299"/>
      <c r="D39" s="299"/>
      <c r="E39" s="299"/>
      <c r="F39" s="299"/>
      <c r="G39" s="686"/>
      <c r="H39" s="686"/>
      <c r="I39" s="687"/>
    </row>
    <row r="40" spans="1:11" s="145" customFormat="1" ht="13.5">
      <c r="A40" s="37" t="s">
        <v>1032</v>
      </c>
      <c r="B40" s="9"/>
      <c r="C40" s="9"/>
      <c r="D40" s="9"/>
      <c r="E40" s="9"/>
      <c r="F40" s="9"/>
      <c r="G40" s="688"/>
      <c r="H40" s="378"/>
      <c r="I40" s="689" t="s">
        <v>1131</v>
      </c>
    </row>
    <row r="41" spans="1:11" ht="12.75">
      <c r="B41" s="242"/>
      <c r="C41" s="242"/>
      <c r="D41" s="242"/>
      <c r="E41" s="242"/>
      <c r="F41" s="242"/>
      <c r="G41" s="242"/>
      <c r="H41" s="242"/>
    </row>
    <row r="42" spans="1:11">
      <c r="B42" s="144"/>
      <c r="C42" s="144"/>
      <c r="D42" s="144"/>
      <c r="E42" s="144"/>
      <c r="F42" s="144"/>
      <c r="G42" s="144"/>
      <c r="H42" s="144"/>
    </row>
  </sheetData>
  <mergeCells count="3">
    <mergeCell ref="C5:F5"/>
    <mergeCell ref="C6:F6"/>
    <mergeCell ref="C7:F7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43"/>
  <sheetViews>
    <sheetView tabSelected="1" view="pageBreakPreview" zoomScale="85" zoomScaleNormal="100" zoomScaleSheetLayoutView="85" workbookViewId="0">
      <selection activeCell="A2" sqref="A2"/>
    </sheetView>
  </sheetViews>
  <sheetFormatPr defaultRowHeight="12"/>
  <cols>
    <col min="1" max="9" width="8.625" style="39" customWidth="1"/>
    <col min="10" max="10" width="12" style="39" customWidth="1"/>
    <col min="11" max="11" width="9" style="39" customWidth="1"/>
    <col min="12" max="16" width="8.125" style="39" customWidth="1"/>
    <col min="17" max="17" width="7.625" style="39" customWidth="1"/>
    <col min="18" max="18" width="8.75" style="39" customWidth="1"/>
    <col min="19" max="19" width="8.125" style="39" customWidth="1"/>
    <col min="20" max="20" width="7.625" style="39" customWidth="1"/>
    <col min="21" max="21" width="7.875" style="39" customWidth="1"/>
    <col min="22" max="29" width="9.625" style="39" customWidth="1"/>
    <col min="30" max="30" width="12.625" style="39" customWidth="1"/>
    <col min="31" max="16384" width="9" style="39"/>
  </cols>
  <sheetData>
    <row r="1" spans="1:30" s="96" customFormat="1" ht="24.95" customHeight="1">
      <c r="B1" s="110"/>
      <c r="C1" s="113"/>
      <c r="J1" s="96" t="s">
        <v>685</v>
      </c>
      <c r="K1" s="176" t="s">
        <v>684</v>
      </c>
      <c r="V1" s="1103" t="s">
        <v>686</v>
      </c>
      <c r="W1" s="1103"/>
      <c r="X1" s="1103"/>
      <c r="Y1" s="1103"/>
      <c r="Z1" s="1103"/>
      <c r="AA1" s="1103"/>
      <c r="AB1" s="1103"/>
      <c r="AC1" s="1103"/>
      <c r="AD1" s="1103"/>
    </row>
    <row r="2" spans="1:30" s="4" customFormat="1" ht="24.95" customHeight="1">
      <c r="A2" s="120" t="s">
        <v>655</v>
      </c>
      <c r="B2" s="121"/>
      <c r="C2" s="121"/>
      <c r="D2" s="121"/>
      <c r="E2" s="121"/>
      <c r="F2" s="121"/>
      <c r="G2" s="121"/>
      <c r="H2" s="121"/>
      <c r="I2" s="121"/>
      <c r="J2" s="121"/>
      <c r="K2" s="120" t="s">
        <v>596</v>
      </c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53" t="s">
        <v>30</v>
      </c>
      <c r="W2" s="54"/>
      <c r="X2" s="54"/>
      <c r="Y2" s="54"/>
      <c r="Z2" s="54"/>
      <c r="AA2" s="54"/>
      <c r="AB2" s="54"/>
      <c r="AC2" s="54"/>
      <c r="AD2" s="54"/>
    </row>
    <row r="3" spans="1:30" s="6" customFormat="1" ht="23.1" customHeight="1">
      <c r="A3" s="53" t="s">
        <v>470</v>
      </c>
      <c r="B3" s="54"/>
      <c r="C3" s="54"/>
      <c r="D3" s="54"/>
      <c r="E3" s="54"/>
      <c r="F3" s="54"/>
      <c r="G3" s="54"/>
      <c r="H3" s="54"/>
      <c r="I3" s="54"/>
      <c r="J3" s="12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s="11" customFormat="1" ht="15" customHeight="1">
      <c r="A4" s="7" t="s">
        <v>904</v>
      </c>
      <c r="B4" s="8"/>
      <c r="C4" s="9"/>
      <c r="D4" s="9" t="s">
        <v>564</v>
      </c>
      <c r="E4" s="9"/>
      <c r="F4" s="9"/>
      <c r="G4" s="9"/>
      <c r="H4" s="9"/>
      <c r="I4" s="9"/>
      <c r="J4" s="10" t="s">
        <v>905</v>
      </c>
      <c r="K4" s="7" t="s">
        <v>906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0" t="s">
        <v>905</v>
      </c>
    </row>
    <row r="5" spans="1:30" s="112" customFormat="1" ht="15" customHeight="1">
      <c r="A5" s="197" t="s">
        <v>751</v>
      </c>
      <c r="B5" s="198" t="s">
        <v>748</v>
      </c>
      <c r="C5" s="193"/>
      <c r="D5" s="198" t="s">
        <v>746</v>
      </c>
      <c r="E5" s="193"/>
      <c r="F5" s="198" t="s">
        <v>749</v>
      </c>
      <c r="G5" s="193"/>
      <c r="H5" s="1104" t="s">
        <v>747</v>
      </c>
      <c r="I5" s="1105"/>
      <c r="J5" s="12" t="s">
        <v>399</v>
      </c>
      <c r="K5" s="197" t="s">
        <v>358</v>
      </c>
      <c r="L5" s="1104" t="s">
        <v>742</v>
      </c>
      <c r="M5" s="1106"/>
      <c r="N5" s="191" t="s">
        <v>392</v>
      </c>
      <c r="O5" s="191"/>
      <c r="P5" s="198" t="s">
        <v>743</v>
      </c>
      <c r="Q5" s="193"/>
      <c r="R5" s="1104" t="s">
        <v>430</v>
      </c>
      <c r="S5" s="1106"/>
      <c r="T5" s="198" t="s">
        <v>10</v>
      </c>
      <c r="U5" s="191"/>
      <c r="V5" s="191" t="s">
        <v>744</v>
      </c>
      <c r="W5" s="193"/>
      <c r="X5" s="198" t="s">
        <v>745</v>
      </c>
      <c r="Y5" s="193"/>
      <c r="Z5" s="235" t="s">
        <v>1019</v>
      </c>
      <c r="AA5" s="192" t="s">
        <v>481</v>
      </c>
      <c r="AB5" s="193" t="s">
        <v>740</v>
      </c>
      <c r="AC5" s="235" t="s">
        <v>1019</v>
      </c>
      <c r="AD5" s="12" t="s">
        <v>399</v>
      </c>
    </row>
    <row r="6" spans="1:30" s="112" customFormat="1" ht="15" customHeight="1">
      <c r="A6" s="15"/>
      <c r="B6" s="16" t="s">
        <v>242</v>
      </c>
      <c r="C6" s="17"/>
      <c r="D6" s="16" t="s">
        <v>597</v>
      </c>
      <c r="E6" s="17"/>
      <c r="F6" s="16" t="s">
        <v>187</v>
      </c>
      <c r="G6" s="16"/>
      <c r="H6" s="1107" t="s">
        <v>428</v>
      </c>
      <c r="I6" s="1108"/>
      <c r="J6" s="1109"/>
      <c r="K6" s="15"/>
      <c r="L6" s="16" t="s">
        <v>605</v>
      </c>
      <c r="M6" s="20"/>
      <c r="N6" s="16" t="s">
        <v>623</v>
      </c>
      <c r="O6" s="16"/>
      <c r="P6" s="21" t="s">
        <v>959</v>
      </c>
      <c r="Q6" s="17"/>
      <c r="R6" s="89" t="s">
        <v>960</v>
      </c>
      <c r="S6" s="175"/>
      <c r="T6" s="78" t="s">
        <v>617</v>
      </c>
      <c r="U6" s="16"/>
      <c r="V6" s="16" t="s">
        <v>629</v>
      </c>
      <c r="W6" s="17"/>
      <c r="X6" s="21" t="s">
        <v>641</v>
      </c>
      <c r="Y6" s="17"/>
      <c r="Z6" s="194" t="s">
        <v>516</v>
      </c>
      <c r="AA6" s="195" t="s">
        <v>564</v>
      </c>
      <c r="AB6" s="196" t="s">
        <v>741</v>
      </c>
      <c r="AC6" s="194" t="s">
        <v>480</v>
      </c>
      <c r="AD6" s="1109"/>
    </row>
    <row r="7" spans="1:30" s="112" customFormat="1" ht="15" customHeight="1">
      <c r="A7" s="15"/>
      <c r="B7" s="200" t="s">
        <v>507</v>
      </c>
      <c r="C7" s="200" t="s">
        <v>492</v>
      </c>
      <c r="D7" s="200" t="s">
        <v>507</v>
      </c>
      <c r="E7" s="200" t="s">
        <v>492</v>
      </c>
      <c r="F7" s="200" t="s">
        <v>507</v>
      </c>
      <c r="G7" s="200" t="s">
        <v>492</v>
      </c>
      <c r="H7" s="200" t="s">
        <v>507</v>
      </c>
      <c r="I7" s="200" t="s">
        <v>492</v>
      </c>
      <c r="J7" s="1109"/>
      <c r="K7" s="199"/>
      <c r="L7" s="200" t="s">
        <v>507</v>
      </c>
      <c r="M7" s="200" t="s">
        <v>492</v>
      </c>
      <c r="N7" s="200" t="s">
        <v>507</v>
      </c>
      <c r="O7" s="200" t="s">
        <v>492</v>
      </c>
      <c r="P7" s="200" t="s">
        <v>507</v>
      </c>
      <c r="Q7" s="200" t="s">
        <v>492</v>
      </c>
      <c r="R7" s="200" t="s">
        <v>507</v>
      </c>
      <c r="S7" s="200" t="s">
        <v>492</v>
      </c>
      <c r="T7" s="200" t="s">
        <v>507</v>
      </c>
      <c r="U7" s="201" t="s">
        <v>492</v>
      </c>
      <c r="V7" s="202" t="s">
        <v>507</v>
      </c>
      <c r="W7" s="200" t="s">
        <v>492</v>
      </c>
      <c r="X7" s="200" t="s">
        <v>507</v>
      </c>
      <c r="Y7" s="200" t="s">
        <v>492</v>
      </c>
      <c r="Z7" s="15" t="s">
        <v>376</v>
      </c>
      <c r="AA7" s="22" t="s">
        <v>376</v>
      </c>
      <c r="AB7" s="22" t="s">
        <v>90</v>
      </c>
      <c r="AC7" s="88" t="s">
        <v>628</v>
      </c>
      <c r="AD7" s="1109"/>
    </row>
    <row r="8" spans="1:30" s="112" customFormat="1" ht="15" customHeight="1">
      <c r="A8" s="203" t="s">
        <v>308</v>
      </c>
      <c r="B8" s="59" t="s">
        <v>289</v>
      </c>
      <c r="C8" s="59" t="s">
        <v>449</v>
      </c>
      <c r="D8" s="59" t="s">
        <v>289</v>
      </c>
      <c r="E8" s="59" t="s">
        <v>449</v>
      </c>
      <c r="F8" s="59" t="s">
        <v>289</v>
      </c>
      <c r="G8" s="59" t="s">
        <v>449</v>
      </c>
      <c r="H8" s="59" t="s">
        <v>289</v>
      </c>
      <c r="I8" s="59" t="s">
        <v>449</v>
      </c>
      <c r="J8" s="79" t="s">
        <v>248</v>
      </c>
      <c r="K8" s="229" t="s">
        <v>308</v>
      </c>
      <c r="L8" s="59" t="s">
        <v>289</v>
      </c>
      <c r="M8" s="59" t="s">
        <v>449</v>
      </c>
      <c r="N8" s="59" t="s">
        <v>289</v>
      </c>
      <c r="O8" s="59" t="s">
        <v>449</v>
      </c>
      <c r="P8" s="59" t="s">
        <v>289</v>
      </c>
      <c r="Q8" s="59" t="s">
        <v>449</v>
      </c>
      <c r="R8" s="59" t="s">
        <v>289</v>
      </c>
      <c r="S8" s="59" t="s">
        <v>449</v>
      </c>
      <c r="T8" s="59" t="s">
        <v>289</v>
      </c>
      <c r="U8" s="79" t="s">
        <v>449</v>
      </c>
      <c r="V8" s="65" t="s">
        <v>289</v>
      </c>
      <c r="W8" s="59" t="s">
        <v>449</v>
      </c>
      <c r="X8" s="59" t="s">
        <v>289</v>
      </c>
      <c r="Y8" s="59" t="s">
        <v>449</v>
      </c>
      <c r="Z8" s="65" t="s">
        <v>343</v>
      </c>
      <c r="AA8" s="59" t="s">
        <v>425</v>
      </c>
      <c r="AB8" s="59" t="s">
        <v>425</v>
      </c>
      <c r="AC8" s="59" t="s">
        <v>109</v>
      </c>
      <c r="AD8" s="18" t="s">
        <v>248</v>
      </c>
    </row>
    <row r="9" spans="1:30" s="42" customFormat="1" ht="18.600000000000001" customHeight="1">
      <c r="A9" s="23">
        <v>2016</v>
      </c>
      <c r="B9" s="26">
        <v>1941</v>
      </c>
      <c r="C9" s="27">
        <v>40553</v>
      </c>
      <c r="D9" s="27">
        <v>24</v>
      </c>
      <c r="E9" s="27">
        <v>7904</v>
      </c>
      <c r="F9" s="27">
        <v>72</v>
      </c>
      <c r="G9" s="27">
        <v>9648</v>
      </c>
      <c r="H9" s="27">
        <v>921</v>
      </c>
      <c r="I9" s="28">
        <v>2558</v>
      </c>
      <c r="J9" s="24">
        <v>2016</v>
      </c>
      <c r="K9" s="23">
        <v>2016</v>
      </c>
      <c r="L9" s="26">
        <v>9</v>
      </c>
      <c r="M9" s="27">
        <v>3295</v>
      </c>
      <c r="N9" s="27">
        <v>72</v>
      </c>
      <c r="O9" s="27">
        <v>15507</v>
      </c>
      <c r="P9" s="27">
        <v>454</v>
      </c>
      <c r="Q9" s="29">
        <v>0</v>
      </c>
      <c r="R9" s="27">
        <v>21</v>
      </c>
      <c r="S9" s="27">
        <v>1482</v>
      </c>
      <c r="T9" s="27">
        <v>356</v>
      </c>
      <c r="U9" s="27">
        <v>106</v>
      </c>
      <c r="V9" s="27">
        <v>3</v>
      </c>
      <c r="W9" s="27">
        <v>0</v>
      </c>
      <c r="X9" s="27">
        <v>9</v>
      </c>
      <c r="Y9" s="27">
        <v>53</v>
      </c>
      <c r="Z9" s="27">
        <v>3</v>
      </c>
      <c r="AA9" s="27">
        <v>19</v>
      </c>
      <c r="AB9" s="224">
        <v>214</v>
      </c>
      <c r="AC9" s="224">
        <v>327</v>
      </c>
      <c r="AD9" s="24">
        <v>2016</v>
      </c>
    </row>
    <row r="10" spans="1:30" s="42" customFormat="1" ht="18.600000000000001" customHeight="1">
      <c r="A10" s="23">
        <v>2017</v>
      </c>
      <c r="B10" s="26">
        <v>1987</v>
      </c>
      <c r="C10" s="27">
        <v>63178</v>
      </c>
      <c r="D10" s="27">
        <v>23</v>
      </c>
      <c r="E10" s="27">
        <v>7551</v>
      </c>
      <c r="F10" s="27">
        <v>74</v>
      </c>
      <c r="G10" s="27">
        <v>30782</v>
      </c>
      <c r="H10" s="27">
        <v>937</v>
      </c>
      <c r="I10" s="28">
        <v>2513</v>
      </c>
      <c r="J10" s="24">
        <v>2017</v>
      </c>
      <c r="K10" s="23">
        <v>2017</v>
      </c>
      <c r="L10" s="26">
        <v>7</v>
      </c>
      <c r="M10" s="27">
        <v>2293</v>
      </c>
      <c r="N10" s="27">
        <v>81</v>
      </c>
      <c r="O10" s="27">
        <v>18128</v>
      </c>
      <c r="P10" s="27">
        <v>472</v>
      </c>
      <c r="Q10" s="29">
        <v>0</v>
      </c>
      <c r="R10" s="27">
        <v>24</v>
      </c>
      <c r="S10" s="27">
        <v>3600</v>
      </c>
      <c r="T10" s="27">
        <v>366</v>
      </c>
      <c r="U10" s="27">
        <v>260</v>
      </c>
      <c r="V10" s="27">
        <v>3</v>
      </c>
      <c r="W10" s="224">
        <v>0</v>
      </c>
      <c r="X10" s="27">
        <v>0</v>
      </c>
      <c r="Y10" s="27">
        <v>0</v>
      </c>
      <c r="Z10" s="27">
        <v>3</v>
      </c>
      <c r="AA10" s="27">
        <v>19</v>
      </c>
      <c r="AB10" s="27">
        <v>214</v>
      </c>
      <c r="AC10" s="28">
        <v>326</v>
      </c>
      <c r="AD10" s="24">
        <v>2017</v>
      </c>
    </row>
    <row r="11" spans="1:30" s="62" customFormat="1" ht="18.600000000000001" customHeight="1">
      <c r="A11" s="143">
        <v>2018</v>
      </c>
      <c r="B11" s="166">
        <v>2003</v>
      </c>
      <c r="C11" s="179">
        <v>41518</v>
      </c>
      <c r="D11" s="179">
        <v>24</v>
      </c>
      <c r="E11" s="179">
        <v>7894</v>
      </c>
      <c r="F11" s="179">
        <v>75</v>
      </c>
      <c r="G11" s="179">
        <v>10793</v>
      </c>
      <c r="H11" s="179">
        <v>946</v>
      </c>
      <c r="I11" s="167">
        <v>2277</v>
      </c>
      <c r="J11" s="150">
        <v>2018</v>
      </c>
      <c r="K11" s="143">
        <v>2018</v>
      </c>
      <c r="L11" s="166">
        <v>7</v>
      </c>
      <c r="M11" s="179">
        <v>2264</v>
      </c>
      <c r="N11" s="179">
        <v>77</v>
      </c>
      <c r="O11" s="179">
        <v>16496</v>
      </c>
      <c r="P11" s="179">
        <v>474</v>
      </c>
      <c r="Q11" s="224">
        <v>0</v>
      </c>
      <c r="R11" s="179">
        <v>23</v>
      </c>
      <c r="S11" s="179">
        <v>1668</v>
      </c>
      <c r="T11" s="179">
        <v>375</v>
      </c>
      <c r="U11" s="179">
        <v>126</v>
      </c>
      <c r="V11" s="179">
        <v>2</v>
      </c>
      <c r="W11" s="179">
        <v>0</v>
      </c>
      <c r="X11" s="179">
        <v>0</v>
      </c>
      <c r="Y11" s="179">
        <v>0</v>
      </c>
      <c r="Z11" s="179">
        <v>3</v>
      </c>
      <c r="AA11" s="179">
        <v>19</v>
      </c>
      <c r="AB11" s="179">
        <v>214</v>
      </c>
      <c r="AC11" s="167">
        <v>327</v>
      </c>
      <c r="AD11" s="150">
        <v>2018</v>
      </c>
    </row>
    <row r="12" spans="1:30" s="62" customFormat="1" ht="18.600000000000001" customHeight="1">
      <c r="A12" s="222">
        <v>2019</v>
      </c>
      <c r="B12" s="166">
        <v>2030</v>
      </c>
      <c r="C12" s="223">
        <v>41754</v>
      </c>
      <c r="D12" s="223">
        <v>23</v>
      </c>
      <c r="E12" s="223">
        <v>7676</v>
      </c>
      <c r="F12" s="223">
        <v>75</v>
      </c>
      <c r="G12" s="223">
        <v>9507</v>
      </c>
      <c r="H12" s="223">
        <v>940</v>
      </c>
      <c r="I12" s="167">
        <v>2099</v>
      </c>
      <c r="J12" s="206">
        <v>2019</v>
      </c>
      <c r="K12" s="222">
        <v>2019</v>
      </c>
      <c r="L12" s="166">
        <v>10</v>
      </c>
      <c r="M12" s="223">
        <v>3581</v>
      </c>
      <c r="N12" s="223">
        <v>83</v>
      </c>
      <c r="O12" s="223">
        <v>16998</v>
      </c>
      <c r="P12" s="223">
        <v>489</v>
      </c>
      <c r="Q12" s="224">
        <v>0</v>
      </c>
      <c r="R12" s="223">
        <v>25</v>
      </c>
      <c r="S12" s="223">
        <v>1744</v>
      </c>
      <c r="T12" s="223">
        <v>375</v>
      </c>
      <c r="U12" s="223">
        <v>120</v>
      </c>
      <c r="V12" s="223">
        <v>1</v>
      </c>
      <c r="W12" s="223">
        <v>0</v>
      </c>
      <c r="X12" s="223">
        <v>9</v>
      </c>
      <c r="Y12" s="223">
        <v>29</v>
      </c>
      <c r="Z12" s="223">
        <v>3</v>
      </c>
      <c r="AA12" s="223">
        <v>19</v>
      </c>
      <c r="AB12" s="223">
        <v>214</v>
      </c>
      <c r="AC12" s="223">
        <v>327</v>
      </c>
      <c r="AD12" s="206">
        <v>2019</v>
      </c>
    </row>
    <row r="13" spans="1:30" s="62" customFormat="1" ht="18.600000000000001" customHeight="1">
      <c r="A13" s="222">
        <v>2020</v>
      </c>
      <c r="B13" s="166">
        <v>2070</v>
      </c>
      <c r="C13" s="223">
        <v>43654</v>
      </c>
      <c r="D13" s="223">
        <v>23</v>
      </c>
      <c r="E13" s="223">
        <v>7443</v>
      </c>
      <c r="F13" s="223">
        <v>77</v>
      </c>
      <c r="G13" s="223">
        <v>9524</v>
      </c>
      <c r="H13" s="223">
        <v>956</v>
      </c>
      <c r="I13" s="167">
        <v>3042</v>
      </c>
      <c r="J13" s="206">
        <v>2020</v>
      </c>
      <c r="K13" s="222">
        <v>2020</v>
      </c>
      <c r="L13" s="166">
        <v>10</v>
      </c>
      <c r="M13" s="223">
        <v>3708</v>
      </c>
      <c r="N13" s="223">
        <v>82</v>
      </c>
      <c r="O13" s="223">
        <v>17906</v>
      </c>
      <c r="P13" s="223">
        <v>508</v>
      </c>
      <c r="Q13" s="224">
        <v>0</v>
      </c>
      <c r="R13" s="223">
        <v>26</v>
      </c>
      <c r="S13" s="223">
        <v>1766</v>
      </c>
      <c r="T13" s="223">
        <v>378</v>
      </c>
      <c r="U13" s="223">
        <v>238</v>
      </c>
      <c r="V13" s="223">
        <v>0</v>
      </c>
      <c r="W13" s="224">
        <v>0</v>
      </c>
      <c r="X13" s="223">
        <v>10</v>
      </c>
      <c r="Y13" s="223">
        <v>27</v>
      </c>
      <c r="Z13" s="223">
        <v>3</v>
      </c>
      <c r="AA13" s="223">
        <v>19</v>
      </c>
      <c r="AB13" s="223">
        <v>215</v>
      </c>
      <c r="AC13" s="223">
        <v>327</v>
      </c>
      <c r="AD13" s="206">
        <v>2020</v>
      </c>
    </row>
    <row r="14" spans="1:30" s="116" customFormat="1" ht="31.5" customHeight="1">
      <c r="A14" s="70">
        <f>A13+1</f>
        <v>2021</v>
      </c>
      <c r="B14" s="219">
        <f>SUM(B15:B36)</f>
        <v>2058</v>
      </c>
      <c r="C14" s="226">
        <f t="shared" ref="C14:I14" si="0">SUM(C15:C36)</f>
        <v>40961</v>
      </c>
      <c r="D14" s="226">
        <f t="shared" si="0"/>
        <v>26</v>
      </c>
      <c r="E14" s="226">
        <f t="shared" si="0"/>
        <v>8211</v>
      </c>
      <c r="F14" s="226">
        <f t="shared" si="0"/>
        <v>73</v>
      </c>
      <c r="G14" s="226">
        <f t="shared" si="0"/>
        <v>8569</v>
      </c>
      <c r="H14" s="226">
        <f t="shared" si="0"/>
        <v>984</v>
      </c>
      <c r="I14" s="91">
        <f t="shared" si="0"/>
        <v>2091</v>
      </c>
      <c r="J14" s="218">
        <f>$A$14</f>
        <v>2021</v>
      </c>
      <c r="K14" s="225">
        <f>$A$14</f>
        <v>2021</v>
      </c>
      <c r="L14" s="92">
        <f t="shared" ref="L14:AA14" si="1">SUM(L15:L36)</f>
        <v>10</v>
      </c>
      <c r="M14" s="93">
        <f t="shared" si="1"/>
        <v>2999</v>
      </c>
      <c r="N14" s="93">
        <f t="shared" si="1"/>
        <v>82</v>
      </c>
      <c r="O14" s="93">
        <f t="shared" si="1"/>
        <v>17388</v>
      </c>
      <c r="P14" s="93">
        <f t="shared" si="1"/>
        <v>485</v>
      </c>
      <c r="Q14" s="93">
        <f t="shared" si="1"/>
        <v>0</v>
      </c>
      <c r="R14" s="93">
        <f t="shared" si="1"/>
        <v>20</v>
      </c>
      <c r="S14" s="93">
        <f t="shared" si="1"/>
        <v>1494</v>
      </c>
      <c r="T14" s="93">
        <f t="shared" si="1"/>
        <v>370</v>
      </c>
      <c r="U14" s="93">
        <f t="shared" si="1"/>
        <v>209</v>
      </c>
      <c r="V14" s="93">
        <f t="shared" si="1"/>
        <v>0</v>
      </c>
      <c r="W14" s="93">
        <f t="shared" si="1"/>
        <v>0</v>
      </c>
      <c r="X14" s="93">
        <f t="shared" si="1"/>
        <v>8</v>
      </c>
      <c r="Y14" s="93">
        <f t="shared" si="1"/>
        <v>0</v>
      </c>
      <c r="Z14" s="93">
        <f t="shared" si="1"/>
        <v>0</v>
      </c>
      <c r="AA14" s="93">
        <f t="shared" si="1"/>
        <v>0</v>
      </c>
      <c r="AB14" s="93">
        <f>SUM(AB15:AB36)</f>
        <v>0</v>
      </c>
      <c r="AC14" s="93">
        <f>SUM(AC15:AC36)</f>
        <v>0</v>
      </c>
      <c r="AD14" s="69">
        <f>$A$14</f>
        <v>2021</v>
      </c>
    </row>
    <row r="15" spans="1:30" s="42" customFormat="1" ht="16.5" customHeight="1">
      <c r="A15" s="190" t="s">
        <v>563</v>
      </c>
      <c r="B15" s="224">
        <f>SUM(D15,F15,H15,L15,N15,P15,R15,T15,V15,X15)</f>
        <v>282</v>
      </c>
      <c r="C15" s="224">
        <f>SUM(E15,G15,I15,M15,O15,Q15,S15,U15,W15,Y15)</f>
        <v>7918</v>
      </c>
      <c r="D15" s="224">
        <v>5</v>
      </c>
      <c r="E15" s="224">
        <v>2044</v>
      </c>
      <c r="F15" s="224">
        <v>16</v>
      </c>
      <c r="G15" s="224">
        <v>1438</v>
      </c>
      <c r="H15" s="224">
        <v>130</v>
      </c>
      <c r="I15" s="224">
        <v>679</v>
      </c>
      <c r="J15" s="956" t="s">
        <v>105</v>
      </c>
      <c r="K15" s="190" t="s">
        <v>563</v>
      </c>
      <c r="L15" s="224">
        <v>1</v>
      </c>
      <c r="M15" s="224">
        <v>204</v>
      </c>
      <c r="N15" s="224">
        <v>9</v>
      </c>
      <c r="O15" s="224">
        <v>2744</v>
      </c>
      <c r="P15" s="224">
        <v>68</v>
      </c>
      <c r="Q15" s="224">
        <v>0</v>
      </c>
      <c r="R15" s="224">
        <v>9</v>
      </c>
      <c r="S15" s="224">
        <v>773</v>
      </c>
      <c r="T15" s="224">
        <v>44</v>
      </c>
      <c r="U15" s="224">
        <v>36</v>
      </c>
      <c r="V15" s="224">
        <v>0</v>
      </c>
      <c r="W15" s="224">
        <v>0</v>
      </c>
      <c r="X15" s="224">
        <v>0</v>
      </c>
      <c r="Y15" s="224">
        <v>0</v>
      </c>
      <c r="Z15" s="224">
        <v>0</v>
      </c>
      <c r="AA15" s="182">
        <v>0</v>
      </c>
      <c r="AB15" s="182">
        <v>0</v>
      </c>
      <c r="AC15" s="182">
        <v>0</v>
      </c>
      <c r="AD15" s="132" t="s">
        <v>105</v>
      </c>
    </row>
    <row r="16" spans="1:30" s="42" customFormat="1" ht="16.5" customHeight="1">
      <c r="A16" s="190" t="s">
        <v>553</v>
      </c>
      <c r="B16" s="224">
        <f t="shared" ref="B16:B36" si="2">SUM(D16,F16,H16,L16,N16,P16,R16,T16,V16,X16)</f>
        <v>324</v>
      </c>
      <c r="C16" s="224">
        <f t="shared" ref="C16:C36" si="3">SUM(E16,G16,I16,M16,O16,Q16,S16,U16,W16,Y16)</f>
        <v>5279</v>
      </c>
      <c r="D16" s="224">
        <v>3</v>
      </c>
      <c r="E16" s="224">
        <v>974</v>
      </c>
      <c r="F16" s="224">
        <v>7</v>
      </c>
      <c r="G16" s="224">
        <v>931</v>
      </c>
      <c r="H16" s="224">
        <v>155</v>
      </c>
      <c r="I16" s="224">
        <v>584</v>
      </c>
      <c r="J16" s="956" t="s">
        <v>124</v>
      </c>
      <c r="K16" s="190" t="s">
        <v>553</v>
      </c>
      <c r="L16" s="224">
        <v>0</v>
      </c>
      <c r="M16" s="224">
        <v>0</v>
      </c>
      <c r="N16" s="224">
        <v>11</v>
      </c>
      <c r="O16" s="224">
        <v>2505</v>
      </c>
      <c r="P16" s="224">
        <v>85</v>
      </c>
      <c r="Q16" s="224">
        <v>0</v>
      </c>
      <c r="R16" s="224">
        <v>3</v>
      </c>
      <c r="S16" s="224">
        <v>194</v>
      </c>
      <c r="T16" s="224">
        <v>58</v>
      </c>
      <c r="U16" s="224">
        <v>91</v>
      </c>
      <c r="V16" s="224">
        <v>0</v>
      </c>
      <c r="W16" s="224">
        <v>0</v>
      </c>
      <c r="X16" s="224">
        <v>2</v>
      </c>
      <c r="Y16" s="224">
        <v>0</v>
      </c>
      <c r="Z16" s="224">
        <v>0</v>
      </c>
      <c r="AA16" s="182">
        <v>0</v>
      </c>
      <c r="AB16" s="182">
        <v>0</v>
      </c>
      <c r="AC16" s="182">
        <v>0</v>
      </c>
      <c r="AD16" s="132" t="s">
        <v>124</v>
      </c>
    </row>
    <row r="17" spans="1:30" s="42" customFormat="1" ht="16.5" customHeight="1">
      <c r="A17" s="190" t="s">
        <v>567</v>
      </c>
      <c r="B17" s="224">
        <f t="shared" si="2"/>
        <v>322</v>
      </c>
      <c r="C17" s="224">
        <f t="shared" si="3"/>
        <v>5696</v>
      </c>
      <c r="D17" s="224">
        <v>6</v>
      </c>
      <c r="E17" s="224">
        <v>1788</v>
      </c>
      <c r="F17" s="224">
        <v>18</v>
      </c>
      <c r="G17" s="224">
        <v>1668</v>
      </c>
      <c r="H17" s="224">
        <v>144</v>
      </c>
      <c r="I17" s="224">
        <v>220</v>
      </c>
      <c r="J17" s="956" t="s">
        <v>177</v>
      </c>
      <c r="K17" s="190" t="s">
        <v>567</v>
      </c>
      <c r="L17" s="224">
        <v>0</v>
      </c>
      <c r="M17" s="224">
        <v>0</v>
      </c>
      <c r="N17" s="224">
        <v>7</v>
      </c>
      <c r="O17" s="224">
        <v>1943</v>
      </c>
      <c r="P17" s="224">
        <v>92</v>
      </c>
      <c r="Q17" s="224">
        <v>0</v>
      </c>
      <c r="R17" s="224">
        <v>0</v>
      </c>
      <c r="S17" s="224">
        <v>5</v>
      </c>
      <c r="T17" s="224">
        <v>53</v>
      </c>
      <c r="U17" s="224">
        <v>72</v>
      </c>
      <c r="V17" s="224">
        <v>0</v>
      </c>
      <c r="W17" s="224">
        <v>0</v>
      </c>
      <c r="X17" s="224">
        <v>2</v>
      </c>
      <c r="Y17" s="224">
        <v>0</v>
      </c>
      <c r="Z17" s="224">
        <v>0</v>
      </c>
      <c r="AA17" s="182">
        <v>0</v>
      </c>
      <c r="AB17" s="182">
        <v>0</v>
      </c>
      <c r="AC17" s="182">
        <v>0</v>
      </c>
      <c r="AD17" s="132" t="s">
        <v>177</v>
      </c>
    </row>
    <row r="18" spans="1:30" s="42" customFormat="1" ht="16.5" customHeight="1">
      <c r="A18" s="190" t="s">
        <v>565</v>
      </c>
      <c r="B18" s="224">
        <f t="shared" si="2"/>
        <v>140</v>
      </c>
      <c r="C18" s="224">
        <f t="shared" si="3"/>
        <v>3798</v>
      </c>
      <c r="D18" s="224">
        <v>2</v>
      </c>
      <c r="E18" s="224">
        <v>368</v>
      </c>
      <c r="F18" s="224">
        <v>1</v>
      </c>
      <c r="G18" s="224">
        <v>39</v>
      </c>
      <c r="H18" s="224">
        <v>66</v>
      </c>
      <c r="I18" s="224">
        <v>36</v>
      </c>
      <c r="J18" s="956" t="s">
        <v>461</v>
      </c>
      <c r="K18" s="190" t="s">
        <v>565</v>
      </c>
      <c r="L18" s="224">
        <v>4</v>
      </c>
      <c r="M18" s="224">
        <v>934</v>
      </c>
      <c r="N18" s="224">
        <v>7</v>
      </c>
      <c r="O18" s="224">
        <v>2284</v>
      </c>
      <c r="P18" s="224">
        <v>34</v>
      </c>
      <c r="Q18" s="224">
        <v>0</v>
      </c>
      <c r="R18" s="224">
        <v>2</v>
      </c>
      <c r="S18" s="224">
        <v>127</v>
      </c>
      <c r="T18" s="224">
        <v>24</v>
      </c>
      <c r="U18" s="224">
        <v>10</v>
      </c>
      <c r="V18" s="224">
        <v>0</v>
      </c>
      <c r="W18" s="224">
        <v>0</v>
      </c>
      <c r="X18" s="224">
        <v>0</v>
      </c>
      <c r="Y18" s="224">
        <v>0</v>
      </c>
      <c r="Z18" s="224">
        <v>0</v>
      </c>
      <c r="AA18" s="182">
        <v>0</v>
      </c>
      <c r="AB18" s="182">
        <v>0</v>
      </c>
      <c r="AC18" s="182">
        <v>0</v>
      </c>
      <c r="AD18" s="132" t="s">
        <v>461</v>
      </c>
    </row>
    <row r="19" spans="1:30" s="42" customFormat="1" ht="16.5" customHeight="1">
      <c r="A19" s="190" t="s">
        <v>562</v>
      </c>
      <c r="B19" s="224">
        <f t="shared" si="2"/>
        <v>137</v>
      </c>
      <c r="C19" s="224">
        <f t="shared" si="3"/>
        <v>1489</v>
      </c>
      <c r="D19" s="224">
        <v>2</v>
      </c>
      <c r="E19" s="224">
        <v>351</v>
      </c>
      <c r="F19" s="224">
        <v>3</v>
      </c>
      <c r="G19" s="224">
        <v>309</v>
      </c>
      <c r="H19" s="224">
        <v>60</v>
      </c>
      <c r="I19" s="224">
        <v>81</v>
      </c>
      <c r="J19" s="956" t="s">
        <v>650</v>
      </c>
      <c r="K19" s="190" t="s">
        <v>562</v>
      </c>
      <c r="L19" s="224">
        <v>0</v>
      </c>
      <c r="M19" s="224">
        <v>0</v>
      </c>
      <c r="N19" s="224">
        <v>5</v>
      </c>
      <c r="O19" s="224">
        <v>714</v>
      </c>
      <c r="P19" s="224">
        <v>40</v>
      </c>
      <c r="Q19" s="224">
        <v>0</v>
      </c>
      <c r="R19" s="224">
        <v>1</v>
      </c>
      <c r="S19" s="224">
        <v>34</v>
      </c>
      <c r="T19" s="224">
        <v>25</v>
      </c>
      <c r="U19" s="224">
        <v>0</v>
      </c>
      <c r="V19" s="224">
        <v>0</v>
      </c>
      <c r="W19" s="224">
        <v>0</v>
      </c>
      <c r="X19" s="224">
        <v>1</v>
      </c>
      <c r="Y19" s="224">
        <v>0</v>
      </c>
      <c r="Z19" s="224">
        <v>0</v>
      </c>
      <c r="AA19" s="182">
        <v>0</v>
      </c>
      <c r="AB19" s="182">
        <v>0</v>
      </c>
      <c r="AC19" s="182">
        <v>0</v>
      </c>
      <c r="AD19" s="132" t="s">
        <v>650</v>
      </c>
    </row>
    <row r="20" spans="1:30" s="42" customFormat="1" ht="27.95" customHeight="1">
      <c r="A20" s="190" t="s">
        <v>552</v>
      </c>
      <c r="B20" s="224">
        <f t="shared" si="2"/>
        <v>56</v>
      </c>
      <c r="C20" s="224">
        <f t="shared" si="3"/>
        <v>1675</v>
      </c>
      <c r="D20" s="224">
        <v>0</v>
      </c>
      <c r="E20" s="224">
        <v>0</v>
      </c>
      <c r="F20" s="224">
        <v>1</v>
      </c>
      <c r="G20" s="224">
        <v>86</v>
      </c>
      <c r="H20" s="224">
        <v>23</v>
      </c>
      <c r="I20" s="224">
        <v>28</v>
      </c>
      <c r="J20" s="956" t="s">
        <v>180</v>
      </c>
      <c r="K20" s="190" t="s">
        <v>552</v>
      </c>
      <c r="L20" s="224">
        <v>2</v>
      </c>
      <c r="M20" s="224">
        <v>589</v>
      </c>
      <c r="N20" s="224">
        <v>6</v>
      </c>
      <c r="O20" s="224">
        <v>927</v>
      </c>
      <c r="P20" s="224">
        <v>13</v>
      </c>
      <c r="Q20" s="224">
        <v>0</v>
      </c>
      <c r="R20" s="224">
        <v>1</v>
      </c>
      <c r="S20" s="224">
        <v>45</v>
      </c>
      <c r="T20" s="224">
        <v>10</v>
      </c>
      <c r="U20" s="224">
        <v>0</v>
      </c>
      <c r="V20" s="224">
        <v>0</v>
      </c>
      <c r="W20" s="224">
        <v>0</v>
      </c>
      <c r="X20" s="224">
        <v>0</v>
      </c>
      <c r="Y20" s="224">
        <v>0</v>
      </c>
      <c r="Z20" s="224">
        <v>0</v>
      </c>
      <c r="AA20" s="182">
        <v>0</v>
      </c>
      <c r="AB20" s="182">
        <v>0</v>
      </c>
      <c r="AC20" s="182">
        <v>0</v>
      </c>
      <c r="AD20" s="132" t="s">
        <v>180</v>
      </c>
    </row>
    <row r="21" spans="1:30" s="42" customFormat="1" ht="16.5" customHeight="1">
      <c r="A21" s="190" t="s">
        <v>561</v>
      </c>
      <c r="B21" s="224">
        <f t="shared" si="2"/>
        <v>30</v>
      </c>
      <c r="C21" s="224">
        <f t="shared" si="3"/>
        <v>245</v>
      </c>
      <c r="D21" s="224">
        <v>0</v>
      </c>
      <c r="E21" s="224">
        <v>0</v>
      </c>
      <c r="F21" s="224">
        <v>1</v>
      </c>
      <c r="G21" s="224">
        <v>99</v>
      </c>
      <c r="H21" s="224">
        <v>12</v>
      </c>
      <c r="I21" s="224">
        <v>0</v>
      </c>
      <c r="J21" s="956" t="s">
        <v>657</v>
      </c>
      <c r="K21" s="190" t="s">
        <v>561</v>
      </c>
      <c r="L21" s="224">
        <v>0</v>
      </c>
      <c r="M21" s="224">
        <v>0</v>
      </c>
      <c r="N21" s="224">
        <v>1</v>
      </c>
      <c r="O21" s="224">
        <v>146</v>
      </c>
      <c r="P21" s="224">
        <v>10</v>
      </c>
      <c r="Q21" s="224">
        <v>0</v>
      </c>
      <c r="R21" s="224">
        <v>0</v>
      </c>
      <c r="S21" s="224">
        <v>0</v>
      </c>
      <c r="T21" s="224">
        <v>5</v>
      </c>
      <c r="U21" s="224">
        <v>0</v>
      </c>
      <c r="V21" s="224">
        <v>0</v>
      </c>
      <c r="W21" s="224">
        <v>0</v>
      </c>
      <c r="X21" s="224">
        <v>1</v>
      </c>
      <c r="Y21" s="224">
        <v>0</v>
      </c>
      <c r="Z21" s="182">
        <v>0</v>
      </c>
      <c r="AA21" s="224">
        <v>0</v>
      </c>
      <c r="AB21" s="182">
        <v>0</v>
      </c>
      <c r="AC21" s="182">
        <v>0</v>
      </c>
      <c r="AD21" s="132" t="s">
        <v>657</v>
      </c>
    </row>
    <row r="22" spans="1:30" s="42" customFormat="1" ht="16.5" customHeight="1">
      <c r="A22" s="190" t="s">
        <v>557</v>
      </c>
      <c r="B22" s="224">
        <f t="shared" si="2"/>
        <v>21</v>
      </c>
      <c r="C22" s="224">
        <f t="shared" si="3"/>
        <v>625</v>
      </c>
      <c r="D22" s="224">
        <v>0</v>
      </c>
      <c r="E22" s="224">
        <v>0</v>
      </c>
      <c r="F22" s="224">
        <v>1</v>
      </c>
      <c r="G22" s="224">
        <v>97</v>
      </c>
      <c r="H22" s="224">
        <v>10</v>
      </c>
      <c r="I22" s="224">
        <v>0</v>
      </c>
      <c r="J22" s="956" t="s">
        <v>121</v>
      </c>
      <c r="K22" s="190" t="s">
        <v>557</v>
      </c>
      <c r="L22" s="224">
        <v>0</v>
      </c>
      <c r="M22" s="224">
        <v>0</v>
      </c>
      <c r="N22" s="224">
        <v>3</v>
      </c>
      <c r="O22" s="224">
        <v>528</v>
      </c>
      <c r="P22" s="224">
        <v>0</v>
      </c>
      <c r="Q22" s="224">
        <v>0</v>
      </c>
      <c r="R22" s="224">
        <v>0</v>
      </c>
      <c r="S22" s="224">
        <v>0</v>
      </c>
      <c r="T22" s="224">
        <v>7</v>
      </c>
      <c r="U22" s="224">
        <v>0</v>
      </c>
      <c r="V22" s="224">
        <v>0</v>
      </c>
      <c r="W22" s="224">
        <v>0</v>
      </c>
      <c r="X22" s="224">
        <v>0</v>
      </c>
      <c r="Y22" s="224">
        <v>0</v>
      </c>
      <c r="Z22" s="182">
        <v>0</v>
      </c>
      <c r="AA22" s="224">
        <v>0</v>
      </c>
      <c r="AB22" s="182">
        <v>0</v>
      </c>
      <c r="AC22" s="182">
        <v>0</v>
      </c>
      <c r="AD22" s="132" t="s">
        <v>121</v>
      </c>
    </row>
    <row r="23" spans="1:30" s="42" customFormat="1" ht="16.5" customHeight="1">
      <c r="A23" s="190" t="s">
        <v>227</v>
      </c>
      <c r="B23" s="224">
        <f t="shared" si="2"/>
        <v>64</v>
      </c>
      <c r="C23" s="224">
        <f t="shared" si="3"/>
        <v>1361</v>
      </c>
      <c r="D23" s="224">
        <v>1</v>
      </c>
      <c r="E23" s="224">
        <v>293</v>
      </c>
      <c r="F23" s="224">
        <v>2</v>
      </c>
      <c r="G23" s="224">
        <v>217</v>
      </c>
      <c r="H23" s="224">
        <v>33</v>
      </c>
      <c r="I23" s="224">
        <v>3</v>
      </c>
      <c r="J23" s="956" t="s">
        <v>123</v>
      </c>
      <c r="K23" s="190" t="s">
        <v>227</v>
      </c>
      <c r="L23" s="224">
        <v>1</v>
      </c>
      <c r="M23" s="224">
        <v>677</v>
      </c>
      <c r="N23" s="224">
        <v>1</v>
      </c>
      <c r="O23" s="224">
        <v>171</v>
      </c>
      <c r="P23" s="224">
        <v>11</v>
      </c>
      <c r="Q23" s="224">
        <v>0</v>
      </c>
      <c r="R23" s="224">
        <v>0</v>
      </c>
      <c r="S23" s="224">
        <v>0</v>
      </c>
      <c r="T23" s="224">
        <v>15</v>
      </c>
      <c r="U23" s="224">
        <v>0</v>
      </c>
      <c r="V23" s="224">
        <v>0</v>
      </c>
      <c r="W23" s="224">
        <v>0</v>
      </c>
      <c r="X23" s="224">
        <v>0</v>
      </c>
      <c r="Y23" s="224">
        <v>0</v>
      </c>
      <c r="Z23" s="224">
        <v>0</v>
      </c>
      <c r="AA23" s="182">
        <v>0</v>
      </c>
      <c r="AB23" s="182">
        <v>0</v>
      </c>
      <c r="AC23" s="182">
        <v>0</v>
      </c>
      <c r="AD23" s="132" t="s">
        <v>123</v>
      </c>
    </row>
    <row r="24" spans="1:30" s="42" customFormat="1" ht="27.95" customHeight="1">
      <c r="A24" s="190" t="s">
        <v>550</v>
      </c>
      <c r="B24" s="224">
        <f t="shared" si="2"/>
        <v>49</v>
      </c>
      <c r="C24" s="224">
        <f t="shared" si="3"/>
        <v>1320</v>
      </c>
      <c r="D24" s="224">
        <v>0</v>
      </c>
      <c r="E24" s="224">
        <v>0</v>
      </c>
      <c r="F24" s="224">
        <v>2</v>
      </c>
      <c r="G24" s="224">
        <v>465</v>
      </c>
      <c r="H24" s="224">
        <v>24</v>
      </c>
      <c r="I24" s="224">
        <v>83</v>
      </c>
      <c r="J24" s="956" t="s">
        <v>122</v>
      </c>
      <c r="K24" s="190" t="s">
        <v>550</v>
      </c>
      <c r="L24" s="224">
        <v>0</v>
      </c>
      <c r="M24" s="224">
        <v>0</v>
      </c>
      <c r="N24" s="224">
        <v>4</v>
      </c>
      <c r="O24" s="224">
        <v>772</v>
      </c>
      <c r="P24" s="224">
        <v>9</v>
      </c>
      <c r="Q24" s="224">
        <v>0</v>
      </c>
      <c r="R24" s="224">
        <v>0</v>
      </c>
      <c r="S24" s="224">
        <v>0</v>
      </c>
      <c r="T24" s="224">
        <v>10</v>
      </c>
      <c r="U24" s="224">
        <v>0</v>
      </c>
      <c r="V24" s="224">
        <v>0</v>
      </c>
      <c r="W24" s="224">
        <v>0</v>
      </c>
      <c r="X24" s="224">
        <v>0</v>
      </c>
      <c r="Y24" s="224">
        <v>0</v>
      </c>
      <c r="Z24" s="224">
        <v>0</v>
      </c>
      <c r="AA24" s="182">
        <v>0</v>
      </c>
      <c r="AB24" s="182">
        <v>0</v>
      </c>
      <c r="AC24" s="182">
        <v>0</v>
      </c>
      <c r="AD24" s="132" t="s">
        <v>122</v>
      </c>
    </row>
    <row r="25" spans="1:30" s="42" customFormat="1" ht="16.5" customHeight="1">
      <c r="A25" s="190" t="s">
        <v>560</v>
      </c>
      <c r="B25" s="224">
        <f t="shared" si="2"/>
        <v>78</v>
      </c>
      <c r="C25" s="224">
        <f t="shared" si="3"/>
        <v>4250</v>
      </c>
      <c r="D25" s="224">
        <v>1</v>
      </c>
      <c r="E25" s="224">
        <v>684</v>
      </c>
      <c r="F25" s="224">
        <v>3</v>
      </c>
      <c r="G25" s="224">
        <v>833</v>
      </c>
      <c r="H25" s="224">
        <v>29</v>
      </c>
      <c r="I25" s="224">
        <v>0</v>
      </c>
      <c r="J25" s="956" t="s">
        <v>80</v>
      </c>
      <c r="K25" s="190" t="s">
        <v>560</v>
      </c>
      <c r="L25" s="224">
        <v>1</v>
      </c>
      <c r="M25" s="224">
        <v>299</v>
      </c>
      <c r="N25" s="224">
        <v>13</v>
      </c>
      <c r="O25" s="224">
        <v>2254</v>
      </c>
      <c r="P25" s="224">
        <v>17</v>
      </c>
      <c r="Q25" s="224">
        <v>0</v>
      </c>
      <c r="R25" s="224">
        <v>2</v>
      </c>
      <c r="S25" s="224">
        <v>180</v>
      </c>
      <c r="T25" s="224">
        <v>12</v>
      </c>
      <c r="U25" s="224">
        <v>0</v>
      </c>
      <c r="V25" s="224">
        <v>0</v>
      </c>
      <c r="W25" s="224">
        <v>0</v>
      </c>
      <c r="X25" s="224">
        <v>0</v>
      </c>
      <c r="Y25" s="224">
        <v>0</v>
      </c>
      <c r="Z25" s="224">
        <v>0</v>
      </c>
      <c r="AA25" s="182">
        <v>0</v>
      </c>
      <c r="AB25" s="182">
        <v>0</v>
      </c>
      <c r="AC25" s="182">
        <v>0</v>
      </c>
      <c r="AD25" s="132" t="s">
        <v>80</v>
      </c>
    </row>
    <row r="26" spans="1:30" s="42" customFormat="1" ht="16.5" customHeight="1">
      <c r="A26" s="190" t="s">
        <v>568</v>
      </c>
      <c r="B26" s="224">
        <f t="shared" si="2"/>
        <v>46</v>
      </c>
      <c r="C26" s="224">
        <f t="shared" si="3"/>
        <v>559</v>
      </c>
      <c r="D26" s="224">
        <v>1</v>
      </c>
      <c r="E26" s="224">
        <v>182</v>
      </c>
      <c r="F26" s="224">
        <v>2</v>
      </c>
      <c r="G26" s="224">
        <v>232</v>
      </c>
      <c r="H26" s="224">
        <v>23</v>
      </c>
      <c r="I26" s="224">
        <v>0</v>
      </c>
      <c r="J26" s="956" t="s">
        <v>673</v>
      </c>
      <c r="K26" s="190" t="s">
        <v>568</v>
      </c>
      <c r="L26" s="224">
        <v>0</v>
      </c>
      <c r="M26" s="224">
        <v>0</v>
      </c>
      <c r="N26" s="224">
        <v>1</v>
      </c>
      <c r="O26" s="224">
        <v>145</v>
      </c>
      <c r="P26" s="224">
        <v>9</v>
      </c>
      <c r="Q26" s="224">
        <v>0</v>
      </c>
      <c r="R26" s="224">
        <v>0</v>
      </c>
      <c r="S26" s="224">
        <v>0</v>
      </c>
      <c r="T26" s="224">
        <v>10</v>
      </c>
      <c r="U26" s="224">
        <v>0</v>
      </c>
      <c r="V26" s="224">
        <v>0</v>
      </c>
      <c r="W26" s="224">
        <v>0</v>
      </c>
      <c r="X26" s="224">
        <v>0</v>
      </c>
      <c r="Y26" s="224">
        <v>0</v>
      </c>
      <c r="Z26" s="224">
        <v>0</v>
      </c>
      <c r="AA26" s="182">
        <v>0</v>
      </c>
      <c r="AB26" s="182">
        <v>0</v>
      </c>
      <c r="AC26" s="182">
        <v>0</v>
      </c>
      <c r="AD26" s="132" t="s">
        <v>673</v>
      </c>
    </row>
    <row r="27" spans="1:30" s="42" customFormat="1" ht="16.5" customHeight="1">
      <c r="A27" s="190" t="s">
        <v>549</v>
      </c>
      <c r="B27" s="224">
        <f t="shared" si="2"/>
        <v>38</v>
      </c>
      <c r="C27" s="224">
        <f t="shared" si="3"/>
        <v>465</v>
      </c>
      <c r="D27" s="224">
        <v>0</v>
      </c>
      <c r="E27" s="224">
        <v>0</v>
      </c>
      <c r="F27" s="224">
        <v>1</v>
      </c>
      <c r="G27" s="224">
        <v>199</v>
      </c>
      <c r="H27" s="224">
        <v>21</v>
      </c>
      <c r="I27" s="224">
        <v>33</v>
      </c>
      <c r="J27" s="956" t="s">
        <v>125</v>
      </c>
      <c r="K27" s="190" t="s">
        <v>549</v>
      </c>
      <c r="L27" s="224">
        <v>0</v>
      </c>
      <c r="M27" s="224">
        <v>0</v>
      </c>
      <c r="N27" s="224">
        <v>1</v>
      </c>
      <c r="O27" s="224">
        <v>233</v>
      </c>
      <c r="P27" s="224">
        <v>7</v>
      </c>
      <c r="Q27" s="224">
        <v>0</v>
      </c>
      <c r="R27" s="224">
        <v>0</v>
      </c>
      <c r="S27" s="224">
        <v>0</v>
      </c>
      <c r="T27" s="224">
        <v>8</v>
      </c>
      <c r="U27" s="224">
        <v>0</v>
      </c>
      <c r="V27" s="224">
        <v>0</v>
      </c>
      <c r="W27" s="224">
        <v>0</v>
      </c>
      <c r="X27" s="224">
        <v>0</v>
      </c>
      <c r="Y27" s="224">
        <v>0</v>
      </c>
      <c r="Z27" s="224">
        <v>0</v>
      </c>
      <c r="AA27" s="182">
        <v>0</v>
      </c>
      <c r="AB27" s="182">
        <v>0</v>
      </c>
      <c r="AC27" s="182">
        <v>0</v>
      </c>
      <c r="AD27" s="132" t="s">
        <v>125</v>
      </c>
    </row>
    <row r="28" spans="1:30" s="42" customFormat="1" ht="27.95" customHeight="1">
      <c r="A28" s="190" t="s">
        <v>556</v>
      </c>
      <c r="B28" s="224">
        <f t="shared" si="2"/>
        <v>71</v>
      </c>
      <c r="C28" s="224">
        <f t="shared" si="3"/>
        <v>1485</v>
      </c>
      <c r="D28" s="224">
        <v>2</v>
      </c>
      <c r="E28" s="224">
        <v>798</v>
      </c>
      <c r="F28" s="224">
        <v>2</v>
      </c>
      <c r="G28" s="224">
        <v>196</v>
      </c>
      <c r="H28" s="224">
        <v>39</v>
      </c>
      <c r="I28" s="224">
        <v>0</v>
      </c>
      <c r="J28" s="956" t="s">
        <v>142</v>
      </c>
      <c r="K28" s="190" t="s">
        <v>556</v>
      </c>
      <c r="L28" s="224">
        <v>1</v>
      </c>
      <c r="M28" s="224">
        <v>296</v>
      </c>
      <c r="N28" s="224">
        <v>1</v>
      </c>
      <c r="O28" s="224">
        <v>195</v>
      </c>
      <c r="P28" s="224">
        <v>16</v>
      </c>
      <c r="Q28" s="224">
        <v>0</v>
      </c>
      <c r="R28" s="224">
        <v>0</v>
      </c>
      <c r="S28" s="224">
        <v>0</v>
      </c>
      <c r="T28" s="224">
        <v>10</v>
      </c>
      <c r="U28" s="224">
        <v>0</v>
      </c>
      <c r="V28" s="224">
        <v>0</v>
      </c>
      <c r="W28" s="224">
        <v>0</v>
      </c>
      <c r="X28" s="224">
        <v>0</v>
      </c>
      <c r="Y28" s="224">
        <v>0</v>
      </c>
      <c r="Z28" s="224">
        <v>0</v>
      </c>
      <c r="AA28" s="182">
        <v>0</v>
      </c>
      <c r="AB28" s="182">
        <v>0</v>
      </c>
      <c r="AC28" s="182">
        <v>0</v>
      </c>
      <c r="AD28" s="132" t="s">
        <v>142</v>
      </c>
    </row>
    <row r="29" spans="1:30" s="42" customFormat="1" ht="16.5" customHeight="1">
      <c r="A29" s="190" t="s">
        <v>555</v>
      </c>
      <c r="B29" s="224">
        <f t="shared" si="2"/>
        <v>41</v>
      </c>
      <c r="C29" s="224">
        <f t="shared" si="3"/>
        <v>548</v>
      </c>
      <c r="D29" s="224">
        <v>0</v>
      </c>
      <c r="E29" s="224">
        <v>0</v>
      </c>
      <c r="F29" s="224">
        <v>2</v>
      </c>
      <c r="G29" s="224">
        <v>347</v>
      </c>
      <c r="H29" s="224">
        <v>24</v>
      </c>
      <c r="I29" s="224">
        <v>56</v>
      </c>
      <c r="J29" s="956" t="s">
        <v>116</v>
      </c>
      <c r="K29" s="190" t="s">
        <v>555</v>
      </c>
      <c r="L29" s="224">
        <v>0</v>
      </c>
      <c r="M29" s="224">
        <v>0</v>
      </c>
      <c r="N29" s="224">
        <v>1</v>
      </c>
      <c r="O29" s="224">
        <v>145</v>
      </c>
      <c r="P29" s="224">
        <v>0</v>
      </c>
      <c r="Q29" s="224">
        <v>0</v>
      </c>
      <c r="R29" s="224">
        <v>0</v>
      </c>
      <c r="S29" s="224">
        <v>0</v>
      </c>
      <c r="T29" s="224">
        <v>14</v>
      </c>
      <c r="U29" s="224">
        <v>0</v>
      </c>
      <c r="V29" s="224">
        <v>0</v>
      </c>
      <c r="W29" s="224">
        <v>0</v>
      </c>
      <c r="X29" s="224">
        <v>0</v>
      </c>
      <c r="Y29" s="224">
        <v>0</v>
      </c>
      <c r="Z29" s="224">
        <v>0</v>
      </c>
      <c r="AA29" s="182">
        <v>0</v>
      </c>
      <c r="AB29" s="182">
        <v>0</v>
      </c>
      <c r="AC29" s="182">
        <v>0</v>
      </c>
      <c r="AD29" s="132" t="s">
        <v>116</v>
      </c>
    </row>
    <row r="30" spans="1:30" s="42" customFormat="1" ht="16.5" customHeight="1">
      <c r="A30" s="190" t="s">
        <v>554</v>
      </c>
      <c r="B30" s="224">
        <f t="shared" si="2"/>
        <v>90</v>
      </c>
      <c r="C30" s="224">
        <f t="shared" si="3"/>
        <v>1307</v>
      </c>
      <c r="D30" s="224">
        <v>1</v>
      </c>
      <c r="E30" s="224">
        <v>298</v>
      </c>
      <c r="F30" s="224">
        <v>1</v>
      </c>
      <c r="G30" s="224">
        <v>44</v>
      </c>
      <c r="H30" s="224">
        <v>47</v>
      </c>
      <c r="I30" s="224">
        <v>157</v>
      </c>
      <c r="J30" s="956" t="s">
        <v>65</v>
      </c>
      <c r="K30" s="190" t="s">
        <v>554</v>
      </c>
      <c r="L30" s="224">
        <v>0</v>
      </c>
      <c r="M30" s="224">
        <v>0</v>
      </c>
      <c r="N30" s="224">
        <v>4</v>
      </c>
      <c r="O30" s="224">
        <v>672</v>
      </c>
      <c r="P30" s="224">
        <v>19</v>
      </c>
      <c r="Q30" s="224">
        <v>0</v>
      </c>
      <c r="R30" s="224">
        <v>2</v>
      </c>
      <c r="S30" s="224">
        <v>136</v>
      </c>
      <c r="T30" s="224">
        <v>15</v>
      </c>
      <c r="U30" s="224">
        <v>0</v>
      </c>
      <c r="V30" s="224">
        <v>0</v>
      </c>
      <c r="W30" s="224">
        <v>0</v>
      </c>
      <c r="X30" s="224">
        <v>1</v>
      </c>
      <c r="Y30" s="224">
        <v>0</v>
      </c>
      <c r="Z30" s="224">
        <v>0</v>
      </c>
      <c r="AA30" s="182">
        <v>0</v>
      </c>
      <c r="AB30" s="182">
        <v>0</v>
      </c>
      <c r="AC30" s="182">
        <v>0</v>
      </c>
      <c r="AD30" s="132" t="s">
        <v>65</v>
      </c>
    </row>
    <row r="31" spans="1:30" s="42" customFormat="1" ht="16.5" customHeight="1">
      <c r="A31" s="190" t="s">
        <v>559</v>
      </c>
      <c r="B31" s="224">
        <f t="shared" si="2"/>
        <v>32</v>
      </c>
      <c r="C31" s="224">
        <f t="shared" si="3"/>
        <v>224</v>
      </c>
      <c r="D31" s="224">
        <v>0</v>
      </c>
      <c r="E31" s="224">
        <v>0</v>
      </c>
      <c r="F31" s="224">
        <v>1</v>
      </c>
      <c r="G31" s="224">
        <v>40</v>
      </c>
      <c r="H31" s="224">
        <v>15</v>
      </c>
      <c r="I31" s="224">
        <v>14</v>
      </c>
      <c r="J31" s="956" t="s">
        <v>632</v>
      </c>
      <c r="K31" s="190" t="s">
        <v>559</v>
      </c>
      <c r="L31" s="224">
        <v>0</v>
      </c>
      <c r="M31" s="224">
        <v>0</v>
      </c>
      <c r="N31" s="224">
        <v>1</v>
      </c>
      <c r="O31" s="224">
        <v>170</v>
      </c>
      <c r="P31" s="224">
        <v>7</v>
      </c>
      <c r="Q31" s="224">
        <v>0</v>
      </c>
      <c r="R31" s="224">
        <v>0</v>
      </c>
      <c r="S31" s="224">
        <v>0</v>
      </c>
      <c r="T31" s="224">
        <v>8</v>
      </c>
      <c r="U31" s="224">
        <v>0</v>
      </c>
      <c r="V31" s="224">
        <v>0</v>
      </c>
      <c r="W31" s="224">
        <v>0</v>
      </c>
      <c r="X31" s="224">
        <v>0</v>
      </c>
      <c r="Y31" s="224">
        <v>0</v>
      </c>
      <c r="Z31" s="224">
        <v>0</v>
      </c>
      <c r="AA31" s="182">
        <v>0</v>
      </c>
      <c r="AB31" s="182">
        <v>0</v>
      </c>
      <c r="AC31" s="182">
        <v>0</v>
      </c>
      <c r="AD31" s="132" t="s">
        <v>632</v>
      </c>
    </row>
    <row r="32" spans="1:30" s="42" customFormat="1" ht="27.95" customHeight="1">
      <c r="A32" s="190" t="s">
        <v>548</v>
      </c>
      <c r="B32" s="224">
        <f t="shared" si="2"/>
        <v>100</v>
      </c>
      <c r="C32" s="224">
        <f t="shared" si="3"/>
        <v>1338</v>
      </c>
      <c r="D32" s="224">
        <v>2</v>
      </c>
      <c r="E32" s="224">
        <v>431</v>
      </c>
      <c r="F32" s="224">
        <v>2</v>
      </c>
      <c r="G32" s="224">
        <v>711</v>
      </c>
      <c r="H32" s="224">
        <v>63</v>
      </c>
      <c r="I32" s="224">
        <v>54</v>
      </c>
      <c r="J32" s="956" t="s">
        <v>638</v>
      </c>
      <c r="K32" s="190" t="s">
        <v>548</v>
      </c>
      <c r="L32" s="224">
        <v>0</v>
      </c>
      <c r="M32" s="224">
        <v>0</v>
      </c>
      <c r="N32" s="224">
        <v>1</v>
      </c>
      <c r="O32" s="224">
        <v>142</v>
      </c>
      <c r="P32" s="224">
        <v>17</v>
      </c>
      <c r="Q32" s="224">
        <v>0</v>
      </c>
      <c r="R32" s="224">
        <v>0</v>
      </c>
      <c r="S32" s="224">
        <v>0</v>
      </c>
      <c r="T32" s="224">
        <v>14</v>
      </c>
      <c r="U32" s="224">
        <v>0</v>
      </c>
      <c r="V32" s="224">
        <v>0</v>
      </c>
      <c r="W32" s="224">
        <v>0</v>
      </c>
      <c r="X32" s="224">
        <v>1</v>
      </c>
      <c r="Y32" s="224">
        <v>0</v>
      </c>
      <c r="Z32" s="224">
        <v>0</v>
      </c>
      <c r="AA32" s="224">
        <v>0</v>
      </c>
      <c r="AB32" s="224">
        <v>0</v>
      </c>
      <c r="AC32" s="224">
        <v>0</v>
      </c>
      <c r="AD32" s="132" t="s">
        <v>638</v>
      </c>
    </row>
    <row r="33" spans="1:30" s="42" customFormat="1" ht="16.5" customHeight="1">
      <c r="A33" s="190" t="s">
        <v>582</v>
      </c>
      <c r="B33" s="224">
        <f t="shared" si="2"/>
        <v>40</v>
      </c>
      <c r="C33" s="224">
        <f t="shared" si="3"/>
        <v>669</v>
      </c>
      <c r="D33" s="224">
        <v>0</v>
      </c>
      <c r="E33" s="224">
        <v>0</v>
      </c>
      <c r="F33" s="224">
        <v>2</v>
      </c>
      <c r="G33" s="224">
        <v>303</v>
      </c>
      <c r="H33" s="224">
        <v>18</v>
      </c>
      <c r="I33" s="224">
        <v>12</v>
      </c>
      <c r="J33" s="956" t="s">
        <v>678</v>
      </c>
      <c r="K33" s="190" t="s">
        <v>582</v>
      </c>
      <c r="L33" s="224">
        <v>0</v>
      </c>
      <c r="M33" s="224">
        <v>0</v>
      </c>
      <c r="N33" s="224">
        <v>2</v>
      </c>
      <c r="O33" s="224">
        <v>354</v>
      </c>
      <c r="P33" s="224">
        <v>9</v>
      </c>
      <c r="Q33" s="224">
        <v>0</v>
      </c>
      <c r="R33" s="224">
        <v>0</v>
      </c>
      <c r="S33" s="224">
        <v>0</v>
      </c>
      <c r="T33" s="224">
        <v>9</v>
      </c>
      <c r="U33" s="224">
        <v>0</v>
      </c>
      <c r="V33" s="224">
        <v>0</v>
      </c>
      <c r="W33" s="224">
        <v>0</v>
      </c>
      <c r="X33" s="224">
        <v>0</v>
      </c>
      <c r="Y33" s="224">
        <v>0</v>
      </c>
      <c r="Z33" s="224">
        <v>0</v>
      </c>
      <c r="AA33" s="182">
        <v>0</v>
      </c>
      <c r="AB33" s="182">
        <v>0</v>
      </c>
      <c r="AC33" s="182">
        <v>0</v>
      </c>
      <c r="AD33" s="132" t="s">
        <v>678</v>
      </c>
    </row>
    <row r="34" spans="1:30" s="42" customFormat="1" ht="16.5" customHeight="1">
      <c r="A34" s="190" t="s">
        <v>558</v>
      </c>
      <c r="B34" s="224">
        <f t="shared" si="2"/>
        <v>41</v>
      </c>
      <c r="C34" s="224">
        <f t="shared" si="3"/>
        <v>142</v>
      </c>
      <c r="D34" s="224">
        <v>0</v>
      </c>
      <c r="E34" s="224">
        <v>0</v>
      </c>
      <c r="F34" s="224">
        <v>1</v>
      </c>
      <c r="G34" s="224">
        <v>120</v>
      </c>
      <c r="H34" s="224">
        <v>21</v>
      </c>
      <c r="I34" s="224">
        <v>22</v>
      </c>
      <c r="J34" s="956" t="s">
        <v>63</v>
      </c>
      <c r="K34" s="190" t="s">
        <v>558</v>
      </c>
      <c r="L34" s="224">
        <v>0</v>
      </c>
      <c r="M34" s="224">
        <v>0</v>
      </c>
      <c r="N34" s="224">
        <v>0</v>
      </c>
      <c r="O34" s="224">
        <v>0</v>
      </c>
      <c r="P34" s="224">
        <v>11</v>
      </c>
      <c r="Q34" s="224">
        <v>0</v>
      </c>
      <c r="R34" s="224">
        <v>0</v>
      </c>
      <c r="S34" s="224">
        <v>0</v>
      </c>
      <c r="T34" s="224">
        <v>8</v>
      </c>
      <c r="U34" s="224">
        <v>0</v>
      </c>
      <c r="V34" s="224">
        <v>0</v>
      </c>
      <c r="W34" s="224">
        <v>0</v>
      </c>
      <c r="X34" s="224">
        <v>0</v>
      </c>
      <c r="Y34" s="224">
        <v>0</v>
      </c>
      <c r="Z34" s="182">
        <v>0</v>
      </c>
      <c r="AA34" s="224">
        <v>0</v>
      </c>
      <c r="AB34" s="182">
        <v>0</v>
      </c>
      <c r="AC34" s="182">
        <v>0</v>
      </c>
      <c r="AD34" s="132" t="s">
        <v>63</v>
      </c>
    </row>
    <row r="35" spans="1:30" s="42" customFormat="1" ht="16.5" customHeight="1">
      <c r="A35" s="190" t="s">
        <v>551</v>
      </c>
      <c r="B35" s="224">
        <f t="shared" si="2"/>
        <v>30</v>
      </c>
      <c r="C35" s="224">
        <f t="shared" si="3"/>
        <v>201</v>
      </c>
      <c r="D35" s="224">
        <v>0</v>
      </c>
      <c r="E35" s="224">
        <v>0</v>
      </c>
      <c r="F35" s="224">
        <v>2</v>
      </c>
      <c r="G35" s="224">
        <v>135</v>
      </c>
      <c r="H35" s="224">
        <v>15</v>
      </c>
      <c r="I35" s="224">
        <v>0</v>
      </c>
      <c r="J35" s="956" t="s">
        <v>126</v>
      </c>
      <c r="K35" s="190" t="s">
        <v>551</v>
      </c>
      <c r="L35" s="224">
        <v>0</v>
      </c>
      <c r="M35" s="224">
        <v>0</v>
      </c>
      <c r="N35" s="224">
        <v>1</v>
      </c>
      <c r="O35" s="224">
        <v>66</v>
      </c>
      <c r="P35" s="224">
        <v>7</v>
      </c>
      <c r="Q35" s="224">
        <v>0</v>
      </c>
      <c r="R35" s="224">
        <v>0</v>
      </c>
      <c r="S35" s="224">
        <v>0</v>
      </c>
      <c r="T35" s="224">
        <v>5</v>
      </c>
      <c r="U35" s="224">
        <v>0</v>
      </c>
      <c r="V35" s="224">
        <v>0</v>
      </c>
      <c r="W35" s="224">
        <v>0</v>
      </c>
      <c r="X35" s="224">
        <v>0</v>
      </c>
      <c r="Y35" s="224">
        <v>0</v>
      </c>
      <c r="Z35" s="224">
        <v>0</v>
      </c>
      <c r="AA35" s="182">
        <v>0</v>
      </c>
      <c r="AB35" s="182">
        <v>0</v>
      </c>
      <c r="AC35" s="182">
        <v>0</v>
      </c>
      <c r="AD35" s="132" t="s">
        <v>126</v>
      </c>
    </row>
    <row r="36" spans="1:30" s="31" customFormat="1" ht="16.5" customHeight="1">
      <c r="A36" s="190" t="s">
        <v>569</v>
      </c>
      <c r="B36" s="224">
        <f t="shared" si="2"/>
        <v>26</v>
      </c>
      <c r="C36" s="224">
        <f t="shared" si="3"/>
        <v>367</v>
      </c>
      <c r="D36" s="224">
        <v>0</v>
      </c>
      <c r="E36" s="224">
        <v>0</v>
      </c>
      <c r="F36" s="224">
        <v>2</v>
      </c>
      <c r="G36" s="224">
        <v>60</v>
      </c>
      <c r="H36" s="224">
        <v>12</v>
      </c>
      <c r="I36" s="224">
        <v>29</v>
      </c>
      <c r="J36" s="956" t="s">
        <v>161</v>
      </c>
      <c r="K36" s="190" t="s">
        <v>569</v>
      </c>
      <c r="L36" s="224">
        <v>0</v>
      </c>
      <c r="M36" s="224">
        <v>0</v>
      </c>
      <c r="N36" s="224">
        <v>2</v>
      </c>
      <c r="O36" s="224">
        <v>278</v>
      </c>
      <c r="P36" s="224">
        <v>4</v>
      </c>
      <c r="Q36" s="224">
        <v>0</v>
      </c>
      <c r="R36" s="224">
        <v>0</v>
      </c>
      <c r="S36" s="224">
        <v>0</v>
      </c>
      <c r="T36" s="224">
        <v>6</v>
      </c>
      <c r="U36" s="224">
        <v>0</v>
      </c>
      <c r="V36" s="224">
        <v>0</v>
      </c>
      <c r="W36" s="224">
        <v>0</v>
      </c>
      <c r="X36" s="224">
        <v>0</v>
      </c>
      <c r="Y36" s="224">
        <v>0</v>
      </c>
      <c r="Z36" s="224">
        <v>0</v>
      </c>
      <c r="AA36" s="224">
        <v>0</v>
      </c>
      <c r="AB36" s="224">
        <v>0</v>
      </c>
      <c r="AC36" s="224">
        <v>0</v>
      </c>
      <c r="AD36" s="132" t="s">
        <v>161</v>
      </c>
    </row>
    <row r="37" spans="1:30" s="118" customFormat="1" ht="6" customHeight="1">
      <c r="A37" s="32"/>
      <c r="B37" s="33"/>
      <c r="C37" s="33"/>
      <c r="D37" s="34"/>
      <c r="E37" s="34"/>
      <c r="F37" s="34"/>
      <c r="G37" s="34"/>
      <c r="H37" s="34"/>
      <c r="I37" s="34"/>
      <c r="J37" s="957"/>
      <c r="K37" s="32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35"/>
    </row>
    <row r="38" spans="1:30" s="36" customFormat="1" ht="15" customHeight="1">
      <c r="A38" s="36" t="s">
        <v>907</v>
      </c>
      <c r="E38" s="1098" t="s">
        <v>910</v>
      </c>
      <c r="F38" s="1099"/>
      <c r="G38" s="1099"/>
      <c r="H38" s="1099"/>
      <c r="I38" s="1099"/>
      <c r="J38" s="1099"/>
      <c r="K38" s="36" t="s">
        <v>907</v>
      </c>
      <c r="R38" s="11"/>
      <c r="S38" s="11"/>
      <c r="T38" s="11"/>
      <c r="U38" s="11"/>
      <c r="V38" s="11"/>
      <c r="W38" s="11"/>
      <c r="X38" s="11"/>
      <c r="Z38" s="1098" t="s">
        <v>911</v>
      </c>
      <c r="AA38" s="1099"/>
      <c r="AB38" s="1099"/>
      <c r="AC38" s="1099"/>
      <c r="AD38" s="1099"/>
    </row>
    <row r="39" spans="1:30" s="36" customFormat="1" ht="12.6" customHeight="1">
      <c r="A39" s="37" t="s">
        <v>908</v>
      </c>
      <c r="E39" s="1100" t="s">
        <v>0</v>
      </c>
      <c r="F39" s="1101"/>
      <c r="G39" s="1101"/>
      <c r="H39" s="1101"/>
      <c r="I39" s="1101"/>
      <c r="J39" s="1101"/>
      <c r="K39" s="37" t="s">
        <v>908</v>
      </c>
      <c r="R39" s="9"/>
      <c r="S39" s="9"/>
      <c r="T39" s="9"/>
      <c r="U39" s="9"/>
      <c r="V39" s="9"/>
      <c r="W39" s="9"/>
      <c r="X39" s="9"/>
      <c r="Y39" s="9"/>
      <c r="Z39" s="1100" t="s">
        <v>588</v>
      </c>
      <c r="AA39" s="1101"/>
      <c r="AB39" s="1101"/>
      <c r="AC39" s="1101"/>
      <c r="AD39" s="1101"/>
    </row>
    <row r="40" spans="1:30" s="36" customFormat="1" ht="12.6" customHeight="1">
      <c r="A40" s="36" t="s">
        <v>909</v>
      </c>
      <c r="E40" s="1102" t="s">
        <v>1</v>
      </c>
      <c r="F40" s="1101"/>
      <c r="G40" s="1101"/>
      <c r="H40" s="1101"/>
      <c r="I40" s="1101"/>
      <c r="J40" s="1101"/>
      <c r="K40" s="36" t="s">
        <v>909</v>
      </c>
      <c r="R40" s="11"/>
      <c r="S40" s="11"/>
      <c r="T40" s="11"/>
      <c r="U40" s="11"/>
      <c r="V40" s="11"/>
      <c r="W40" s="11"/>
      <c r="X40" s="11"/>
      <c r="Y40" s="11"/>
      <c r="Z40" s="1102" t="s">
        <v>42</v>
      </c>
      <c r="AA40" s="1101"/>
      <c r="AB40" s="1101"/>
      <c r="AC40" s="1101"/>
      <c r="AD40" s="1101"/>
    </row>
    <row r="41" spans="1:30" s="36" customFormat="1" ht="12.6" customHeight="1">
      <c r="A41" s="37" t="s">
        <v>917</v>
      </c>
      <c r="E41" s="55"/>
      <c r="F41" s="178"/>
      <c r="G41" s="178"/>
      <c r="H41" s="178"/>
      <c r="I41" s="178"/>
      <c r="J41" s="55" t="s">
        <v>985</v>
      </c>
      <c r="K41" s="37" t="s">
        <v>917</v>
      </c>
      <c r="R41" s="11"/>
      <c r="S41" s="11"/>
      <c r="T41" s="11"/>
      <c r="U41" s="11"/>
      <c r="V41" s="11"/>
      <c r="W41" s="11"/>
      <c r="X41" s="11"/>
      <c r="Z41" s="159"/>
      <c r="AA41" s="177"/>
      <c r="AB41" s="177"/>
      <c r="AC41" s="177"/>
      <c r="AD41" s="55" t="s">
        <v>986</v>
      </c>
    </row>
    <row r="42" spans="1:30" ht="12.75">
      <c r="B42" s="226"/>
      <c r="C42" s="226"/>
      <c r="D42" s="226"/>
      <c r="E42" s="226"/>
      <c r="F42" s="226"/>
      <c r="G42" s="226"/>
      <c r="H42" s="226"/>
      <c r="I42" s="226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</row>
    <row r="43" spans="1:30">
      <c r="B43" s="98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</row>
  </sheetData>
  <mergeCells count="13">
    <mergeCell ref="V1:AD1"/>
    <mergeCell ref="H5:I5"/>
    <mergeCell ref="L5:M5"/>
    <mergeCell ref="R5:S5"/>
    <mergeCell ref="H6:I6"/>
    <mergeCell ref="J6:J7"/>
    <mergeCell ref="AD6:AD7"/>
    <mergeCell ref="E38:J38"/>
    <mergeCell ref="Z38:AD38"/>
    <mergeCell ref="E39:J39"/>
    <mergeCell ref="Z39:AD39"/>
    <mergeCell ref="E40:J40"/>
    <mergeCell ref="Z40:AD40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J43"/>
  <sheetViews>
    <sheetView view="pageBreakPreview" zoomScale="85" zoomScaleNormal="55" zoomScaleSheetLayoutView="85" workbookViewId="0">
      <pane xSplit="1" ySplit="11" topLeftCell="B12" activePane="bottomRight" state="frozen"/>
      <selection activeCell="E26" sqref="E26"/>
      <selection pane="topRight" activeCell="E26" sqref="E26"/>
      <selection pane="bottomLeft" activeCell="E26" sqref="E26"/>
      <selection pane="bottomRight" activeCell="A2" sqref="A2:J2"/>
    </sheetView>
  </sheetViews>
  <sheetFormatPr defaultRowHeight="12"/>
  <cols>
    <col min="1" max="1" width="9.625" style="244" customWidth="1"/>
    <col min="2" max="9" width="8.375" style="244" customWidth="1"/>
    <col min="10" max="10" width="12.875" style="244" customWidth="1"/>
    <col min="11" max="11" width="10" style="244" customWidth="1"/>
    <col min="12" max="24" width="6.125" style="244" customWidth="1"/>
    <col min="25" max="35" width="7" style="244" customWidth="1"/>
    <col min="36" max="36" width="12.5" style="244" customWidth="1"/>
    <col min="37" max="16384" width="9" style="244"/>
  </cols>
  <sheetData>
    <row r="1" spans="1:36" s="248" customFormat="1" ht="24.95" customHeight="1">
      <c r="B1" s="110"/>
      <c r="C1" s="113"/>
      <c r="J1" s="248" t="s">
        <v>709</v>
      </c>
      <c r="K1" s="176" t="s">
        <v>710</v>
      </c>
      <c r="AJ1" s="248" t="s">
        <v>711</v>
      </c>
    </row>
    <row r="2" spans="1:36" s="138" customFormat="1" ht="24.95" customHeight="1">
      <c r="A2" s="1142" t="s">
        <v>1175</v>
      </c>
      <c r="B2" s="1142"/>
      <c r="C2" s="1142"/>
      <c r="D2" s="1142"/>
      <c r="E2" s="1142"/>
      <c r="F2" s="1142"/>
      <c r="G2" s="1142"/>
      <c r="H2" s="1142"/>
      <c r="I2" s="1142"/>
      <c r="J2" s="1224"/>
      <c r="K2" s="1142" t="s">
        <v>1176</v>
      </c>
      <c r="L2" s="1224"/>
      <c r="M2" s="1224"/>
      <c r="N2" s="1224"/>
      <c r="O2" s="1224"/>
      <c r="P2" s="1224"/>
      <c r="Q2" s="1224"/>
      <c r="R2" s="1224"/>
      <c r="S2" s="1224"/>
      <c r="T2" s="1224"/>
      <c r="U2" s="1224"/>
      <c r="V2" s="1224"/>
      <c r="W2" s="1224"/>
      <c r="X2" s="1224"/>
      <c r="Y2" s="1279" t="s">
        <v>32</v>
      </c>
      <c r="Z2" s="1224"/>
      <c r="AA2" s="1224"/>
      <c r="AB2" s="1224"/>
      <c r="AC2" s="1224"/>
      <c r="AD2" s="1224"/>
      <c r="AE2" s="1224"/>
      <c r="AF2" s="1224"/>
      <c r="AG2" s="1224"/>
      <c r="AH2" s="1224"/>
      <c r="AI2" s="1224"/>
      <c r="AJ2" s="1224"/>
    </row>
    <row r="3" spans="1:36" s="139" customFormat="1" ht="23.1" customHeight="1">
      <c r="A3" s="1279" t="s">
        <v>465</v>
      </c>
      <c r="B3" s="1262"/>
      <c r="C3" s="1262"/>
      <c r="D3" s="1262"/>
      <c r="E3" s="1262"/>
      <c r="F3" s="1262"/>
      <c r="G3" s="1262"/>
      <c r="H3" s="1262"/>
      <c r="I3" s="1262"/>
      <c r="J3" s="1101"/>
      <c r="K3" s="323"/>
      <c r="L3" s="323"/>
      <c r="M3" s="323"/>
      <c r="N3" s="323"/>
      <c r="O3" s="323"/>
      <c r="P3" s="323"/>
      <c r="Q3" s="323"/>
      <c r="R3" s="323"/>
      <c r="S3" s="323"/>
      <c r="T3" s="5"/>
      <c r="U3" s="5"/>
      <c r="V3" s="5"/>
      <c r="W3" s="323"/>
      <c r="X3" s="323"/>
      <c r="Y3" s="5"/>
      <c r="Z3" s="323"/>
      <c r="AA3" s="323"/>
      <c r="AB3" s="5"/>
      <c r="AC3" s="5"/>
      <c r="AD3" s="5"/>
      <c r="AE3" s="323"/>
      <c r="AF3" s="323"/>
      <c r="AG3" s="5"/>
      <c r="AH3" s="323"/>
      <c r="AI3" s="323"/>
      <c r="AJ3" s="5"/>
    </row>
    <row r="4" spans="1:36" s="145" customFormat="1" ht="15" customHeight="1">
      <c r="A4" s="690" t="s">
        <v>925</v>
      </c>
      <c r="B4" s="227"/>
      <c r="C4" s="9"/>
      <c r="D4" s="9" t="s">
        <v>564</v>
      </c>
      <c r="E4" s="9" t="s">
        <v>564</v>
      </c>
      <c r="F4" s="9" t="s">
        <v>564</v>
      </c>
      <c r="G4" s="9"/>
      <c r="H4" s="9" t="s">
        <v>564</v>
      </c>
      <c r="I4" s="9" t="s">
        <v>564</v>
      </c>
      <c r="J4" s="256" t="s">
        <v>926</v>
      </c>
      <c r="K4" s="7" t="s">
        <v>925</v>
      </c>
      <c r="L4" s="9"/>
      <c r="M4" s="9"/>
      <c r="N4" s="9"/>
      <c r="O4" s="9" t="s">
        <v>564</v>
      </c>
      <c r="P4" s="9" t="s">
        <v>564</v>
      </c>
      <c r="Q4" s="9"/>
      <c r="R4" s="9" t="s">
        <v>564</v>
      </c>
      <c r="S4" s="9" t="s">
        <v>564</v>
      </c>
      <c r="T4" s="9"/>
      <c r="U4" s="9"/>
      <c r="V4" s="9"/>
      <c r="W4" s="9" t="s">
        <v>564</v>
      </c>
      <c r="X4" s="9" t="s">
        <v>564</v>
      </c>
      <c r="Y4" s="9"/>
      <c r="Z4" s="9" t="s">
        <v>564</v>
      </c>
      <c r="AA4" s="9" t="s">
        <v>564</v>
      </c>
      <c r="AB4" s="9"/>
      <c r="AC4" s="9"/>
      <c r="AD4" s="9"/>
      <c r="AE4" s="9" t="s">
        <v>564</v>
      </c>
      <c r="AF4" s="9" t="s">
        <v>564</v>
      </c>
      <c r="AG4" s="9"/>
      <c r="AH4" s="9" t="s">
        <v>564</v>
      </c>
      <c r="AI4" s="9" t="s">
        <v>564</v>
      </c>
      <c r="AJ4" s="256" t="s">
        <v>926</v>
      </c>
    </row>
    <row r="5" spans="1:36" s="216" customFormat="1" ht="13.5" customHeight="1">
      <c r="A5" s="249" t="s">
        <v>340</v>
      </c>
      <c r="B5" s="1104" t="s">
        <v>462</v>
      </c>
      <c r="C5" s="1235"/>
      <c r="D5" s="1235"/>
      <c r="E5" s="1235"/>
      <c r="F5" s="1235"/>
      <c r="G5" s="1235"/>
      <c r="H5" s="1235"/>
      <c r="I5" s="1235"/>
      <c r="J5" s="12" t="s">
        <v>399</v>
      </c>
      <c r="K5" s="249" t="s">
        <v>340</v>
      </c>
      <c r="L5" s="1104" t="s">
        <v>321</v>
      </c>
      <c r="M5" s="1235"/>
      <c r="N5" s="1235"/>
      <c r="O5" s="1235"/>
      <c r="P5" s="1235"/>
      <c r="Q5" s="1235"/>
      <c r="R5" s="1235"/>
      <c r="S5" s="1105"/>
      <c r="T5" s="1104" t="s">
        <v>120</v>
      </c>
      <c r="U5" s="1264"/>
      <c r="V5" s="1264"/>
      <c r="W5" s="1264"/>
      <c r="X5" s="1264"/>
      <c r="Y5" s="1235" t="s">
        <v>120</v>
      </c>
      <c r="Z5" s="1280"/>
      <c r="AA5" s="1281"/>
      <c r="AB5" s="1235" t="s">
        <v>443</v>
      </c>
      <c r="AC5" s="1235"/>
      <c r="AD5" s="1235"/>
      <c r="AE5" s="1235"/>
      <c r="AF5" s="1235"/>
      <c r="AG5" s="1235"/>
      <c r="AH5" s="1235"/>
      <c r="AI5" s="1105"/>
      <c r="AJ5" s="12" t="s">
        <v>399</v>
      </c>
    </row>
    <row r="6" spans="1:36" s="216" customFormat="1" ht="13.5" customHeight="1">
      <c r="A6" s="199"/>
      <c r="B6" s="1107" t="s">
        <v>242</v>
      </c>
      <c r="C6" s="1143"/>
      <c r="D6" s="1143"/>
      <c r="E6" s="1143"/>
      <c r="F6" s="1143"/>
      <c r="G6" s="1143"/>
      <c r="H6" s="1143"/>
      <c r="I6" s="1143"/>
      <c r="J6" s="252"/>
      <c r="K6" s="49"/>
      <c r="L6" s="1107" t="s">
        <v>38</v>
      </c>
      <c r="M6" s="1143"/>
      <c r="N6" s="1143"/>
      <c r="O6" s="1143"/>
      <c r="P6" s="1143"/>
      <c r="Q6" s="1143"/>
      <c r="R6" s="1143"/>
      <c r="S6" s="1108"/>
      <c r="T6" s="1107" t="s">
        <v>680</v>
      </c>
      <c r="U6" s="1143"/>
      <c r="V6" s="1143"/>
      <c r="W6" s="1143"/>
      <c r="X6" s="1143"/>
      <c r="Y6" s="1143" t="s">
        <v>680</v>
      </c>
      <c r="Z6" s="1240"/>
      <c r="AA6" s="1241"/>
      <c r="AB6" s="1143" t="s">
        <v>633</v>
      </c>
      <c r="AC6" s="1143"/>
      <c r="AD6" s="1143"/>
      <c r="AE6" s="1143"/>
      <c r="AF6" s="1143"/>
      <c r="AG6" s="1143"/>
      <c r="AH6" s="1143"/>
      <c r="AI6" s="1108"/>
      <c r="AJ6" s="252"/>
    </row>
    <row r="7" spans="1:36" s="216" customFormat="1" ht="13.5" customHeight="1">
      <c r="A7" s="199"/>
      <c r="B7" s="347" t="s">
        <v>537</v>
      </c>
      <c r="C7" s="1128" t="s">
        <v>442</v>
      </c>
      <c r="D7" s="1129"/>
      <c r="E7" s="1129"/>
      <c r="F7" s="1130"/>
      <c r="G7" s="1189" t="s">
        <v>457</v>
      </c>
      <c r="H7" s="1276"/>
      <c r="I7" s="1277"/>
      <c r="J7" s="252"/>
      <c r="K7" s="49"/>
      <c r="L7" s="347" t="s">
        <v>537</v>
      </c>
      <c r="M7" s="1128" t="s">
        <v>442</v>
      </c>
      <c r="N7" s="1129"/>
      <c r="O7" s="1129"/>
      <c r="P7" s="1130"/>
      <c r="Q7" s="1189" t="s">
        <v>457</v>
      </c>
      <c r="R7" s="1172"/>
      <c r="S7" s="1277"/>
      <c r="T7" s="347" t="s">
        <v>537</v>
      </c>
      <c r="U7" s="1128" t="s">
        <v>728</v>
      </c>
      <c r="V7" s="1129"/>
      <c r="W7" s="1129"/>
      <c r="X7" s="1129"/>
      <c r="Y7" s="691" t="s">
        <v>457</v>
      </c>
      <c r="Z7" s="1172"/>
      <c r="AA7" s="1277"/>
      <c r="AB7" s="351" t="s">
        <v>537</v>
      </c>
      <c r="AC7" s="1128" t="s">
        <v>442</v>
      </c>
      <c r="AD7" s="1129"/>
      <c r="AE7" s="1129"/>
      <c r="AF7" s="1130"/>
      <c r="AG7" s="1189" t="s">
        <v>457</v>
      </c>
      <c r="AH7" s="1276"/>
      <c r="AI7" s="1277"/>
      <c r="AJ7" s="252"/>
    </row>
    <row r="8" spans="1:36" s="216" customFormat="1" ht="13.5" customHeight="1">
      <c r="A8" s="199"/>
      <c r="B8" s="692"/>
      <c r="C8" s="1158" t="s">
        <v>664</v>
      </c>
      <c r="D8" s="1164"/>
      <c r="E8" s="1164"/>
      <c r="F8" s="1159"/>
      <c r="G8" s="693"/>
      <c r="H8" s="694"/>
      <c r="I8" s="694"/>
      <c r="J8" s="252"/>
      <c r="K8" s="49"/>
      <c r="L8" s="692"/>
      <c r="M8" s="1158" t="s">
        <v>664</v>
      </c>
      <c r="N8" s="1164"/>
      <c r="O8" s="1164"/>
      <c r="P8" s="1159"/>
      <c r="Q8" s="693"/>
      <c r="R8" s="694"/>
      <c r="S8" s="695"/>
      <c r="T8" s="692"/>
      <c r="U8" s="1158" t="s">
        <v>729</v>
      </c>
      <c r="V8" s="1164"/>
      <c r="W8" s="1164"/>
      <c r="X8" s="1164"/>
      <c r="Y8" s="693"/>
      <c r="Z8" s="1143"/>
      <c r="AA8" s="1278"/>
      <c r="AB8" s="696"/>
      <c r="AC8" s="1158" t="s">
        <v>664</v>
      </c>
      <c r="AD8" s="1164"/>
      <c r="AE8" s="1164"/>
      <c r="AF8" s="1159"/>
      <c r="AG8" s="693"/>
      <c r="AH8" s="694"/>
      <c r="AI8" s="694"/>
      <c r="AJ8" s="252"/>
    </row>
    <row r="9" spans="1:36" s="216" customFormat="1" ht="13.5" customHeight="1">
      <c r="A9" s="199"/>
      <c r="B9" s="275"/>
      <c r="C9" s="349" t="s">
        <v>529</v>
      </c>
      <c r="D9" s="697" t="s">
        <v>539</v>
      </c>
      <c r="E9" s="698"/>
      <c r="F9" s="699"/>
      <c r="G9" s="574"/>
      <c r="H9" s="347" t="s">
        <v>5</v>
      </c>
      <c r="I9" s="700" t="s">
        <v>11</v>
      </c>
      <c r="J9" s="252"/>
      <c r="K9" s="49"/>
      <c r="L9" s="275"/>
      <c r="M9" s="349" t="s">
        <v>529</v>
      </c>
      <c r="N9" s="697" t="s">
        <v>539</v>
      </c>
      <c r="O9" s="698"/>
      <c r="P9" s="699"/>
      <c r="Q9" s="697"/>
      <c r="R9" s="347" t="s">
        <v>5</v>
      </c>
      <c r="S9" s="347" t="s">
        <v>11</v>
      </c>
      <c r="T9" s="349"/>
      <c r="U9" s="349" t="s">
        <v>529</v>
      </c>
      <c r="V9" s="697" t="s">
        <v>539</v>
      </c>
      <c r="W9" s="698"/>
      <c r="X9" s="701"/>
      <c r="Y9" s="696"/>
      <c r="Z9" s="347" t="s">
        <v>5</v>
      </c>
      <c r="AA9" s="347" t="s">
        <v>11</v>
      </c>
      <c r="AB9" s="574"/>
      <c r="AC9" s="349" t="s">
        <v>529</v>
      </c>
      <c r="AD9" s="697" t="s">
        <v>539</v>
      </c>
      <c r="AE9" s="698"/>
      <c r="AF9" s="699"/>
      <c r="AG9" s="574"/>
      <c r="AH9" s="347" t="s">
        <v>5</v>
      </c>
      <c r="AI9" s="700" t="s">
        <v>11</v>
      </c>
      <c r="AJ9" s="252"/>
    </row>
    <row r="10" spans="1:36" s="216" customFormat="1" ht="13.5" customHeight="1">
      <c r="A10" s="199"/>
      <c r="B10" s="275" t="s">
        <v>417</v>
      </c>
      <c r="C10" s="692"/>
      <c r="D10" s="692"/>
      <c r="E10" s="349" t="s">
        <v>5</v>
      </c>
      <c r="F10" s="349" t="s">
        <v>11</v>
      </c>
      <c r="G10" s="696"/>
      <c r="H10" s="692"/>
      <c r="I10" s="702"/>
      <c r="J10" s="252"/>
      <c r="K10" s="49"/>
      <c r="L10" s="275" t="s">
        <v>417</v>
      </c>
      <c r="M10" s="692"/>
      <c r="N10" s="692"/>
      <c r="O10" s="349" t="s">
        <v>5</v>
      </c>
      <c r="P10" s="349" t="s">
        <v>11</v>
      </c>
      <c r="Q10" s="702"/>
      <c r="R10" s="692"/>
      <c r="S10" s="692"/>
      <c r="T10" s="275" t="s">
        <v>417</v>
      </c>
      <c r="U10" s="692"/>
      <c r="V10" s="692"/>
      <c r="W10" s="349" t="s">
        <v>5</v>
      </c>
      <c r="X10" s="697" t="s">
        <v>11</v>
      </c>
      <c r="Y10" s="696"/>
      <c r="Z10" s="692"/>
      <c r="AA10" s="692"/>
      <c r="AB10" s="275" t="s">
        <v>417</v>
      </c>
      <c r="AC10" s="692"/>
      <c r="AD10" s="692"/>
      <c r="AE10" s="692" t="s">
        <v>5</v>
      </c>
      <c r="AF10" s="692" t="s">
        <v>11</v>
      </c>
      <c r="AG10" s="696"/>
      <c r="AH10" s="692"/>
      <c r="AI10" s="702"/>
      <c r="AJ10" s="252"/>
    </row>
    <row r="11" spans="1:36" s="216" customFormat="1" ht="13.5" customHeight="1">
      <c r="A11" s="203" t="s">
        <v>308</v>
      </c>
      <c r="B11" s="59" t="s">
        <v>999</v>
      </c>
      <c r="C11" s="59" t="s">
        <v>329</v>
      </c>
      <c r="D11" s="59" t="s">
        <v>383</v>
      </c>
      <c r="E11" s="59" t="s">
        <v>371</v>
      </c>
      <c r="F11" s="59" t="s">
        <v>439</v>
      </c>
      <c r="G11" s="65" t="s">
        <v>330</v>
      </c>
      <c r="H11" s="59" t="s">
        <v>371</v>
      </c>
      <c r="I11" s="79" t="s">
        <v>439</v>
      </c>
      <c r="J11" s="250" t="s">
        <v>248</v>
      </c>
      <c r="K11" s="203" t="s">
        <v>308</v>
      </c>
      <c r="L11" s="59" t="s">
        <v>999</v>
      </c>
      <c r="M11" s="59" t="s">
        <v>329</v>
      </c>
      <c r="N11" s="59" t="s">
        <v>383</v>
      </c>
      <c r="O11" s="59" t="s">
        <v>371</v>
      </c>
      <c r="P11" s="59" t="s">
        <v>439</v>
      </c>
      <c r="Q11" s="65" t="s">
        <v>330</v>
      </c>
      <c r="R11" s="59" t="s">
        <v>371</v>
      </c>
      <c r="S11" s="79" t="s">
        <v>439</v>
      </c>
      <c r="T11" s="59" t="s">
        <v>999</v>
      </c>
      <c r="U11" s="59" t="s">
        <v>329</v>
      </c>
      <c r="V11" s="59" t="s">
        <v>383</v>
      </c>
      <c r="W11" s="59" t="s">
        <v>371</v>
      </c>
      <c r="X11" s="79" t="s">
        <v>439</v>
      </c>
      <c r="Y11" s="65" t="s">
        <v>330</v>
      </c>
      <c r="Z11" s="59" t="s">
        <v>371</v>
      </c>
      <c r="AA11" s="59" t="s">
        <v>439</v>
      </c>
      <c r="AB11" s="59" t="s">
        <v>999</v>
      </c>
      <c r="AC11" s="59" t="s">
        <v>329</v>
      </c>
      <c r="AD11" s="59" t="s">
        <v>383</v>
      </c>
      <c r="AE11" s="59" t="s">
        <v>371</v>
      </c>
      <c r="AF11" s="59" t="s">
        <v>439</v>
      </c>
      <c r="AG11" s="65" t="s">
        <v>330</v>
      </c>
      <c r="AH11" s="59" t="s">
        <v>371</v>
      </c>
      <c r="AI11" s="59" t="s">
        <v>439</v>
      </c>
      <c r="AJ11" s="250" t="s">
        <v>248</v>
      </c>
    </row>
    <row r="12" spans="1:36" s="189" customFormat="1" ht="17.45" customHeight="1">
      <c r="A12" s="557">
        <v>2016</v>
      </c>
      <c r="B12" s="293">
        <v>30</v>
      </c>
      <c r="C12" s="293">
        <v>896</v>
      </c>
      <c r="D12" s="293">
        <v>650</v>
      </c>
      <c r="E12" s="293" t="s">
        <v>585</v>
      </c>
      <c r="F12" s="293" t="s">
        <v>585</v>
      </c>
      <c r="G12" s="293">
        <v>201</v>
      </c>
      <c r="H12" s="293" t="s">
        <v>585</v>
      </c>
      <c r="I12" s="293" t="s">
        <v>585</v>
      </c>
      <c r="J12" s="703">
        <v>2016</v>
      </c>
      <c r="K12" s="557">
        <v>2016</v>
      </c>
      <c r="L12" s="293">
        <v>18</v>
      </c>
      <c r="M12" s="293">
        <v>797</v>
      </c>
      <c r="N12" s="293">
        <v>596</v>
      </c>
      <c r="O12" s="293" t="s">
        <v>585</v>
      </c>
      <c r="P12" s="293" t="s">
        <v>585</v>
      </c>
      <c r="Q12" s="293">
        <v>167</v>
      </c>
      <c r="R12" s="293" t="s">
        <v>585</v>
      </c>
      <c r="S12" s="293" t="s">
        <v>585</v>
      </c>
      <c r="T12" s="293">
        <v>12</v>
      </c>
      <c r="U12" s="293">
        <v>99</v>
      </c>
      <c r="V12" s="293">
        <v>54</v>
      </c>
      <c r="W12" s="293" t="s">
        <v>585</v>
      </c>
      <c r="X12" s="293" t="s">
        <v>585</v>
      </c>
      <c r="Y12" s="293">
        <v>34</v>
      </c>
      <c r="Z12" s="293" t="s">
        <v>585</v>
      </c>
      <c r="AA12" s="293" t="s">
        <v>585</v>
      </c>
      <c r="AB12" s="292">
        <v>0</v>
      </c>
      <c r="AC12" s="292">
        <v>0</v>
      </c>
      <c r="AD12" s="292">
        <v>0</v>
      </c>
      <c r="AE12" s="292">
        <v>0</v>
      </c>
      <c r="AF12" s="292">
        <v>0</v>
      </c>
      <c r="AG12" s="292">
        <v>0</v>
      </c>
      <c r="AH12" s="292">
        <v>0</v>
      </c>
      <c r="AI12" s="292">
        <v>0</v>
      </c>
      <c r="AJ12" s="703">
        <v>2016</v>
      </c>
    </row>
    <row r="13" spans="1:36" s="146" customFormat="1" ht="17.45" customHeight="1">
      <c r="A13" s="557">
        <v>2017</v>
      </c>
      <c r="B13" s="292">
        <v>29</v>
      </c>
      <c r="C13" s="292">
        <v>976</v>
      </c>
      <c r="D13" s="292">
        <v>702</v>
      </c>
      <c r="E13" s="292" t="s">
        <v>585</v>
      </c>
      <c r="F13" s="292" t="s">
        <v>585</v>
      </c>
      <c r="G13" s="292">
        <v>219</v>
      </c>
      <c r="H13" s="292" t="s">
        <v>585</v>
      </c>
      <c r="I13" s="292" t="s">
        <v>585</v>
      </c>
      <c r="J13" s="412">
        <v>2017</v>
      </c>
      <c r="K13" s="557">
        <v>2017</v>
      </c>
      <c r="L13" s="292">
        <v>18</v>
      </c>
      <c r="M13" s="292">
        <v>799</v>
      </c>
      <c r="N13" s="292">
        <v>571</v>
      </c>
      <c r="O13" s="292" t="s">
        <v>585</v>
      </c>
      <c r="P13" s="292" t="s">
        <v>585</v>
      </c>
      <c r="Q13" s="292">
        <v>171</v>
      </c>
      <c r="R13" s="292" t="s">
        <v>585</v>
      </c>
      <c r="S13" s="292" t="s">
        <v>585</v>
      </c>
      <c r="T13" s="292">
        <v>11</v>
      </c>
      <c r="U13" s="292">
        <v>177</v>
      </c>
      <c r="V13" s="292">
        <v>131</v>
      </c>
      <c r="W13" s="292" t="s">
        <v>585</v>
      </c>
      <c r="X13" s="292" t="s">
        <v>585</v>
      </c>
      <c r="Y13" s="292">
        <v>48</v>
      </c>
      <c r="Z13" s="292" t="s">
        <v>585</v>
      </c>
      <c r="AA13" s="292" t="s">
        <v>585</v>
      </c>
      <c r="AB13" s="292">
        <v>0</v>
      </c>
      <c r="AC13" s="292">
        <v>0</v>
      </c>
      <c r="AD13" s="292">
        <v>0</v>
      </c>
      <c r="AE13" s="292">
        <v>0</v>
      </c>
      <c r="AF13" s="292">
        <v>0</v>
      </c>
      <c r="AG13" s="292">
        <v>0</v>
      </c>
      <c r="AH13" s="292">
        <v>0</v>
      </c>
      <c r="AI13" s="292">
        <v>0</v>
      </c>
      <c r="AJ13" s="412">
        <v>2017</v>
      </c>
    </row>
    <row r="14" spans="1:36" s="146" customFormat="1" ht="17.45" customHeight="1">
      <c r="A14" s="557">
        <v>2018</v>
      </c>
      <c r="B14" s="292">
        <v>27</v>
      </c>
      <c r="C14" s="292">
        <v>838</v>
      </c>
      <c r="D14" s="292">
        <v>594</v>
      </c>
      <c r="E14" s="292" t="s">
        <v>585</v>
      </c>
      <c r="F14" s="292" t="s">
        <v>585</v>
      </c>
      <c r="G14" s="292">
        <v>196</v>
      </c>
      <c r="H14" s="292" t="s">
        <v>585</v>
      </c>
      <c r="I14" s="292" t="s">
        <v>585</v>
      </c>
      <c r="J14" s="412">
        <v>2018</v>
      </c>
      <c r="K14" s="557">
        <v>2018</v>
      </c>
      <c r="L14" s="292">
        <v>17</v>
      </c>
      <c r="M14" s="292">
        <v>750</v>
      </c>
      <c r="N14" s="292">
        <v>549</v>
      </c>
      <c r="O14" s="292" t="s">
        <v>585</v>
      </c>
      <c r="P14" s="292" t="s">
        <v>585</v>
      </c>
      <c r="Q14" s="292">
        <v>167</v>
      </c>
      <c r="R14" s="292" t="s">
        <v>585</v>
      </c>
      <c r="S14" s="292" t="s">
        <v>585</v>
      </c>
      <c r="T14" s="292">
        <v>10</v>
      </c>
      <c r="U14" s="292">
        <v>88</v>
      </c>
      <c r="V14" s="292">
        <v>45</v>
      </c>
      <c r="W14" s="292" t="s">
        <v>585</v>
      </c>
      <c r="X14" s="292" t="s">
        <v>585</v>
      </c>
      <c r="Y14" s="292">
        <v>29</v>
      </c>
      <c r="Z14" s="292" t="s">
        <v>585</v>
      </c>
      <c r="AA14" s="292" t="s">
        <v>585</v>
      </c>
      <c r="AB14" s="292">
        <v>0</v>
      </c>
      <c r="AC14" s="292">
        <v>0</v>
      </c>
      <c r="AD14" s="292">
        <v>0</v>
      </c>
      <c r="AE14" s="292">
        <v>0</v>
      </c>
      <c r="AF14" s="292">
        <v>0</v>
      </c>
      <c r="AG14" s="292">
        <v>0</v>
      </c>
      <c r="AH14" s="292">
        <v>0</v>
      </c>
      <c r="AI14" s="292">
        <v>0</v>
      </c>
      <c r="AJ14" s="412">
        <v>2018</v>
      </c>
    </row>
    <row r="15" spans="1:36" s="146" customFormat="1" ht="17.45" customHeight="1">
      <c r="A15" s="557">
        <v>2019</v>
      </c>
      <c r="B15" s="292">
        <v>25</v>
      </c>
      <c r="C15" s="292">
        <v>769</v>
      </c>
      <c r="D15" s="292">
        <v>507</v>
      </c>
      <c r="E15" s="292" t="s">
        <v>585</v>
      </c>
      <c r="F15" s="292" t="s">
        <v>585</v>
      </c>
      <c r="G15" s="292">
        <v>180</v>
      </c>
      <c r="H15" s="292" t="s">
        <v>585</v>
      </c>
      <c r="I15" s="292" t="s">
        <v>585</v>
      </c>
      <c r="J15" s="412">
        <v>2019</v>
      </c>
      <c r="K15" s="557">
        <v>2019</v>
      </c>
      <c r="L15" s="292">
        <v>16</v>
      </c>
      <c r="M15" s="292">
        <v>705</v>
      </c>
      <c r="N15" s="292">
        <v>483</v>
      </c>
      <c r="O15" s="292" t="s">
        <v>585</v>
      </c>
      <c r="P15" s="292" t="s">
        <v>585</v>
      </c>
      <c r="Q15" s="292">
        <v>156</v>
      </c>
      <c r="R15" s="292" t="s">
        <v>585</v>
      </c>
      <c r="S15" s="292" t="s">
        <v>585</v>
      </c>
      <c r="T15" s="292">
        <v>9</v>
      </c>
      <c r="U15" s="292">
        <v>64</v>
      </c>
      <c r="V15" s="292">
        <v>24</v>
      </c>
      <c r="W15" s="292" t="s">
        <v>585</v>
      </c>
      <c r="X15" s="292" t="s">
        <v>585</v>
      </c>
      <c r="Y15" s="292">
        <v>24</v>
      </c>
      <c r="Z15" s="292" t="s">
        <v>585</v>
      </c>
      <c r="AA15" s="292" t="s">
        <v>585</v>
      </c>
      <c r="AB15" s="292">
        <v>0</v>
      </c>
      <c r="AC15" s="292">
        <v>0</v>
      </c>
      <c r="AD15" s="292">
        <v>0</v>
      </c>
      <c r="AE15" s="292">
        <v>0</v>
      </c>
      <c r="AF15" s="292">
        <v>0</v>
      </c>
      <c r="AG15" s="292">
        <v>0</v>
      </c>
      <c r="AH15" s="292">
        <v>0</v>
      </c>
      <c r="AI15" s="292">
        <v>0</v>
      </c>
      <c r="AJ15" s="412">
        <v>2019</v>
      </c>
    </row>
    <row r="16" spans="1:36" s="146" customFormat="1" ht="17.45" customHeight="1">
      <c r="A16" s="557">
        <v>2020</v>
      </c>
      <c r="B16" s="292">
        <v>24</v>
      </c>
      <c r="C16" s="292">
        <v>820</v>
      </c>
      <c r="D16" s="292">
        <v>564</v>
      </c>
      <c r="E16" s="292" t="s">
        <v>585</v>
      </c>
      <c r="F16" s="292" t="s">
        <v>585</v>
      </c>
      <c r="G16" s="292">
        <v>188</v>
      </c>
      <c r="H16" s="292" t="s">
        <v>585</v>
      </c>
      <c r="I16" s="292" t="s">
        <v>585</v>
      </c>
      <c r="J16" s="412">
        <v>2020</v>
      </c>
      <c r="K16" s="557">
        <v>2020</v>
      </c>
      <c r="L16" s="292">
        <v>17</v>
      </c>
      <c r="M16" s="292">
        <v>765</v>
      </c>
      <c r="N16" s="292">
        <v>541</v>
      </c>
      <c r="O16" s="292" t="s">
        <v>585</v>
      </c>
      <c r="P16" s="292" t="s">
        <v>585</v>
      </c>
      <c r="Q16" s="292">
        <v>167</v>
      </c>
      <c r="R16" s="292" t="s">
        <v>585</v>
      </c>
      <c r="S16" s="292" t="s">
        <v>585</v>
      </c>
      <c r="T16" s="292">
        <v>7</v>
      </c>
      <c r="U16" s="292">
        <v>55</v>
      </c>
      <c r="V16" s="292">
        <v>23</v>
      </c>
      <c r="W16" s="292" t="s">
        <v>585</v>
      </c>
      <c r="X16" s="292" t="s">
        <v>585</v>
      </c>
      <c r="Y16" s="292">
        <v>21</v>
      </c>
      <c r="Z16" s="292" t="s">
        <v>585</v>
      </c>
      <c r="AA16" s="292" t="s">
        <v>585</v>
      </c>
      <c r="AB16" s="292">
        <v>0</v>
      </c>
      <c r="AC16" s="292">
        <v>0</v>
      </c>
      <c r="AD16" s="292">
        <v>0</v>
      </c>
      <c r="AE16" s="292">
        <v>0</v>
      </c>
      <c r="AF16" s="292">
        <v>0</v>
      </c>
      <c r="AG16" s="292">
        <v>0</v>
      </c>
      <c r="AH16" s="292">
        <v>0</v>
      </c>
      <c r="AI16" s="292">
        <v>0</v>
      </c>
      <c r="AJ16" s="412">
        <v>2020</v>
      </c>
    </row>
    <row r="17" spans="1:36" s="147" customFormat="1" ht="36" customHeight="1">
      <c r="A17" s="565">
        <f>A16+1</f>
        <v>2021</v>
      </c>
      <c r="B17" s="704">
        <f>SUM(B18:B39)</f>
        <v>21</v>
      </c>
      <c r="C17" s="704">
        <f>SUM(C18:C39)</f>
        <v>762</v>
      </c>
      <c r="D17" s="704">
        <f>SUM(D18:D39)</f>
        <v>536</v>
      </c>
      <c r="E17" s="704" t="s">
        <v>585</v>
      </c>
      <c r="F17" s="704" t="s">
        <v>585</v>
      </c>
      <c r="G17" s="704">
        <f>SUM(G18:G39)</f>
        <v>195</v>
      </c>
      <c r="H17" s="704" t="s">
        <v>585</v>
      </c>
      <c r="I17" s="704" t="s">
        <v>585</v>
      </c>
      <c r="J17" s="566">
        <f>$A$17</f>
        <v>2021</v>
      </c>
      <c r="K17" s="565">
        <f>$A$17</f>
        <v>2021</v>
      </c>
      <c r="L17" s="704">
        <f>SUM(L18:L39)</f>
        <v>14</v>
      </c>
      <c r="M17" s="704">
        <f t="shared" ref="M17:N17" si="0">SUM(M18:M39)</f>
        <v>705</v>
      </c>
      <c r="N17" s="704">
        <f t="shared" si="0"/>
        <v>508</v>
      </c>
      <c r="O17" s="704" t="s">
        <v>585</v>
      </c>
      <c r="P17" s="704" t="s">
        <v>585</v>
      </c>
      <c r="Q17" s="704">
        <f t="shared" ref="Q17" si="1">SUM(Q18:Q39)</f>
        <v>173</v>
      </c>
      <c r="R17" s="704" t="s">
        <v>585</v>
      </c>
      <c r="S17" s="704" t="s">
        <v>585</v>
      </c>
      <c r="T17" s="704">
        <f t="shared" ref="T17" si="2">SUM(T18:T39)</f>
        <v>7</v>
      </c>
      <c r="U17" s="704">
        <f t="shared" ref="U17" si="3">SUM(U18:U39)</f>
        <v>57</v>
      </c>
      <c r="V17" s="704">
        <f t="shared" ref="V17" si="4">SUM(V18:V39)</f>
        <v>28</v>
      </c>
      <c r="W17" s="704" t="s">
        <v>585</v>
      </c>
      <c r="X17" s="704" t="s">
        <v>585</v>
      </c>
      <c r="Y17" s="704">
        <f t="shared" ref="Y17" si="5">SUM(Y18:Y39)</f>
        <v>22</v>
      </c>
      <c r="Z17" s="704" t="s">
        <v>585</v>
      </c>
      <c r="AA17" s="704" t="s">
        <v>585</v>
      </c>
      <c r="AB17" s="704">
        <v>0</v>
      </c>
      <c r="AC17" s="704">
        <v>0</v>
      </c>
      <c r="AD17" s="704">
        <v>0</v>
      </c>
      <c r="AE17" s="704">
        <v>0</v>
      </c>
      <c r="AF17" s="704">
        <v>0</v>
      </c>
      <c r="AG17" s="704">
        <v>0</v>
      </c>
      <c r="AH17" s="704">
        <v>0</v>
      </c>
      <c r="AI17" s="704">
        <v>0</v>
      </c>
      <c r="AJ17" s="566">
        <f>$A$17</f>
        <v>2021</v>
      </c>
    </row>
    <row r="18" spans="1:36" s="217" customFormat="1" ht="17.100000000000001" customHeight="1">
      <c r="A18" s="569" t="s">
        <v>563</v>
      </c>
      <c r="B18" s="705">
        <v>1</v>
      </c>
      <c r="C18" s="705">
        <v>58</v>
      </c>
      <c r="D18" s="705">
        <v>54</v>
      </c>
      <c r="E18" s="292"/>
      <c r="F18" s="292"/>
      <c r="G18" s="705">
        <v>16</v>
      </c>
      <c r="H18" s="292"/>
      <c r="I18" s="292"/>
      <c r="J18" s="570" t="s">
        <v>105</v>
      </c>
      <c r="K18" s="569" t="s">
        <v>563</v>
      </c>
      <c r="L18" s="706">
        <v>1</v>
      </c>
      <c r="M18" s="706">
        <v>58</v>
      </c>
      <c r="N18" s="705">
        <v>54</v>
      </c>
      <c r="O18" s="292"/>
      <c r="P18" s="292"/>
      <c r="Q18" s="705">
        <v>16</v>
      </c>
      <c r="R18" s="292"/>
      <c r="S18" s="292"/>
      <c r="T18" s="705"/>
      <c r="U18" s="705"/>
      <c r="V18" s="705"/>
      <c r="W18" s="292"/>
      <c r="X18" s="292"/>
      <c r="Y18" s="705">
        <v>0</v>
      </c>
      <c r="Z18" s="292"/>
      <c r="AA18" s="292"/>
      <c r="AB18" s="292"/>
      <c r="AC18" s="292"/>
      <c r="AD18" s="292"/>
      <c r="AE18" s="292"/>
      <c r="AF18" s="292"/>
      <c r="AG18" s="292"/>
      <c r="AH18" s="292"/>
      <c r="AI18" s="292"/>
      <c r="AJ18" s="570" t="s">
        <v>105</v>
      </c>
    </row>
    <row r="19" spans="1:36" s="217" customFormat="1" ht="17.100000000000001" customHeight="1">
      <c r="A19" s="569" t="s">
        <v>553</v>
      </c>
      <c r="B19" s="705">
        <v>3</v>
      </c>
      <c r="C19" s="705">
        <v>24</v>
      </c>
      <c r="D19" s="705">
        <v>14</v>
      </c>
      <c r="E19" s="292"/>
      <c r="F19" s="292"/>
      <c r="G19" s="705">
        <v>10</v>
      </c>
      <c r="H19" s="292"/>
      <c r="I19" s="292"/>
      <c r="J19" s="570" t="s">
        <v>124</v>
      </c>
      <c r="K19" s="569" t="s">
        <v>553</v>
      </c>
      <c r="L19" s="706"/>
      <c r="M19" s="706"/>
      <c r="N19" s="705"/>
      <c r="O19" s="292"/>
      <c r="P19" s="292"/>
      <c r="Q19" s="705">
        <v>0</v>
      </c>
      <c r="R19" s="292"/>
      <c r="S19" s="292"/>
      <c r="T19" s="705">
        <v>3</v>
      </c>
      <c r="U19" s="705">
        <v>24</v>
      </c>
      <c r="V19" s="705">
        <v>14</v>
      </c>
      <c r="W19" s="292"/>
      <c r="X19" s="292"/>
      <c r="Y19" s="705">
        <v>10</v>
      </c>
      <c r="Z19" s="292"/>
      <c r="AA19" s="292"/>
      <c r="AB19" s="292"/>
      <c r="AC19" s="292"/>
      <c r="AD19" s="292"/>
      <c r="AE19" s="292"/>
      <c r="AF19" s="292"/>
      <c r="AG19" s="292"/>
      <c r="AH19" s="292"/>
      <c r="AI19" s="292"/>
      <c r="AJ19" s="570" t="s">
        <v>124</v>
      </c>
    </row>
    <row r="20" spans="1:36" s="217" customFormat="1" ht="17.100000000000001" customHeight="1">
      <c r="A20" s="569" t="s">
        <v>567</v>
      </c>
      <c r="B20" s="705">
        <v>3</v>
      </c>
      <c r="C20" s="705">
        <v>94</v>
      </c>
      <c r="D20" s="705">
        <v>60</v>
      </c>
      <c r="E20" s="292"/>
      <c r="F20" s="292"/>
      <c r="G20" s="705">
        <v>23</v>
      </c>
      <c r="H20" s="292"/>
      <c r="I20" s="292"/>
      <c r="J20" s="570" t="s">
        <v>177</v>
      </c>
      <c r="K20" s="569" t="s">
        <v>567</v>
      </c>
      <c r="L20" s="706">
        <v>1</v>
      </c>
      <c r="M20" s="706">
        <v>77</v>
      </c>
      <c r="N20" s="705">
        <v>51</v>
      </c>
      <c r="O20" s="292"/>
      <c r="P20" s="292"/>
      <c r="Q20" s="705">
        <v>16</v>
      </c>
      <c r="R20" s="292"/>
      <c r="S20" s="292"/>
      <c r="T20" s="707">
        <v>2</v>
      </c>
      <c r="U20" s="707">
        <v>17</v>
      </c>
      <c r="V20" s="705">
        <v>9</v>
      </c>
      <c r="W20" s="292"/>
      <c r="X20" s="292"/>
      <c r="Y20" s="705">
        <v>7</v>
      </c>
      <c r="Z20" s="292"/>
      <c r="AA20" s="292"/>
      <c r="AB20" s="292"/>
      <c r="AC20" s="292"/>
      <c r="AD20" s="292"/>
      <c r="AE20" s="292"/>
      <c r="AF20" s="292"/>
      <c r="AG20" s="292"/>
      <c r="AH20" s="292"/>
      <c r="AI20" s="292"/>
      <c r="AJ20" s="570" t="s">
        <v>177</v>
      </c>
    </row>
    <row r="21" spans="1:36" s="217" customFormat="1" ht="17.100000000000001" customHeight="1">
      <c r="A21" s="569" t="s">
        <v>565</v>
      </c>
      <c r="B21" s="705">
        <v>3</v>
      </c>
      <c r="C21" s="705">
        <v>76</v>
      </c>
      <c r="D21" s="705">
        <v>41</v>
      </c>
      <c r="E21" s="292"/>
      <c r="F21" s="292"/>
      <c r="G21" s="705">
        <v>17</v>
      </c>
      <c r="H21" s="292"/>
      <c r="I21" s="292"/>
      <c r="J21" s="570" t="s">
        <v>461</v>
      </c>
      <c r="K21" s="569" t="s">
        <v>565</v>
      </c>
      <c r="L21" s="705">
        <v>1</v>
      </c>
      <c r="M21" s="705">
        <v>60</v>
      </c>
      <c r="N21" s="705">
        <v>36</v>
      </c>
      <c r="O21" s="292"/>
      <c r="P21" s="292"/>
      <c r="Q21" s="705">
        <v>12</v>
      </c>
      <c r="R21" s="292"/>
      <c r="S21" s="292"/>
      <c r="T21" s="705">
        <v>2</v>
      </c>
      <c r="U21" s="705">
        <v>16</v>
      </c>
      <c r="V21" s="705">
        <v>5</v>
      </c>
      <c r="W21" s="292"/>
      <c r="X21" s="292"/>
      <c r="Y21" s="705">
        <v>5</v>
      </c>
      <c r="Z21" s="292"/>
      <c r="AA21" s="292"/>
      <c r="AB21" s="292"/>
      <c r="AC21" s="292"/>
      <c r="AD21" s="292"/>
      <c r="AE21" s="292"/>
      <c r="AF21" s="292"/>
      <c r="AG21" s="292"/>
      <c r="AH21" s="292"/>
      <c r="AI21" s="292"/>
      <c r="AJ21" s="570" t="s">
        <v>461</v>
      </c>
    </row>
    <row r="22" spans="1:36" s="217" customFormat="1" ht="17.100000000000001" customHeight="1">
      <c r="A22" s="569" t="s">
        <v>562</v>
      </c>
      <c r="B22" s="705">
        <v>1</v>
      </c>
      <c r="C22" s="705">
        <v>29</v>
      </c>
      <c r="D22" s="705">
        <v>27</v>
      </c>
      <c r="E22" s="292"/>
      <c r="F22" s="292"/>
      <c r="G22" s="705">
        <v>8</v>
      </c>
      <c r="H22" s="292"/>
      <c r="I22" s="292"/>
      <c r="J22" s="570" t="s">
        <v>650</v>
      </c>
      <c r="K22" s="569" t="s">
        <v>562</v>
      </c>
      <c r="L22" s="706">
        <v>1</v>
      </c>
      <c r="M22" s="706">
        <v>29</v>
      </c>
      <c r="N22" s="705">
        <v>27</v>
      </c>
      <c r="O22" s="292"/>
      <c r="P22" s="292"/>
      <c r="Q22" s="705">
        <v>8</v>
      </c>
      <c r="R22" s="292"/>
      <c r="S22" s="292"/>
      <c r="T22" s="705"/>
      <c r="U22" s="705"/>
      <c r="V22" s="705"/>
      <c r="W22" s="292"/>
      <c r="X22" s="292"/>
      <c r="Y22" s="705">
        <v>0</v>
      </c>
      <c r="Z22" s="292"/>
      <c r="AA22" s="292"/>
      <c r="AB22" s="292"/>
      <c r="AC22" s="292"/>
      <c r="AD22" s="292"/>
      <c r="AE22" s="292"/>
      <c r="AF22" s="292"/>
      <c r="AG22" s="292"/>
      <c r="AH22" s="292"/>
      <c r="AI22" s="292"/>
      <c r="AJ22" s="570" t="s">
        <v>650</v>
      </c>
    </row>
    <row r="23" spans="1:36" s="217" customFormat="1" ht="27" customHeight="1">
      <c r="A23" s="569" t="s">
        <v>552</v>
      </c>
      <c r="B23" s="705">
        <v>1</v>
      </c>
      <c r="C23" s="705">
        <v>58</v>
      </c>
      <c r="D23" s="705">
        <v>47</v>
      </c>
      <c r="E23" s="292"/>
      <c r="F23" s="292"/>
      <c r="G23" s="705">
        <v>18</v>
      </c>
      <c r="H23" s="292"/>
      <c r="I23" s="292"/>
      <c r="J23" s="570" t="s">
        <v>180</v>
      </c>
      <c r="K23" s="569" t="s">
        <v>552</v>
      </c>
      <c r="L23" s="706">
        <v>1</v>
      </c>
      <c r="M23" s="706">
        <v>58</v>
      </c>
      <c r="N23" s="705">
        <v>47</v>
      </c>
      <c r="O23" s="292"/>
      <c r="P23" s="292"/>
      <c r="Q23" s="705">
        <v>18</v>
      </c>
      <c r="R23" s="292"/>
      <c r="S23" s="292"/>
      <c r="T23" s="705"/>
      <c r="U23" s="705"/>
      <c r="V23" s="705"/>
      <c r="W23" s="292"/>
      <c r="X23" s="292"/>
      <c r="Y23" s="705">
        <v>0</v>
      </c>
      <c r="Z23" s="292"/>
      <c r="AA23" s="292"/>
      <c r="AB23" s="292"/>
      <c r="AC23" s="292"/>
      <c r="AD23" s="292"/>
      <c r="AE23" s="292"/>
      <c r="AF23" s="292"/>
      <c r="AG23" s="292"/>
      <c r="AH23" s="292"/>
      <c r="AI23" s="292"/>
      <c r="AJ23" s="570" t="s">
        <v>180</v>
      </c>
    </row>
    <row r="24" spans="1:36" s="217" customFormat="1" ht="17.100000000000001" customHeight="1">
      <c r="A24" s="569" t="s">
        <v>561</v>
      </c>
      <c r="B24" s="705">
        <v>1</v>
      </c>
      <c r="C24" s="705">
        <v>29</v>
      </c>
      <c r="D24" s="705">
        <v>19</v>
      </c>
      <c r="E24" s="292"/>
      <c r="F24" s="292"/>
      <c r="G24" s="705">
        <v>7</v>
      </c>
      <c r="H24" s="292"/>
      <c r="I24" s="292"/>
      <c r="J24" s="570" t="s">
        <v>657</v>
      </c>
      <c r="K24" s="569" t="s">
        <v>561</v>
      </c>
      <c r="L24" s="705">
        <v>1</v>
      </c>
      <c r="M24" s="705">
        <v>29</v>
      </c>
      <c r="N24" s="705">
        <v>19</v>
      </c>
      <c r="O24" s="292"/>
      <c r="P24" s="292"/>
      <c r="Q24" s="705">
        <v>7</v>
      </c>
      <c r="R24" s="292"/>
      <c r="S24" s="292"/>
      <c r="T24" s="705"/>
      <c r="U24" s="705"/>
      <c r="V24" s="705"/>
      <c r="W24" s="292"/>
      <c r="X24" s="292"/>
      <c r="Y24" s="705">
        <v>0</v>
      </c>
      <c r="Z24" s="292"/>
      <c r="AA24" s="292"/>
      <c r="AB24" s="292"/>
      <c r="AC24" s="292"/>
      <c r="AD24" s="292"/>
      <c r="AE24" s="292"/>
      <c r="AF24" s="292"/>
      <c r="AG24" s="292"/>
      <c r="AH24" s="292"/>
      <c r="AI24" s="292"/>
      <c r="AJ24" s="570" t="s">
        <v>657</v>
      </c>
    </row>
    <row r="25" spans="1:36" s="217" customFormat="1" ht="17.100000000000001" customHeight="1">
      <c r="A25" s="569" t="s">
        <v>557</v>
      </c>
      <c r="B25" s="292">
        <v>0</v>
      </c>
      <c r="C25" s="292">
        <v>0</v>
      </c>
      <c r="D25" s="705">
        <v>0</v>
      </c>
      <c r="E25" s="292"/>
      <c r="F25" s="292"/>
      <c r="G25" s="705">
        <v>0</v>
      </c>
      <c r="H25" s="292"/>
      <c r="I25" s="292"/>
      <c r="J25" s="570" t="s">
        <v>121</v>
      </c>
      <c r="K25" s="569" t="s">
        <v>557</v>
      </c>
      <c r="L25" s="705"/>
      <c r="M25" s="705"/>
      <c r="N25" s="705"/>
      <c r="O25" s="292"/>
      <c r="P25" s="292"/>
      <c r="Q25" s="705">
        <v>0</v>
      </c>
      <c r="R25" s="292"/>
      <c r="S25" s="292"/>
      <c r="T25" s="705"/>
      <c r="U25" s="705"/>
      <c r="V25" s="705"/>
      <c r="W25" s="292"/>
      <c r="X25" s="292"/>
      <c r="Y25" s="705">
        <v>0</v>
      </c>
      <c r="Z25" s="292"/>
      <c r="AA25" s="292"/>
      <c r="AB25" s="292"/>
      <c r="AC25" s="292"/>
      <c r="AD25" s="292"/>
      <c r="AE25" s="292"/>
      <c r="AF25" s="292"/>
      <c r="AG25" s="292"/>
      <c r="AH25" s="292"/>
      <c r="AI25" s="292"/>
      <c r="AJ25" s="570" t="s">
        <v>121</v>
      </c>
    </row>
    <row r="26" spans="1:36" s="217" customFormat="1" ht="17.100000000000001" customHeight="1">
      <c r="A26" s="569" t="s">
        <v>227</v>
      </c>
      <c r="B26" s="705">
        <v>0</v>
      </c>
      <c r="C26" s="705">
        <v>0</v>
      </c>
      <c r="D26" s="705">
        <v>0</v>
      </c>
      <c r="E26" s="292"/>
      <c r="F26" s="292"/>
      <c r="G26" s="705">
        <v>0</v>
      </c>
      <c r="H26" s="292"/>
      <c r="I26" s="292"/>
      <c r="J26" s="570" t="s">
        <v>123</v>
      </c>
      <c r="K26" s="569" t="s">
        <v>227</v>
      </c>
      <c r="L26" s="705"/>
      <c r="M26" s="705"/>
      <c r="N26" s="705"/>
      <c r="O26" s="292"/>
      <c r="P26" s="292"/>
      <c r="Q26" s="705">
        <v>0</v>
      </c>
      <c r="R26" s="292"/>
      <c r="S26" s="292"/>
      <c r="T26" s="705"/>
      <c r="U26" s="705"/>
      <c r="V26" s="705"/>
      <c r="W26" s="292"/>
      <c r="X26" s="292"/>
      <c r="Y26" s="705">
        <v>0</v>
      </c>
      <c r="Z26" s="292"/>
      <c r="AA26" s="292"/>
      <c r="AB26" s="292"/>
      <c r="AC26" s="292"/>
      <c r="AD26" s="292"/>
      <c r="AE26" s="292"/>
      <c r="AF26" s="292"/>
      <c r="AG26" s="292"/>
      <c r="AH26" s="292"/>
      <c r="AI26" s="292"/>
      <c r="AJ26" s="570" t="s">
        <v>123</v>
      </c>
    </row>
    <row r="27" spans="1:36" s="217" customFormat="1" ht="27" customHeight="1">
      <c r="A27" s="569" t="s">
        <v>550</v>
      </c>
      <c r="B27" s="705">
        <v>1</v>
      </c>
      <c r="C27" s="705">
        <v>50</v>
      </c>
      <c r="D27" s="705">
        <v>44</v>
      </c>
      <c r="E27" s="292"/>
      <c r="F27" s="292"/>
      <c r="G27" s="705">
        <v>15</v>
      </c>
      <c r="H27" s="292"/>
      <c r="I27" s="292"/>
      <c r="J27" s="570" t="s">
        <v>122</v>
      </c>
      <c r="K27" s="569" t="s">
        <v>550</v>
      </c>
      <c r="L27" s="706">
        <v>1</v>
      </c>
      <c r="M27" s="706">
        <v>50</v>
      </c>
      <c r="N27" s="705">
        <v>44</v>
      </c>
      <c r="O27" s="292"/>
      <c r="P27" s="292"/>
      <c r="Q27" s="705">
        <v>15</v>
      </c>
      <c r="R27" s="292"/>
      <c r="S27" s="292"/>
      <c r="T27" s="705"/>
      <c r="U27" s="705"/>
      <c r="V27" s="705"/>
      <c r="W27" s="292"/>
      <c r="X27" s="292"/>
      <c r="Y27" s="705">
        <v>0</v>
      </c>
      <c r="Z27" s="292"/>
      <c r="AA27" s="292"/>
      <c r="AB27" s="292"/>
      <c r="AC27" s="292"/>
      <c r="AD27" s="292"/>
      <c r="AE27" s="292"/>
      <c r="AF27" s="292"/>
      <c r="AG27" s="292"/>
      <c r="AH27" s="292"/>
      <c r="AI27" s="292"/>
      <c r="AJ27" s="570" t="s">
        <v>122</v>
      </c>
    </row>
    <row r="28" spans="1:36" s="217" customFormat="1" ht="17.100000000000001" customHeight="1">
      <c r="A28" s="569" t="s">
        <v>560</v>
      </c>
      <c r="B28" s="705">
        <v>1</v>
      </c>
      <c r="C28" s="705">
        <v>50</v>
      </c>
      <c r="D28" s="705">
        <v>22</v>
      </c>
      <c r="E28" s="292"/>
      <c r="F28" s="292"/>
      <c r="G28" s="705">
        <v>10</v>
      </c>
      <c r="H28" s="292"/>
      <c r="I28" s="292"/>
      <c r="J28" s="570" t="s">
        <v>80</v>
      </c>
      <c r="K28" s="569" t="s">
        <v>560</v>
      </c>
      <c r="L28" s="706">
        <v>1</v>
      </c>
      <c r="M28" s="706">
        <v>50</v>
      </c>
      <c r="N28" s="705">
        <v>22</v>
      </c>
      <c r="O28" s="292"/>
      <c r="P28" s="292"/>
      <c r="Q28" s="705">
        <v>10</v>
      </c>
      <c r="R28" s="292"/>
      <c r="S28" s="292"/>
      <c r="T28" s="705"/>
      <c r="U28" s="705"/>
      <c r="V28" s="705"/>
      <c r="W28" s="292"/>
      <c r="X28" s="292"/>
      <c r="Y28" s="705">
        <v>0</v>
      </c>
      <c r="Z28" s="292"/>
      <c r="AA28" s="292"/>
      <c r="AB28" s="292"/>
      <c r="AC28" s="292"/>
      <c r="AD28" s="292"/>
      <c r="AE28" s="292"/>
      <c r="AF28" s="292"/>
      <c r="AG28" s="292"/>
      <c r="AH28" s="292"/>
      <c r="AI28" s="292"/>
      <c r="AJ28" s="570" t="s">
        <v>80</v>
      </c>
    </row>
    <row r="29" spans="1:36" s="217" customFormat="1" ht="17.100000000000001" customHeight="1">
      <c r="A29" s="569" t="s">
        <v>568</v>
      </c>
      <c r="B29" s="705">
        <v>0</v>
      </c>
      <c r="C29" s="705">
        <v>0</v>
      </c>
      <c r="D29" s="705">
        <v>0</v>
      </c>
      <c r="E29" s="292"/>
      <c r="F29" s="292"/>
      <c r="G29" s="705">
        <v>0</v>
      </c>
      <c r="H29" s="292"/>
      <c r="I29" s="292"/>
      <c r="J29" s="570" t="s">
        <v>673</v>
      </c>
      <c r="K29" s="569" t="s">
        <v>568</v>
      </c>
      <c r="L29" s="706"/>
      <c r="M29" s="706"/>
      <c r="N29" s="705"/>
      <c r="O29" s="292"/>
      <c r="P29" s="292"/>
      <c r="Q29" s="705">
        <v>0</v>
      </c>
      <c r="R29" s="292"/>
      <c r="S29" s="292"/>
      <c r="T29" s="705"/>
      <c r="U29" s="705"/>
      <c r="V29" s="705"/>
      <c r="W29" s="292"/>
      <c r="X29" s="292"/>
      <c r="Y29" s="705">
        <v>0</v>
      </c>
      <c r="Z29" s="292"/>
      <c r="AA29" s="292"/>
      <c r="AB29" s="292"/>
      <c r="AC29" s="292"/>
      <c r="AD29" s="292"/>
      <c r="AE29" s="292"/>
      <c r="AF29" s="292"/>
      <c r="AG29" s="292"/>
      <c r="AH29" s="292"/>
      <c r="AI29" s="292"/>
      <c r="AJ29" s="570" t="s">
        <v>673</v>
      </c>
    </row>
    <row r="30" spans="1:36" s="217" customFormat="1" ht="17.100000000000001" customHeight="1">
      <c r="A30" s="569" t="s">
        <v>549</v>
      </c>
      <c r="B30" s="705">
        <v>1</v>
      </c>
      <c r="C30" s="705">
        <v>52</v>
      </c>
      <c r="D30" s="705">
        <v>39</v>
      </c>
      <c r="E30" s="292"/>
      <c r="F30" s="292"/>
      <c r="G30" s="705">
        <v>14</v>
      </c>
      <c r="H30" s="292"/>
      <c r="I30" s="292"/>
      <c r="J30" s="570" t="s">
        <v>125</v>
      </c>
      <c r="K30" s="569" t="s">
        <v>549</v>
      </c>
      <c r="L30" s="705">
        <v>1</v>
      </c>
      <c r="M30" s="705">
        <v>52</v>
      </c>
      <c r="N30" s="705">
        <v>39</v>
      </c>
      <c r="O30" s="292"/>
      <c r="P30" s="292"/>
      <c r="Q30" s="705">
        <v>14</v>
      </c>
      <c r="R30" s="292"/>
      <c r="S30" s="292"/>
      <c r="T30" s="705"/>
      <c r="U30" s="705"/>
      <c r="V30" s="705"/>
      <c r="W30" s="292"/>
      <c r="X30" s="292"/>
      <c r="Y30" s="705">
        <v>0</v>
      </c>
      <c r="Z30" s="292"/>
      <c r="AA30" s="292"/>
      <c r="AB30" s="292"/>
      <c r="AC30" s="292"/>
      <c r="AD30" s="292"/>
      <c r="AE30" s="292"/>
      <c r="AF30" s="292"/>
      <c r="AG30" s="292"/>
      <c r="AH30" s="292"/>
      <c r="AI30" s="292"/>
      <c r="AJ30" s="570" t="s">
        <v>125</v>
      </c>
    </row>
    <row r="31" spans="1:36" s="217" customFormat="1" ht="27" customHeight="1">
      <c r="A31" s="569" t="s">
        <v>556</v>
      </c>
      <c r="B31" s="705">
        <v>0</v>
      </c>
      <c r="C31" s="705">
        <v>0</v>
      </c>
      <c r="D31" s="705">
        <v>0</v>
      </c>
      <c r="E31" s="292"/>
      <c r="F31" s="292"/>
      <c r="G31" s="705">
        <v>0</v>
      </c>
      <c r="H31" s="292"/>
      <c r="I31" s="292"/>
      <c r="J31" s="570" t="s">
        <v>142</v>
      </c>
      <c r="K31" s="569" t="s">
        <v>556</v>
      </c>
      <c r="L31" s="705"/>
      <c r="M31" s="705"/>
      <c r="N31" s="705"/>
      <c r="O31" s="292"/>
      <c r="P31" s="292"/>
      <c r="Q31" s="705">
        <v>0</v>
      </c>
      <c r="R31" s="292"/>
      <c r="S31" s="292"/>
      <c r="T31" s="705"/>
      <c r="U31" s="705"/>
      <c r="V31" s="705"/>
      <c r="W31" s="292"/>
      <c r="X31" s="292"/>
      <c r="Y31" s="705">
        <v>0</v>
      </c>
      <c r="Z31" s="292"/>
      <c r="AA31" s="292"/>
      <c r="AB31" s="292"/>
      <c r="AC31" s="292"/>
      <c r="AD31" s="292"/>
      <c r="AE31" s="292"/>
      <c r="AF31" s="292"/>
      <c r="AG31" s="292"/>
      <c r="AH31" s="292"/>
      <c r="AI31" s="292"/>
      <c r="AJ31" s="570" t="s">
        <v>142</v>
      </c>
    </row>
    <row r="32" spans="1:36" s="217" customFormat="1" ht="17.100000000000001" customHeight="1">
      <c r="A32" s="569" t="s">
        <v>555</v>
      </c>
      <c r="B32" s="705">
        <v>0</v>
      </c>
      <c r="C32" s="705">
        <v>0</v>
      </c>
      <c r="D32" s="705">
        <v>0</v>
      </c>
      <c r="E32" s="292"/>
      <c r="F32" s="292"/>
      <c r="G32" s="292">
        <v>0</v>
      </c>
      <c r="H32" s="292"/>
      <c r="I32" s="292"/>
      <c r="J32" s="570" t="s">
        <v>116</v>
      </c>
      <c r="K32" s="569" t="s">
        <v>555</v>
      </c>
      <c r="L32" s="705"/>
      <c r="M32" s="705"/>
      <c r="N32" s="705"/>
      <c r="O32" s="292"/>
      <c r="P32" s="292"/>
      <c r="Q32" s="705">
        <v>0</v>
      </c>
      <c r="R32" s="292"/>
      <c r="S32" s="292"/>
      <c r="T32" s="705"/>
      <c r="U32" s="705"/>
      <c r="V32" s="705"/>
      <c r="W32" s="292"/>
      <c r="X32" s="292"/>
      <c r="Y32" s="705">
        <v>0</v>
      </c>
      <c r="Z32" s="292"/>
      <c r="AA32" s="292"/>
      <c r="AB32" s="292"/>
      <c r="AC32" s="292"/>
      <c r="AD32" s="292"/>
      <c r="AE32" s="292"/>
      <c r="AF32" s="292"/>
      <c r="AG32" s="292"/>
      <c r="AH32" s="292"/>
      <c r="AI32" s="292"/>
      <c r="AJ32" s="570" t="s">
        <v>116</v>
      </c>
    </row>
    <row r="33" spans="1:36" s="217" customFormat="1" ht="17.100000000000001" customHeight="1">
      <c r="A33" s="569" t="s">
        <v>554</v>
      </c>
      <c r="B33" s="705">
        <v>0</v>
      </c>
      <c r="C33" s="705">
        <v>0</v>
      </c>
      <c r="D33" s="705">
        <v>0</v>
      </c>
      <c r="E33" s="292"/>
      <c r="F33" s="292"/>
      <c r="G33" s="705">
        <v>0</v>
      </c>
      <c r="H33" s="292"/>
      <c r="I33" s="292"/>
      <c r="J33" s="570" t="s">
        <v>65</v>
      </c>
      <c r="K33" s="569" t="s">
        <v>554</v>
      </c>
      <c r="L33" s="706"/>
      <c r="M33" s="706"/>
      <c r="N33" s="705"/>
      <c r="O33" s="292"/>
      <c r="P33" s="292"/>
      <c r="Q33" s="705">
        <v>0</v>
      </c>
      <c r="R33" s="292"/>
      <c r="S33" s="292"/>
      <c r="T33" s="705"/>
      <c r="U33" s="705"/>
      <c r="V33" s="705"/>
      <c r="W33" s="292"/>
      <c r="X33" s="292"/>
      <c r="Y33" s="705">
        <v>0</v>
      </c>
      <c r="Z33" s="292"/>
      <c r="AA33" s="292"/>
      <c r="AB33" s="292"/>
      <c r="AC33" s="292"/>
      <c r="AD33" s="292"/>
      <c r="AE33" s="292"/>
      <c r="AF33" s="292"/>
      <c r="AG33" s="292"/>
      <c r="AH33" s="292"/>
      <c r="AI33" s="292"/>
      <c r="AJ33" s="570" t="s">
        <v>65</v>
      </c>
    </row>
    <row r="34" spans="1:36" s="217" customFormat="1" ht="17.100000000000001" customHeight="1">
      <c r="A34" s="569" t="s">
        <v>559</v>
      </c>
      <c r="B34" s="705">
        <v>1</v>
      </c>
      <c r="C34" s="705">
        <v>50</v>
      </c>
      <c r="D34" s="705">
        <v>28</v>
      </c>
      <c r="E34" s="292"/>
      <c r="F34" s="292"/>
      <c r="G34" s="705">
        <v>11</v>
      </c>
      <c r="H34" s="292"/>
      <c r="I34" s="292"/>
      <c r="J34" s="570" t="s">
        <v>632</v>
      </c>
      <c r="K34" s="569" t="s">
        <v>559</v>
      </c>
      <c r="L34" s="706">
        <v>1</v>
      </c>
      <c r="M34" s="706">
        <v>50</v>
      </c>
      <c r="N34" s="705">
        <v>28</v>
      </c>
      <c r="O34" s="292"/>
      <c r="P34" s="292"/>
      <c r="Q34" s="705">
        <v>11</v>
      </c>
      <c r="R34" s="292"/>
      <c r="S34" s="292"/>
      <c r="T34" s="705"/>
      <c r="U34" s="705"/>
      <c r="V34" s="705"/>
      <c r="W34" s="292"/>
      <c r="X34" s="292"/>
      <c r="Y34" s="705">
        <v>0</v>
      </c>
      <c r="Z34" s="292"/>
      <c r="AA34" s="292"/>
      <c r="AB34" s="292"/>
      <c r="AC34" s="292"/>
      <c r="AD34" s="292"/>
      <c r="AE34" s="292"/>
      <c r="AF34" s="292"/>
      <c r="AG34" s="292"/>
      <c r="AH34" s="292"/>
      <c r="AI34" s="292"/>
      <c r="AJ34" s="570" t="s">
        <v>632</v>
      </c>
    </row>
    <row r="35" spans="1:36" s="217" customFormat="1" ht="27" customHeight="1">
      <c r="A35" s="569" t="s">
        <v>548</v>
      </c>
      <c r="B35" s="705">
        <v>2</v>
      </c>
      <c r="C35" s="705">
        <v>95</v>
      </c>
      <c r="D35" s="705">
        <v>72</v>
      </c>
      <c r="E35" s="292"/>
      <c r="F35" s="292"/>
      <c r="G35" s="705">
        <v>22</v>
      </c>
      <c r="H35" s="292"/>
      <c r="I35" s="292"/>
      <c r="J35" s="570" t="s">
        <v>638</v>
      </c>
      <c r="K35" s="569" t="s">
        <v>548</v>
      </c>
      <c r="L35" s="706">
        <v>2</v>
      </c>
      <c r="M35" s="706">
        <v>95</v>
      </c>
      <c r="N35" s="705">
        <v>72</v>
      </c>
      <c r="O35" s="292"/>
      <c r="P35" s="292"/>
      <c r="Q35" s="705">
        <v>22</v>
      </c>
      <c r="R35" s="292"/>
      <c r="S35" s="292"/>
      <c r="T35" s="705"/>
      <c r="U35" s="705"/>
      <c r="V35" s="705"/>
      <c r="W35" s="292"/>
      <c r="X35" s="292"/>
      <c r="Y35" s="705">
        <v>0</v>
      </c>
      <c r="Z35" s="292"/>
      <c r="AA35" s="292"/>
      <c r="AB35" s="292"/>
      <c r="AC35" s="292"/>
      <c r="AD35" s="292"/>
      <c r="AE35" s="292"/>
      <c r="AF35" s="292"/>
      <c r="AG35" s="292"/>
      <c r="AH35" s="292"/>
      <c r="AI35" s="292"/>
      <c r="AJ35" s="570" t="s">
        <v>638</v>
      </c>
    </row>
    <row r="36" spans="1:36" s="217" customFormat="1" ht="17.100000000000001" customHeight="1">
      <c r="A36" s="569" t="s">
        <v>582</v>
      </c>
      <c r="B36" s="705">
        <v>1</v>
      </c>
      <c r="C36" s="705">
        <v>77</v>
      </c>
      <c r="D36" s="705">
        <v>53</v>
      </c>
      <c r="E36" s="292"/>
      <c r="F36" s="292"/>
      <c r="G36" s="705">
        <v>16</v>
      </c>
      <c r="H36" s="292"/>
      <c r="I36" s="292"/>
      <c r="J36" s="570" t="s">
        <v>678</v>
      </c>
      <c r="K36" s="569" t="s">
        <v>582</v>
      </c>
      <c r="L36" s="706">
        <v>1</v>
      </c>
      <c r="M36" s="706">
        <v>77</v>
      </c>
      <c r="N36" s="705">
        <v>53</v>
      </c>
      <c r="O36" s="292"/>
      <c r="P36" s="292"/>
      <c r="Q36" s="705">
        <v>16</v>
      </c>
      <c r="R36" s="292"/>
      <c r="S36" s="292"/>
      <c r="T36" s="705"/>
      <c r="U36" s="705"/>
      <c r="V36" s="705"/>
      <c r="W36" s="292"/>
      <c r="X36" s="292"/>
      <c r="Y36" s="705">
        <v>0</v>
      </c>
      <c r="Z36" s="292"/>
      <c r="AA36" s="292"/>
      <c r="AB36" s="292"/>
      <c r="AC36" s="292"/>
      <c r="AD36" s="292"/>
      <c r="AE36" s="292"/>
      <c r="AF36" s="292"/>
      <c r="AG36" s="292"/>
      <c r="AH36" s="292"/>
      <c r="AI36" s="292"/>
      <c r="AJ36" s="570" t="s">
        <v>678</v>
      </c>
    </row>
    <row r="37" spans="1:36" s="217" customFormat="1" ht="17.100000000000001" customHeight="1">
      <c r="A37" s="569" t="s">
        <v>558</v>
      </c>
      <c r="B37" s="705">
        <v>1</v>
      </c>
      <c r="C37" s="705">
        <v>20</v>
      </c>
      <c r="D37" s="705">
        <v>16</v>
      </c>
      <c r="E37" s="292"/>
      <c r="F37" s="292"/>
      <c r="G37" s="705">
        <v>8</v>
      </c>
      <c r="H37" s="292"/>
      <c r="I37" s="292"/>
      <c r="J37" s="570" t="s">
        <v>63</v>
      </c>
      <c r="K37" s="569" t="s">
        <v>558</v>
      </c>
      <c r="L37" s="705">
        <v>1</v>
      </c>
      <c r="M37" s="705">
        <v>20</v>
      </c>
      <c r="N37" s="705">
        <v>16</v>
      </c>
      <c r="O37" s="292"/>
      <c r="P37" s="292"/>
      <c r="Q37" s="705">
        <v>8</v>
      </c>
      <c r="R37" s="292"/>
      <c r="S37" s="292"/>
      <c r="T37" s="705"/>
      <c r="U37" s="705"/>
      <c r="V37" s="705"/>
      <c r="W37" s="292"/>
      <c r="X37" s="292"/>
      <c r="Y37" s="705">
        <v>0</v>
      </c>
      <c r="Z37" s="292"/>
      <c r="AA37" s="292"/>
      <c r="AB37" s="292"/>
      <c r="AC37" s="292"/>
      <c r="AD37" s="292"/>
      <c r="AE37" s="292"/>
      <c r="AF37" s="292"/>
      <c r="AG37" s="292"/>
      <c r="AH37" s="292"/>
      <c r="AI37" s="292"/>
      <c r="AJ37" s="570" t="s">
        <v>63</v>
      </c>
    </row>
    <row r="38" spans="1:36" s="217" customFormat="1" ht="17.100000000000001" customHeight="1">
      <c r="A38" s="569" t="s">
        <v>551</v>
      </c>
      <c r="B38" s="705">
        <v>0</v>
      </c>
      <c r="C38" s="705">
        <v>0</v>
      </c>
      <c r="D38" s="705">
        <v>0</v>
      </c>
      <c r="E38" s="292"/>
      <c r="F38" s="292"/>
      <c r="G38" s="705">
        <v>0</v>
      </c>
      <c r="H38" s="292"/>
      <c r="I38" s="292"/>
      <c r="J38" s="570" t="s">
        <v>126</v>
      </c>
      <c r="K38" s="569" t="s">
        <v>551</v>
      </c>
      <c r="L38" s="705"/>
      <c r="M38" s="705"/>
      <c r="N38" s="705"/>
      <c r="O38" s="292"/>
      <c r="P38" s="292"/>
      <c r="Q38" s="705">
        <v>0</v>
      </c>
      <c r="R38" s="292"/>
      <c r="S38" s="292"/>
      <c r="T38" s="705"/>
      <c r="U38" s="705"/>
      <c r="V38" s="705"/>
      <c r="W38" s="292"/>
      <c r="X38" s="292"/>
      <c r="Y38" s="705">
        <v>0</v>
      </c>
      <c r="Z38" s="292"/>
      <c r="AA38" s="292"/>
      <c r="AB38" s="292"/>
      <c r="AC38" s="292"/>
      <c r="AD38" s="292"/>
      <c r="AE38" s="292"/>
      <c r="AF38" s="292"/>
      <c r="AG38" s="292"/>
      <c r="AH38" s="292"/>
      <c r="AI38" s="292"/>
      <c r="AJ38" s="570" t="s">
        <v>126</v>
      </c>
    </row>
    <row r="39" spans="1:36" s="61" customFormat="1" ht="17.100000000000001" customHeight="1">
      <c r="A39" s="569" t="s">
        <v>569</v>
      </c>
      <c r="B39" s="705">
        <v>0</v>
      </c>
      <c r="C39" s="705">
        <v>0</v>
      </c>
      <c r="D39" s="705">
        <v>0</v>
      </c>
      <c r="E39" s="292"/>
      <c r="F39" s="292"/>
      <c r="G39" s="705">
        <v>0</v>
      </c>
      <c r="H39" s="292"/>
      <c r="I39" s="292"/>
      <c r="J39" s="570" t="s">
        <v>161</v>
      </c>
      <c r="K39" s="569" t="s">
        <v>569</v>
      </c>
      <c r="L39" s="705"/>
      <c r="M39" s="705"/>
      <c r="N39" s="705"/>
      <c r="O39" s="292"/>
      <c r="P39" s="292"/>
      <c r="Q39" s="705">
        <v>0</v>
      </c>
      <c r="R39" s="292"/>
      <c r="S39" s="292"/>
      <c r="T39" s="705"/>
      <c r="U39" s="705"/>
      <c r="V39" s="705"/>
      <c r="W39" s="292"/>
      <c r="X39" s="292"/>
      <c r="Y39" s="705">
        <v>0</v>
      </c>
      <c r="Z39" s="292"/>
      <c r="AA39" s="292"/>
      <c r="AB39" s="292"/>
      <c r="AC39" s="292"/>
      <c r="AD39" s="292"/>
      <c r="AE39" s="292"/>
      <c r="AF39" s="292"/>
      <c r="AG39" s="292"/>
      <c r="AH39" s="292"/>
      <c r="AI39" s="292"/>
      <c r="AJ39" s="570" t="s">
        <v>161</v>
      </c>
    </row>
    <row r="40" spans="1:36" s="62" customFormat="1" ht="6" customHeight="1">
      <c r="A40" s="32"/>
      <c r="B40" s="41"/>
      <c r="C40" s="33"/>
      <c r="D40" s="33"/>
      <c r="E40" s="33"/>
      <c r="F40" s="33"/>
      <c r="G40" s="33"/>
      <c r="H40" s="33"/>
      <c r="I40" s="33"/>
      <c r="J40" s="674"/>
      <c r="K40" s="32"/>
      <c r="L40" s="34"/>
      <c r="M40" s="34"/>
      <c r="N40" s="34"/>
      <c r="O40" s="33"/>
      <c r="P40" s="33"/>
      <c r="Q40" s="34"/>
      <c r="R40" s="33"/>
      <c r="S40" s="33"/>
      <c r="T40" s="34"/>
      <c r="U40" s="34"/>
      <c r="V40" s="34"/>
      <c r="W40" s="33"/>
      <c r="X40" s="33"/>
      <c r="Y40" s="34"/>
      <c r="Z40" s="33"/>
      <c r="AA40" s="33"/>
      <c r="AB40" s="34"/>
      <c r="AC40" s="34"/>
      <c r="AD40" s="34"/>
      <c r="AE40" s="33"/>
      <c r="AF40" s="33"/>
      <c r="AG40" s="34"/>
      <c r="AH40" s="33"/>
      <c r="AI40" s="33"/>
      <c r="AJ40" s="674"/>
    </row>
    <row r="41" spans="1:36" s="145" customFormat="1" ht="15" customHeight="1">
      <c r="A41" s="491" t="s">
        <v>1032</v>
      </c>
      <c r="B41" s="378"/>
      <c r="C41" s="378"/>
      <c r="D41" s="378"/>
      <c r="E41" s="378"/>
      <c r="F41" s="378"/>
      <c r="G41" s="378" t="s">
        <v>564</v>
      </c>
      <c r="H41" s="378"/>
      <c r="I41" s="378"/>
      <c r="J41" s="689" t="s">
        <v>1132</v>
      </c>
      <c r="K41" s="491" t="s">
        <v>1032</v>
      </c>
      <c r="L41" s="378"/>
      <c r="M41" s="378"/>
      <c r="N41" s="378"/>
      <c r="O41" s="378"/>
      <c r="P41" s="378"/>
      <c r="Q41" s="378" t="s">
        <v>564</v>
      </c>
      <c r="R41" s="378"/>
      <c r="S41" s="378"/>
      <c r="T41" s="378"/>
      <c r="U41" s="378"/>
      <c r="V41" s="378"/>
      <c r="W41" s="378"/>
      <c r="X41" s="378"/>
      <c r="Y41" s="378" t="s">
        <v>564</v>
      </c>
      <c r="Z41" s="378"/>
      <c r="AA41" s="378"/>
      <c r="AB41" s="378"/>
      <c r="AC41" s="378"/>
      <c r="AD41" s="378"/>
      <c r="AE41" s="378"/>
      <c r="AF41" s="378"/>
      <c r="AG41" s="378"/>
      <c r="AH41" s="378"/>
      <c r="AI41" s="378"/>
      <c r="AJ41" s="689" t="s">
        <v>1132</v>
      </c>
    </row>
    <row r="42" spans="1:36" ht="12.75">
      <c r="B42" s="242"/>
      <c r="C42" s="242"/>
      <c r="D42" s="242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  <c r="AA42" s="242"/>
      <c r="AB42" s="242"/>
      <c r="AC42" s="242"/>
      <c r="AD42" s="242"/>
      <c r="AE42" s="242"/>
      <c r="AF42" s="242"/>
      <c r="AG42" s="242"/>
      <c r="AH42" s="242"/>
      <c r="AI42" s="242"/>
    </row>
    <row r="43" spans="1:36"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</row>
  </sheetData>
  <mergeCells count="27">
    <mergeCell ref="AG7:AI7"/>
    <mergeCell ref="Z7:AA7"/>
    <mergeCell ref="Z8:AA8"/>
    <mergeCell ref="A2:J2"/>
    <mergeCell ref="A3:J3"/>
    <mergeCell ref="AB5:AI5"/>
    <mergeCell ref="AB6:AI6"/>
    <mergeCell ref="AC7:AF7"/>
    <mergeCell ref="AC8:AF8"/>
    <mergeCell ref="U7:X7"/>
    <mergeCell ref="K2:X2"/>
    <mergeCell ref="Y2:AJ2"/>
    <mergeCell ref="T5:X5"/>
    <mergeCell ref="T6:X6"/>
    <mergeCell ref="Y5:AA5"/>
    <mergeCell ref="Y6:AA6"/>
    <mergeCell ref="U8:X8"/>
    <mergeCell ref="B5:I5"/>
    <mergeCell ref="B6:I6"/>
    <mergeCell ref="L5:S5"/>
    <mergeCell ref="L6:S6"/>
    <mergeCell ref="C7:F7"/>
    <mergeCell ref="C8:F8"/>
    <mergeCell ref="G7:I7"/>
    <mergeCell ref="Q7:S7"/>
    <mergeCell ref="M7:P7"/>
    <mergeCell ref="M8:P8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Z43"/>
  <sheetViews>
    <sheetView view="pageBreakPreview" zoomScale="85" zoomScaleNormal="93" zoomScaleSheetLayoutView="85" workbookViewId="0">
      <selection activeCell="A2" sqref="A2:N2"/>
    </sheetView>
  </sheetViews>
  <sheetFormatPr defaultRowHeight="12"/>
  <cols>
    <col min="1" max="1" width="9.125" style="244" customWidth="1"/>
    <col min="2" max="4" width="6.625" style="244" customWidth="1"/>
    <col min="5" max="6" width="6.125" style="244" customWidth="1"/>
    <col min="7" max="7" width="6.625" style="244" customWidth="1"/>
    <col min="8" max="9" width="6.125" style="244" customWidth="1"/>
    <col min="10" max="14" width="5.875" style="244" customWidth="1"/>
    <col min="15" max="25" width="7" style="244" customWidth="1"/>
    <col min="26" max="26" width="12.5" style="244" customWidth="1"/>
    <col min="27" max="28" width="9.625" style="244" customWidth="1"/>
    <col min="29" max="29" width="12.625" style="244" customWidth="1"/>
    <col min="30" max="16384" width="9" style="244"/>
  </cols>
  <sheetData>
    <row r="1" spans="1:26" s="248" customFormat="1" ht="24.95" customHeight="1">
      <c r="A1" s="176" t="s">
        <v>712</v>
      </c>
      <c r="B1" s="110"/>
      <c r="C1" s="113"/>
      <c r="Z1" s="248" t="s">
        <v>713</v>
      </c>
    </row>
    <row r="2" spans="1:26" s="138" customFormat="1" ht="24.95" customHeight="1">
      <c r="A2" s="1142" t="s">
        <v>1177</v>
      </c>
      <c r="B2" s="1224"/>
      <c r="C2" s="1224"/>
      <c r="D2" s="1224"/>
      <c r="E2" s="1224"/>
      <c r="F2" s="1224"/>
      <c r="G2" s="1224"/>
      <c r="H2" s="1224"/>
      <c r="I2" s="1224"/>
      <c r="J2" s="1224"/>
      <c r="K2" s="1224"/>
      <c r="L2" s="1224"/>
      <c r="M2" s="1224"/>
      <c r="N2" s="1224"/>
      <c r="O2" s="1141" t="s">
        <v>608</v>
      </c>
      <c r="P2" s="1141"/>
      <c r="Q2" s="1141"/>
      <c r="R2" s="1141"/>
      <c r="S2" s="1141"/>
      <c r="T2" s="1141"/>
      <c r="U2" s="1141"/>
      <c r="V2" s="1141"/>
      <c r="W2" s="1141"/>
      <c r="X2" s="1141"/>
      <c r="Y2" s="1141"/>
      <c r="Z2" s="1141"/>
    </row>
    <row r="3" spans="1:26" s="139" customFormat="1" ht="23.1" customHeight="1">
      <c r="A3" s="708"/>
      <c r="B3" s="708"/>
      <c r="C3" s="708"/>
      <c r="D3" s="708"/>
      <c r="E3" s="323"/>
      <c r="F3" s="323"/>
      <c r="G3" s="708"/>
      <c r="H3" s="323"/>
      <c r="I3" s="323"/>
      <c r="J3" s="708"/>
      <c r="K3" s="708"/>
      <c r="L3" s="708"/>
      <c r="M3" s="323"/>
      <c r="N3" s="323"/>
      <c r="O3" s="708"/>
      <c r="P3" s="323"/>
      <c r="Q3" s="323"/>
      <c r="R3" s="708"/>
      <c r="S3" s="708"/>
      <c r="T3" s="708"/>
      <c r="U3" s="323"/>
      <c r="V3" s="323"/>
      <c r="W3" s="708"/>
      <c r="X3" s="323"/>
      <c r="Y3" s="323"/>
      <c r="Z3" s="708"/>
    </row>
    <row r="4" spans="1:26" s="145" customFormat="1" ht="15" customHeight="1">
      <c r="A4" s="7" t="s">
        <v>925</v>
      </c>
      <c r="B4" s="227"/>
      <c r="C4" s="9"/>
      <c r="D4" s="9" t="s">
        <v>564</v>
      </c>
      <c r="E4" s="9" t="s">
        <v>564</v>
      </c>
      <c r="F4" s="9" t="s">
        <v>564</v>
      </c>
      <c r="G4" s="9"/>
      <c r="H4" s="9" t="s">
        <v>564</v>
      </c>
      <c r="I4" s="9" t="s">
        <v>564</v>
      </c>
      <c r="J4" s="9"/>
      <c r="K4" s="9"/>
      <c r="L4" s="9"/>
      <c r="M4" s="9" t="s">
        <v>564</v>
      </c>
      <c r="N4" s="9" t="s">
        <v>564</v>
      </c>
      <c r="O4" s="9"/>
      <c r="P4" s="9" t="s">
        <v>564</v>
      </c>
      <c r="Q4" s="9" t="s">
        <v>564</v>
      </c>
      <c r="R4" s="9"/>
      <c r="S4" s="9"/>
      <c r="T4" s="9"/>
      <c r="U4" s="9" t="s">
        <v>564</v>
      </c>
      <c r="V4" s="9" t="s">
        <v>564</v>
      </c>
      <c r="W4" s="9"/>
      <c r="X4" s="9" t="s">
        <v>564</v>
      </c>
      <c r="Y4" s="9" t="s">
        <v>564</v>
      </c>
      <c r="Z4" s="256" t="s">
        <v>926</v>
      </c>
    </row>
    <row r="5" spans="1:26" s="216" customFormat="1" ht="13.5" customHeight="1">
      <c r="A5" s="249" t="s">
        <v>340</v>
      </c>
      <c r="B5" s="1104" t="s">
        <v>462</v>
      </c>
      <c r="C5" s="1235"/>
      <c r="D5" s="1235"/>
      <c r="E5" s="1235"/>
      <c r="F5" s="1235"/>
      <c r="G5" s="1235"/>
      <c r="H5" s="1235"/>
      <c r="I5" s="1105"/>
      <c r="J5" s="709"/>
      <c r="K5" s="1235" t="s">
        <v>269</v>
      </c>
      <c r="L5" s="1235"/>
      <c r="M5" s="1235"/>
      <c r="N5" s="257"/>
      <c r="O5" s="13"/>
      <c r="P5" s="13"/>
      <c r="Q5" s="710"/>
      <c r="R5" s="1104" t="s">
        <v>140</v>
      </c>
      <c r="S5" s="1235"/>
      <c r="T5" s="1235"/>
      <c r="U5" s="1235"/>
      <c r="V5" s="1235"/>
      <c r="W5" s="1235"/>
      <c r="X5" s="1235"/>
      <c r="Y5" s="1105"/>
      <c r="Z5" s="12" t="s">
        <v>399</v>
      </c>
    </row>
    <row r="6" spans="1:26" s="216" customFormat="1" ht="13.5" customHeight="1">
      <c r="A6" s="199"/>
      <c r="B6" s="1107" t="s">
        <v>242</v>
      </c>
      <c r="C6" s="1143"/>
      <c r="D6" s="1143"/>
      <c r="E6" s="1143"/>
      <c r="F6" s="1143"/>
      <c r="G6" s="1143"/>
      <c r="H6" s="1143"/>
      <c r="I6" s="1108"/>
      <c r="J6" s="711"/>
      <c r="K6" s="1143" t="s">
        <v>314</v>
      </c>
      <c r="L6" s="1143"/>
      <c r="M6" s="1143"/>
      <c r="N6" s="613"/>
      <c r="Q6" s="17"/>
      <c r="R6" s="1107" t="s">
        <v>41</v>
      </c>
      <c r="S6" s="1143"/>
      <c r="T6" s="1143"/>
      <c r="U6" s="1143"/>
      <c r="V6" s="1143"/>
      <c r="W6" s="1143"/>
      <c r="X6" s="1143"/>
      <c r="Y6" s="1108"/>
      <c r="Z6" s="252"/>
    </row>
    <row r="7" spans="1:26" s="216" customFormat="1" ht="13.5" customHeight="1">
      <c r="A7" s="199"/>
      <c r="B7" s="347" t="s">
        <v>537</v>
      </c>
      <c r="C7" s="1128" t="s">
        <v>442</v>
      </c>
      <c r="D7" s="1129"/>
      <c r="E7" s="1129"/>
      <c r="F7" s="1130"/>
      <c r="G7" s="1128" t="s">
        <v>457</v>
      </c>
      <c r="H7" s="1129"/>
      <c r="I7" s="691"/>
      <c r="J7" s="347" t="s">
        <v>537</v>
      </c>
      <c r="K7" s="1128" t="s">
        <v>442</v>
      </c>
      <c r="L7" s="1129"/>
      <c r="M7" s="1129"/>
      <c r="N7" s="1129"/>
      <c r="O7" s="1129" t="s">
        <v>457</v>
      </c>
      <c r="P7" s="1129"/>
      <c r="Q7" s="351"/>
      <c r="R7" s="351" t="s">
        <v>537</v>
      </c>
      <c r="S7" s="1128" t="s">
        <v>442</v>
      </c>
      <c r="T7" s="1129"/>
      <c r="U7" s="1129"/>
      <c r="V7" s="1130"/>
      <c r="W7" s="1129" t="s">
        <v>457</v>
      </c>
      <c r="X7" s="1129"/>
      <c r="Y7" s="691"/>
      <c r="Z7" s="252"/>
    </row>
    <row r="8" spans="1:26" s="216" customFormat="1" ht="13.5" customHeight="1">
      <c r="A8" s="199"/>
      <c r="B8" s="692"/>
      <c r="C8" s="1158" t="s">
        <v>664</v>
      </c>
      <c r="D8" s="1164"/>
      <c r="E8" s="1164"/>
      <c r="F8" s="1159"/>
      <c r="G8" s="693"/>
      <c r="H8" s="694"/>
      <c r="I8" s="694"/>
      <c r="J8" s="692"/>
      <c r="K8" s="1158" t="s">
        <v>664</v>
      </c>
      <c r="L8" s="1164"/>
      <c r="M8" s="1164"/>
      <c r="N8" s="1164"/>
      <c r="O8" s="712"/>
      <c r="P8" s="713"/>
      <c r="Q8" s="714"/>
      <c r="R8" s="574"/>
      <c r="S8" s="1158" t="s">
        <v>664</v>
      </c>
      <c r="T8" s="1164"/>
      <c r="U8" s="1164"/>
      <c r="V8" s="1159"/>
      <c r="W8" s="712"/>
      <c r="X8" s="713"/>
      <c r="Y8" s="713"/>
      <c r="Z8" s="252"/>
    </row>
    <row r="9" spans="1:26" s="216" customFormat="1" ht="13.5" customHeight="1">
      <c r="A9" s="199"/>
      <c r="B9" s="275"/>
      <c r="C9" s="349" t="s">
        <v>529</v>
      </c>
      <c r="D9" s="697" t="s">
        <v>539</v>
      </c>
      <c r="E9" s="698"/>
      <c r="F9" s="699"/>
      <c r="G9" s="574"/>
      <c r="H9" s="347" t="s">
        <v>5</v>
      </c>
      <c r="I9" s="700" t="s">
        <v>11</v>
      </c>
      <c r="J9" s="275"/>
      <c r="K9" s="349" t="s">
        <v>529</v>
      </c>
      <c r="L9" s="697" t="s">
        <v>539</v>
      </c>
      <c r="M9" s="701"/>
      <c r="N9" s="701"/>
      <c r="O9" s="712"/>
      <c r="P9" s="347" t="s">
        <v>5</v>
      </c>
      <c r="Q9" s="347" t="s">
        <v>11</v>
      </c>
      <c r="R9" s="574"/>
      <c r="S9" s="349" t="s">
        <v>529</v>
      </c>
      <c r="T9" s="697" t="s">
        <v>539</v>
      </c>
      <c r="U9" s="698"/>
      <c r="V9" s="699"/>
      <c r="W9" s="574"/>
      <c r="X9" s="347" t="s">
        <v>5</v>
      </c>
      <c r="Y9" s="700" t="s">
        <v>11</v>
      </c>
      <c r="Z9" s="252"/>
    </row>
    <row r="10" spans="1:26" s="216" customFormat="1" ht="13.5" customHeight="1">
      <c r="A10" s="199"/>
      <c r="B10" s="275" t="s">
        <v>417</v>
      </c>
      <c r="C10" s="692"/>
      <c r="D10" s="692"/>
      <c r="E10" s="349" t="s">
        <v>5</v>
      </c>
      <c r="F10" s="349" t="s">
        <v>11</v>
      </c>
      <c r="G10" s="574"/>
      <c r="H10" s="349"/>
      <c r="I10" s="697"/>
      <c r="J10" s="275" t="s">
        <v>417</v>
      </c>
      <c r="K10" s="692"/>
      <c r="L10" s="692"/>
      <c r="M10" s="347" t="s">
        <v>5</v>
      </c>
      <c r="N10" s="712" t="s">
        <v>11</v>
      </c>
      <c r="O10" s="693"/>
      <c r="P10" s="692"/>
      <c r="Q10" s="692"/>
      <c r="R10" s="275" t="s">
        <v>417</v>
      </c>
      <c r="S10" s="349"/>
      <c r="T10" s="349"/>
      <c r="U10" s="349" t="s">
        <v>5</v>
      </c>
      <c r="V10" s="349" t="s">
        <v>11</v>
      </c>
      <c r="W10" s="696"/>
      <c r="X10" s="692"/>
      <c r="Y10" s="702"/>
      <c r="Z10" s="252"/>
    </row>
    <row r="11" spans="1:26" s="216" customFormat="1" ht="13.5" customHeight="1">
      <c r="A11" s="203" t="s">
        <v>308</v>
      </c>
      <c r="B11" s="59" t="s">
        <v>999</v>
      </c>
      <c r="C11" s="59" t="s">
        <v>329</v>
      </c>
      <c r="D11" s="59" t="s">
        <v>383</v>
      </c>
      <c r="E11" s="59" t="s">
        <v>371</v>
      </c>
      <c r="F11" s="59" t="s">
        <v>439</v>
      </c>
      <c r="G11" s="65" t="s">
        <v>330</v>
      </c>
      <c r="H11" s="59" t="s">
        <v>371</v>
      </c>
      <c r="I11" s="79" t="s">
        <v>439</v>
      </c>
      <c r="J11" s="59" t="s">
        <v>999</v>
      </c>
      <c r="K11" s="59" t="s">
        <v>329</v>
      </c>
      <c r="L11" s="59" t="s">
        <v>383</v>
      </c>
      <c r="M11" s="59" t="s">
        <v>371</v>
      </c>
      <c r="N11" s="79" t="s">
        <v>439</v>
      </c>
      <c r="O11" s="65" t="s">
        <v>330</v>
      </c>
      <c r="P11" s="59" t="s">
        <v>371</v>
      </c>
      <c r="Q11" s="79" t="s">
        <v>439</v>
      </c>
      <c r="R11" s="59" t="s">
        <v>999</v>
      </c>
      <c r="S11" s="59" t="s">
        <v>329</v>
      </c>
      <c r="T11" s="59" t="s">
        <v>383</v>
      </c>
      <c r="U11" s="59" t="s">
        <v>371</v>
      </c>
      <c r="V11" s="59" t="s">
        <v>439</v>
      </c>
      <c r="W11" s="65" t="s">
        <v>330</v>
      </c>
      <c r="X11" s="59" t="s">
        <v>371</v>
      </c>
      <c r="Y11" s="79" t="s">
        <v>439</v>
      </c>
      <c r="Z11" s="250" t="s">
        <v>248</v>
      </c>
    </row>
    <row r="12" spans="1:26" s="216" customFormat="1" ht="17.45" customHeight="1">
      <c r="A12" s="222">
        <v>2016</v>
      </c>
      <c r="B12" s="224">
        <v>300</v>
      </c>
      <c r="C12" s="224">
        <v>8869</v>
      </c>
      <c r="D12" s="224">
        <v>7235</v>
      </c>
      <c r="E12" s="234" t="s">
        <v>585</v>
      </c>
      <c r="F12" s="234" t="s">
        <v>585</v>
      </c>
      <c r="G12" s="224">
        <v>4927</v>
      </c>
      <c r="H12" s="234" t="s">
        <v>585</v>
      </c>
      <c r="I12" s="234" t="s">
        <v>585</v>
      </c>
      <c r="J12" s="224">
        <v>202</v>
      </c>
      <c r="K12" s="224">
        <v>7988</v>
      </c>
      <c r="L12" s="224">
        <v>6481</v>
      </c>
      <c r="M12" s="234" t="s">
        <v>585</v>
      </c>
      <c r="N12" s="234" t="s">
        <v>585</v>
      </c>
      <c r="O12" s="224">
        <v>4348</v>
      </c>
      <c r="P12" s="234" t="s">
        <v>585</v>
      </c>
      <c r="Q12" s="234" t="s">
        <v>585</v>
      </c>
      <c r="R12" s="224">
        <v>98</v>
      </c>
      <c r="S12" s="224">
        <v>881</v>
      </c>
      <c r="T12" s="224">
        <v>754</v>
      </c>
      <c r="U12" s="234" t="s">
        <v>585</v>
      </c>
      <c r="V12" s="234" t="s">
        <v>585</v>
      </c>
      <c r="W12" s="224">
        <v>579</v>
      </c>
      <c r="X12" s="716" t="s">
        <v>585</v>
      </c>
      <c r="Y12" s="716" t="s">
        <v>585</v>
      </c>
      <c r="Z12" s="604">
        <v>2016</v>
      </c>
    </row>
    <row r="13" spans="1:26" s="216" customFormat="1" ht="17.45" customHeight="1">
      <c r="A13" s="222">
        <v>2017</v>
      </c>
      <c r="B13" s="224">
        <v>296</v>
      </c>
      <c r="C13" s="224">
        <v>8672</v>
      </c>
      <c r="D13" s="224">
        <v>7427</v>
      </c>
      <c r="E13" s="234" t="s">
        <v>585</v>
      </c>
      <c r="F13" s="234" t="s">
        <v>585</v>
      </c>
      <c r="G13" s="224">
        <v>4903</v>
      </c>
      <c r="H13" s="234" t="s">
        <v>585</v>
      </c>
      <c r="I13" s="234" t="s">
        <v>585</v>
      </c>
      <c r="J13" s="224">
        <v>202</v>
      </c>
      <c r="K13" s="224">
        <v>7817</v>
      </c>
      <c r="L13" s="224">
        <v>6616</v>
      </c>
      <c r="M13" s="234" t="s">
        <v>585</v>
      </c>
      <c r="N13" s="234" t="s">
        <v>585</v>
      </c>
      <c r="O13" s="224">
        <v>4349</v>
      </c>
      <c r="P13" s="234" t="s">
        <v>585</v>
      </c>
      <c r="Q13" s="234" t="s">
        <v>585</v>
      </c>
      <c r="R13" s="224">
        <v>94</v>
      </c>
      <c r="S13" s="224">
        <v>855</v>
      </c>
      <c r="T13" s="224">
        <v>811</v>
      </c>
      <c r="U13" s="234" t="s">
        <v>585</v>
      </c>
      <c r="V13" s="234" t="s">
        <v>585</v>
      </c>
      <c r="W13" s="224">
        <v>554</v>
      </c>
      <c r="X13" s="716" t="s">
        <v>585</v>
      </c>
      <c r="Y13" s="716" t="s">
        <v>585</v>
      </c>
      <c r="Z13" s="604">
        <v>2017</v>
      </c>
    </row>
    <row r="14" spans="1:26" s="216" customFormat="1" ht="17.45" customHeight="1">
      <c r="A14" s="222">
        <v>2018</v>
      </c>
      <c r="B14" s="224">
        <v>299</v>
      </c>
      <c r="C14" s="224">
        <v>9039</v>
      </c>
      <c r="D14" s="224">
        <v>7806</v>
      </c>
      <c r="E14" s="234" t="s">
        <v>585</v>
      </c>
      <c r="F14" s="234" t="s">
        <v>585</v>
      </c>
      <c r="G14" s="224">
        <v>5225</v>
      </c>
      <c r="H14" s="234" t="s">
        <v>585</v>
      </c>
      <c r="I14" s="234" t="s">
        <v>585</v>
      </c>
      <c r="J14" s="224">
        <v>212</v>
      </c>
      <c r="K14" s="224">
        <v>8267</v>
      </c>
      <c r="L14" s="224">
        <v>7106</v>
      </c>
      <c r="M14" s="234" t="s">
        <v>585</v>
      </c>
      <c r="N14" s="234" t="s">
        <v>585</v>
      </c>
      <c r="O14" s="224">
        <v>4701</v>
      </c>
      <c r="P14" s="234" t="s">
        <v>585</v>
      </c>
      <c r="Q14" s="234" t="s">
        <v>585</v>
      </c>
      <c r="R14" s="224">
        <v>87</v>
      </c>
      <c r="S14" s="224">
        <v>772</v>
      </c>
      <c r="T14" s="224">
        <v>700</v>
      </c>
      <c r="U14" s="234" t="s">
        <v>585</v>
      </c>
      <c r="V14" s="234" t="s">
        <v>585</v>
      </c>
      <c r="W14" s="224">
        <v>524</v>
      </c>
      <c r="X14" s="716" t="s">
        <v>585</v>
      </c>
      <c r="Y14" s="716" t="s">
        <v>585</v>
      </c>
      <c r="Z14" s="604">
        <v>2018</v>
      </c>
    </row>
    <row r="15" spans="1:26" s="216" customFormat="1" ht="17.45" customHeight="1">
      <c r="A15" s="222">
        <v>2019</v>
      </c>
      <c r="B15" s="224">
        <v>294</v>
      </c>
      <c r="C15" s="224">
        <v>9121</v>
      </c>
      <c r="D15" s="224">
        <v>7876</v>
      </c>
      <c r="E15" s="234" t="s">
        <v>585</v>
      </c>
      <c r="F15" s="234" t="s">
        <v>585</v>
      </c>
      <c r="G15" s="224">
        <v>5313</v>
      </c>
      <c r="H15" s="234" t="s">
        <v>585</v>
      </c>
      <c r="I15" s="234" t="s">
        <v>585</v>
      </c>
      <c r="J15" s="224">
        <v>211</v>
      </c>
      <c r="K15" s="224">
        <v>8370</v>
      </c>
      <c r="L15" s="224">
        <v>7215</v>
      </c>
      <c r="M15" s="234" t="s">
        <v>585</v>
      </c>
      <c r="N15" s="234" t="s">
        <v>585</v>
      </c>
      <c r="O15" s="224">
        <v>4671</v>
      </c>
      <c r="P15" s="234" t="s">
        <v>585</v>
      </c>
      <c r="Q15" s="234" t="s">
        <v>585</v>
      </c>
      <c r="R15" s="224">
        <v>85</v>
      </c>
      <c r="S15" s="224">
        <v>751</v>
      </c>
      <c r="T15" s="224">
        <v>661</v>
      </c>
      <c r="U15" s="234" t="s">
        <v>585</v>
      </c>
      <c r="V15" s="234" t="s">
        <v>585</v>
      </c>
      <c r="W15" s="224">
        <v>523</v>
      </c>
      <c r="X15" s="716" t="s">
        <v>585</v>
      </c>
      <c r="Y15" s="716" t="s">
        <v>585</v>
      </c>
      <c r="Z15" s="604">
        <v>2019</v>
      </c>
    </row>
    <row r="16" spans="1:26" s="216" customFormat="1" ht="17.45" customHeight="1">
      <c r="A16" s="222">
        <v>2020</v>
      </c>
      <c r="B16" s="224">
        <v>312</v>
      </c>
      <c r="C16" s="224">
        <v>9561</v>
      </c>
      <c r="D16" s="224">
        <v>8235</v>
      </c>
      <c r="E16" s="234" t="s">
        <v>585</v>
      </c>
      <c r="F16" s="234" t="s">
        <v>585</v>
      </c>
      <c r="G16" s="224">
        <v>5639</v>
      </c>
      <c r="H16" s="234" t="s">
        <v>585</v>
      </c>
      <c r="I16" s="234" t="s">
        <v>585</v>
      </c>
      <c r="J16" s="224">
        <v>226</v>
      </c>
      <c r="K16" s="224">
        <v>8815</v>
      </c>
      <c r="L16" s="224">
        <v>7585</v>
      </c>
      <c r="M16" s="716" t="s">
        <v>585</v>
      </c>
      <c r="N16" s="716" t="s">
        <v>585</v>
      </c>
      <c r="O16" s="224">
        <v>5122</v>
      </c>
      <c r="P16" s="716" t="s">
        <v>585</v>
      </c>
      <c r="Q16" s="716" t="s">
        <v>585</v>
      </c>
      <c r="R16" s="224">
        <v>86</v>
      </c>
      <c r="S16" s="224">
        <v>746</v>
      </c>
      <c r="T16" s="224">
        <v>650</v>
      </c>
      <c r="U16" s="716" t="s">
        <v>585</v>
      </c>
      <c r="V16" s="716" t="s">
        <v>585</v>
      </c>
      <c r="W16" s="224">
        <v>517</v>
      </c>
      <c r="X16" s="716" t="s">
        <v>585</v>
      </c>
      <c r="Y16" s="716" t="s">
        <v>585</v>
      </c>
      <c r="Z16" s="604">
        <v>2020</v>
      </c>
    </row>
    <row r="17" spans="1:26" s="147" customFormat="1" ht="33.75" customHeight="1">
      <c r="A17" s="225">
        <f>A16+1</f>
        <v>2021</v>
      </c>
      <c r="B17" s="717">
        <f>SUM(B18:B39)</f>
        <v>306</v>
      </c>
      <c r="C17" s="704">
        <f t="shared" ref="C17:D17" si="0">SUM(C18:C39)</f>
        <v>9442</v>
      </c>
      <c r="D17" s="704">
        <f t="shared" si="0"/>
        <v>8474</v>
      </c>
      <c r="E17" s="704" t="s">
        <v>1025</v>
      </c>
      <c r="F17" s="704" t="s">
        <v>934</v>
      </c>
      <c r="G17" s="704">
        <f>SUM(G18:G39)</f>
        <v>5732</v>
      </c>
      <c r="H17" s="704" t="s">
        <v>585</v>
      </c>
      <c r="I17" s="704" t="s">
        <v>585</v>
      </c>
      <c r="J17" s="704">
        <f t="shared" ref="J17:L17" si="1">SUM(J18:J39)</f>
        <v>232</v>
      </c>
      <c r="K17" s="704">
        <f t="shared" si="1"/>
        <v>8782</v>
      </c>
      <c r="L17" s="704">
        <f t="shared" si="1"/>
        <v>7868</v>
      </c>
      <c r="M17" s="704" t="s">
        <v>585</v>
      </c>
      <c r="N17" s="704" t="s">
        <v>585</v>
      </c>
      <c r="O17" s="704">
        <f>SUM(O18:O39)</f>
        <v>5279</v>
      </c>
      <c r="P17" s="704" t="s">
        <v>585</v>
      </c>
      <c r="Q17" s="704" t="s">
        <v>585</v>
      </c>
      <c r="R17" s="704">
        <f t="shared" ref="R17:T17" si="2">SUM(R18:R39)</f>
        <v>74</v>
      </c>
      <c r="S17" s="704">
        <f t="shared" si="2"/>
        <v>660</v>
      </c>
      <c r="T17" s="704">
        <f t="shared" si="2"/>
        <v>606</v>
      </c>
      <c r="U17" s="704" t="s">
        <v>585</v>
      </c>
      <c r="V17" s="704" t="s">
        <v>585</v>
      </c>
      <c r="W17" s="704">
        <f>SUM(W18:W39)</f>
        <v>453</v>
      </c>
      <c r="X17" s="704" t="s">
        <v>585</v>
      </c>
      <c r="Y17" s="704" t="s">
        <v>585</v>
      </c>
      <c r="Z17" s="566">
        <f>$A$17</f>
        <v>2021</v>
      </c>
    </row>
    <row r="18" spans="1:26" s="189" customFormat="1" ht="17.45" customHeight="1">
      <c r="A18" s="190" t="s">
        <v>563</v>
      </c>
      <c r="B18" s="291">
        <v>29</v>
      </c>
      <c r="C18" s="292">
        <v>1036</v>
      </c>
      <c r="D18" s="293">
        <v>836</v>
      </c>
      <c r="E18" s="1000" t="s">
        <v>585</v>
      </c>
      <c r="F18" s="1000" t="s">
        <v>585</v>
      </c>
      <c r="G18" s="293">
        <v>562</v>
      </c>
      <c r="H18" s="1000" t="s">
        <v>585</v>
      </c>
      <c r="I18" s="1000" t="s">
        <v>585</v>
      </c>
      <c r="J18" s="718">
        <v>22</v>
      </c>
      <c r="K18" s="718">
        <v>973</v>
      </c>
      <c r="L18" s="293">
        <v>775</v>
      </c>
      <c r="M18" s="1000" t="s">
        <v>585</v>
      </c>
      <c r="N18" s="1000" t="s">
        <v>585</v>
      </c>
      <c r="O18" s="293">
        <v>515</v>
      </c>
      <c r="P18" s="1000" t="s">
        <v>585</v>
      </c>
      <c r="Q18" s="1000" t="s">
        <v>585</v>
      </c>
      <c r="R18" s="293">
        <v>7</v>
      </c>
      <c r="S18" s="293">
        <v>63</v>
      </c>
      <c r="T18" s="293">
        <v>61</v>
      </c>
      <c r="U18" s="1000" t="s">
        <v>585</v>
      </c>
      <c r="V18" s="1000" t="s">
        <v>585</v>
      </c>
      <c r="W18" s="293">
        <v>47</v>
      </c>
      <c r="X18" s="1000" t="s">
        <v>585</v>
      </c>
      <c r="Y18" s="1000" t="s">
        <v>585</v>
      </c>
      <c r="Z18" s="570" t="s">
        <v>105</v>
      </c>
    </row>
    <row r="19" spans="1:26" s="189" customFormat="1" ht="17.45" customHeight="1">
      <c r="A19" s="190" t="s">
        <v>553</v>
      </c>
      <c r="B19" s="291">
        <v>31</v>
      </c>
      <c r="C19" s="292">
        <v>890</v>
      </c>
      <c r="D19" s="293">
        <v>773</v>
      </c>
      <c r="E19" s="1000" t="s">
        <v>585</v>
      </c>
      <c r="F19" s="1000" t="s">
        <v>585</v>
      </c>
      <c r="G19" s="293">
        <v>556</v>
      </c>
      <c r="H19" s="1000" t="s">
        <v>585</v>
      </c>
      <c r="I19" s="1000" t="s">
        <v>585</v>
      </c>
      <c r="J19" s="718">
        <v>22</v>
      </c>
      <c r="K19" s="718">
        <v>811</v>
      </c>
      <c r="L19" s="293">
        <v>697</v>
      </c>
      <c r="M19" s="1000" t="s">
        <v>585</v>
      </c>
      <c r="N19" s="1000" t="s">
        <v>585</v>
      </c>
      <c r="O19" s="293">
        <v>496</v>
      </c>
      <c r="P19" s="1000" t="s">
        <v>585</v>
      </c>
      <c r="Q19" s="1000" t="s">
        <v>585</v>
      </c>
      <c r="R19" s="293">
        <v>9</v>
      </c>
      <c r="S19" s="293">
        <v>79</v>
      </c>
      <c r="T19" s="293">
        <v>76</v>
      </c>
      <c r="U19" s="1000" t="s">
        <v>585</v>
      </c>
      <c r="V19" s="1000" t="s">
        <v>585</v>
      </c>
      <c r="W19" s="293">
        <v>60</v>
      </c>
      <c r="X19" s="1000" t="s">
        <v>585</v>
      </c>
      <c r="Y19" s="1000" t="s">
        <v>585</v>
      </c>
      <c r="Z19" s="570" t="s">
        <v>124</v>
      </c>
    </row>
    <row r="20" spans="1:26" s="189" customFormat="1" ht="17.45" customHeight="1">
      <c r="A20" s="190" t="s">
        <v>567</v>
      </c>
      <c r="B20" s="291">
        <v>27</v>
      </c>
      <c r="C20" s="292">
        <v>982</v>
      </c>
      <c r="D20" s="293">
        <v>889</v>
      </c>
      <c r="E20" s="1000" t="s">
        <v>585</v>
      </c>
      <c r="F20" s="1000" t="s">
        <v>585</v>
      </c>
      <c r="G20" s="293">
        <v>622</v>
      </c>
      <c r="H20" s="1000" t="s">
        <v>585</v>
      </c>
      <c r="I20" s="1000" t="s">
        <v>585</v>
      </c>
      <c r="J20" s="718">
        <v>22</v>
      </c>
      <c r="K20" s="718">
        <v>939</v>
      </c>
      <c r="L20" s="293">
        <v>852</v>
      </c>
      <c r="M20" s="1000" t="s">
        <v>585</v>
      </c>
      <c r="N20" s="1000" t="s">
        <v>585</v>
      </c>
      <c r="O20" s="293">
        <v>597</v>
      </c>
      <c r="P20" s="1000" t="s">
        <v>585</v>
      </c>
      <c r="Q20" s="1000" t="s">
        <v>585</v>
      </c>
      <c r="R20" s="293">
        <v>5</v>
      </c>
      <c r="S20" s="293">
        <v>43</v>
      </c>
      <c r="T20" s="293">
        <v>37</v>
      </c>
      <c r="U20" s="1000" t="s">
        <v>585</v>
      </c>
      <c r="V20" s="1000" t="s">
        <v>585</v>
      </c>
      <c r="W20" s="293">
        <v>25</v>
      </c>
      <c r="X20" s="1000" t="s">
        <v>585</v>
      </c>
      <c r="Y20" s="1000" t="s">
        <v>585</v>
      </c>
      <c r="Z20" s="570" t="s">
        <v>177</v>
      </c>
    </row>
    <row r="21" spans="1:26" s="189" customFormat="1" ht="17.45" customHeight="1">
      <c r="A21" s="190" t="s">
        <v>565</v>
      </c>
      <c r="B21" s="291">
        <v>22</v>
      </c>
      <c r="C21" s="292">
        <v>699</v>
      </c>
      <c r="D21" s="293">
        <v>619</v>
      </c>
      <c r="E21" s="1000" t="s">
        <v>585</v>
      </c>
      <c r="F21" s="1000" t="s">
        <v>585</v>
      </c>
      <c r="G21" s="293">
        <v>392</v>
      </c>
      <c r="H21" s="1000" t="s">
        <v>585</v>
      </c>
      <c r="I21" s="1000" t="s">
        <v>585</v>
      </c>
      <c r="J21" s="718">
        <v>19</v>
      </c>
      <c r="K21" s="718">
        <v>672</v>
      </c>
      <c r="L21" s="293">
        <v>591</v>
      </c>
      <c r="M21" s="1000" t="s">
        <v>585</v>
      </c>
      <c r="N21" s="1000" t="s">
        <v>585</v>
      </c>
      <c r="O21" s="293">
        <v>375</v>
      </c>
      <c r="P21" s="1000" t="s">
        <v>585</v>
      </c>
      <c r="Q21" s="1000" t="s">
        <v>585</v>
      </c>
      <c r="R21" s="293">
        <v>3</v>
      </c>
      <c r="S21" s="293">
        <v>27</v>
      </c>
      <c r="T21" s="293">
        <v>28</v>
      </c>
      <c r="U21" s="1000" t="s">
        <v>585</v>
      </c>
      <c r="V21" s="1000" t="s">
        <v>585</v>
      </c>
      <c r="W21" s="293">
        <v>17</v>
      </c>
      <c r="X21" s="1000" t="s">
        <v>585</v>
      </c>
      <c r="Y21" s="1000" t="s">
        <v>585</v>
      </c>
      <c r="Z21" s="570" t="s">
        <v>461</v>
      </c>
    </row>
    <row r="22" spans="1:26" s="189" customFormat="1" ht="17.45" customHeight="1">
      <c r="A22" s="190" t="s">
        <v>562</v>
      </c>
      <c r="B22" s="291">
        <v>18</v>
      </c>
      <c r="C22" s="292">
        <v>390</v>
      </c>
      <c r="D22" s="293">
        <v>386</v>
      </c>
      <c r="E22" s="1000" t="s">
        <v>585</v>
      </c>
      <c r="F22" s="1000" t="s">
        <v>585</v>
      </c>
      <c r="G22" s="293">
        <v>260</v>
      </c>
      <c r="H22" s="1000" t="s">
        <v>585</v>
      </c>
      <c r="I22" s="1000" t="s">
        <v>585</v>
      </c>
      <c r="J22" s="718">
        <v>12</v>
      </c>
      <c r="K22" s="718">
        <v>336</v>
      </c>
      <c r="L22" s="293">
        <v>335</v>
      </c>
      <c r="M22" s="1000" t="s">
        <v>585</v>
      </c>
      <c r="N22" s="1000" t="s">
        <v>585</v>
      </c>
      <c r="O22" s="293">
        <v>217</v>
      </c>
      <c r="P22" s="1000" t="s">
        <v>585</v>
      </c>
      <c r="Q22" s="1000" t="s">
        <v>585</v>
      </c>
      <c r="R22" s="293">
        <v>6</v>
      </c>
      <c r="S22" s="293">
        <v>54</v>
      </c>
      <c r="T22" s="293">
        <v>51</v>
      </c>
      <c r="U22" s="1000" t="s">
        <v>585</v>
      </c>
      <c r="V22" s="1000" t="s">
        <v>585</v>
      </c>
      <c r="W22" s="293">
        <v>43</v>
      </c>
      <c r="X22" s="1000" t="s">
        <v>585</v>
      </c>
      <c r="Y22" s="1000" t="s">
        <v>585</v>
      </c>
      <c r="Z22" s="570" t="s">
        <v>650</v>
      </c>
    </row>
    <row r="23" spans="1:26" s="189" customFormat="1" ht="26.1" customHeight="1">
      <c r="A23" s="190" t="s">
        <v>552</v>
      </c>
      <c r="B23" s="291">
        <v>16</v>
      </c>
      <c r="C23" s="292">
        <v>464</v>
      </c>
      <c r="D23" s="293">
        <v>439</v>
      </c>
      <c r="E23" s="1000" t="s">
        <v>585</v>
      </c>
      <c r="F23" s="1000" t="s">
        <v>585</v>
      </c>
      <c r="G23" s="293">
        <v>291</v>
      </c>
      <c r="H23" s="1000" t="s">
        <v>585</v>
      </c>
      <c r="I23" s="1000" t="s">
        <v>585</v>
      </c>
      <c r="J23" s="718">
        <v>12</v>
      </c>
      <c r="K23" s="718">
        <v>428</v>
      </c>
      <c r="L23" s="293">
        <v>403</v>
      </c>
      <c r="M23" s="1000" t="s">
        <v>585</v>
      </c>
      <c r="N23" s="1000" t="s">
        <v>585</v>
      </c>
      <c r="O23" s="293">
        <v>264</v>
      </c>
      <c r="P23" s="1000" t="s">
        <v>585</v>
      </c>
      <c r="Q23" s="1000" t="s">
        <v>585</v>
      </c>
      <c r="R23" s="292">
        <v>4</v>
      </c>
      <c r="S23" s="292">
        <v>36</v>
      </c>
      <c r="T23" s="293">
        <v>36</v>
      </c>
      <c r="U23" s="1000" t="s">
        <v>585</v>
      </c>
      <c r="V23" s="1000" t="s">
        <v>585</v>
      </c>
      <c r="W23" s="293">
        <v>27</v>
      </c>
      <c r="X23" s="1000" t="s">
        <v>585</v>
      </c>
      <c r="Y23" s="1000" t="s">
        <v>585</v>
      </c>
      <c r="Z23" s="570" t="s">
        <v>180</v>
      </c>
    </row>
    <row r="24" spans="1:26" s="189" customFormat="1" ht="17.45" customHeight="1">
      <c r="A24" s="190" t="s">
        <v>561</v>
      </c>
      <c r="B24" s="291">
        <v>10</v>
      </c>
      <c r="C24" s="292">
        <v>338</v>
      </c>
      <c r="D24" s="293">
        <v>259</v>
      </c>
      <c r="E24" s="1000" t="s">
        <v>585</v>
      </c>
      <c r="F24" s="1000" t="s">
        <v>585</v>
      </c>
      <c r="G24" s="293">
        <v>185</v>
      </c>
      <c r="H24" s="1000" t="s">
        <v>585</v>
      </c>
      <c r="I24" s="1000" t="s">
        <v>585</v>
      </c>
      <c r="J24" s="718">
        <v>7</v>
      </c>
      <c r="K24" s="718">
        <v>313</v>
      </c>
      <c r="L24" s="293">
        <v>250</v>
      </c>
      <c r="M24" s="1000" t="s">
        <v>585</v>
      </c>
      <c r="N24" s="1000" t="s">
        <v>585</v>
      </c>
      <c r="O24" s="293">
        <v>175</v>
      </c>
      <c r="P24" s="1000" t="s">
        <v>585</v>
      </c>
      <c r="Q24" s="1000" t="s">
        <v>585</v>
      </c>
      <c r="R24" s="292">
        <v>3</v>
      </c>
      <c r="S24" s="292">
        <v>25</v>
      </c>
      <c r="T24" s="293">
        <v>9</v>
      </c>
      <c r="U24" s="1000" t="s">
        <v>585</v>
      </c>
      <c r="V24" s="1000" t="s">
        <v>585</v>
      </c>
      <c r="W24" s="293">
        <v>10</v>
      </c>
      <c r="X24" s="1000" t="s">
        <v>585</v>
      </c>
      <c r="Y24" s="1000" t="s">
        <v>585</v>
      </c>
      <c r="Z24" s="570" t="s">
        <v>657</v>
      </c>
    </row>
    <row r="25" spans="1:26" s="189" customFormat="1" ht="17.45" customHeight="1">
      <c r="A25" s="190" t="s">
        <v>557</v>
      </c>
      <c r="B25" s="291">
        <v>5</v>
      </c>
      <c r="C25" s="292">
        <v>0</v>
      </c>
      <c r="D25" s="293">
        <v>280</v>
      </c>
      <c r="E25" s="1000" t="s">
        <v>585</v>
      </c>
      <c r="F25" s="1000" t="s">
        <v>585</v>
      </c>
      <c r="G25" s="293">
        <v>183</v>
      </c>
      <c r="H25" s="1000" t="s">
        <v>585</v>
      </c>
      <c r="I25" s="1000" t="s">
        <v>585</v>
      </c>
      <c r="J25" s="718">
        <v>5</v>
      </c>
      <c r="K25" s="718"/>
      <c r="L25" s="293">
        <v>280</v>
      </c>
      <c r="M25" s="1000" t="s">
        <v>585</v>
      </c>
      <c r="N25" s="1000" t="s">
        <v>585</v>
      </c>
      <c r="O25" s="293">
        <v>183</v>
      </c>
      <c r="P25" s="1000" t="s">
        <v>585</v>
      </c>
      <c r="Q25" s="1000" t="s">
        <v>585</v>
      </c>
      <c r="R25" s="293"/>
      <c r="S25" s="293"/>
      <c r="T25" s="293"/>
      <c r="U25" s="1000" t="s">
        <v>585</v>
      </c>
      <c r="V25" s="1000" t="s">
        <v>585</v>
      </c>
      <c r="W25" s="293">
        <v>0</v>
      </c>
      <c r="X25" s="1000" t="s">
        <v>585</v>
      </c>
      <c r="Y25" s="1000" t="s">
        <v>585</v>
      </c>
      <c r="Z25" s="570" t="s">
        <v>121</v>
      </c>
    </row>
    <row r="26" spans="1:26" s="189" customFormat="1" ht="17.45" customHeight="1">
      <c r="A26" s="190" t="s">
        <v>227</v>
      </c>
      <c r="B26" s="291">
        <v>14</v>
      </c>
      <c r="C26" s="292">
        <v>584</v>
      </c>
      <c r="D26" s="293">
        <v>512</v>
      </c>
      <c r="E26" s="1000" t="s">
        <v>585</v>
      </c>
      <c r="F26" s="1000" t="s">
        <v>585</v>
      </c>
      <c r="G26" s="293">
        <v>339</v>
      </c>
      <c r="H26" s="1000" t="s">
        <v>585</v>
      </c>
      <c r="I26" s="1000" t="s">
        <v>585</v>
      </c>
      <c r="J26" s="718">
        <v>13</v>
      </c>
      <c r="K26" s="718">
        <v>575</v>
      </c>
      <c r="L26" s="293">
        <v>504</v>
      </c>
      <c r="M26" s="1000" t="s">
        <v>585</v>
      </c>
      <c r="N26" s="1000" t="s">
        <v>585</v>
      </c>
      <c r="O26" s="293">
        <v>334</v>
      </c>
      <c r="P26" s="1000" t="s">
        <v>585</v>
      </c>
      <c r="Q26" s="1000" t="s">
        <v>585</v>
      </c>
      <c r="R26" s="293">
        <v>1</v>
      </c>
      <c r="S26" s="293">
        <v>9</v>
      </c>
      <c r="T26" s="293">
        <v>8</v>
      </c>
      <c r="U26" s="1000" t="s">
        <v>585</v>
      </c>
      <c r="V26" s="1000" t="s">
        <v>585</v>
      </c>
      <c r="W26" s="293">
        <v>5</v>
      </c>
      <c r="X26" s="1000" t="s">
        <v>585</v>
      </c>
      <c r="Y26" s="1000" t="s">
        <v>585</v>
      </c>
      <c r="Z26" s="570" t="s">
        <v>123</v>
      </c>
    </row>
    <row r="27" spans="1:26" s="189" customFormat="1" ht="26.1" customHeight="1">
      <c r="A27" s="190" t="s">
        <v>550</v>
      </c>
      <c r="B27" s="291">
        <v>6</v>
      </c>
      <c r="C27" s="292">
        <v>157</v>
      </c>
      <c r="D27" s="293">
        <v>128</v>
      </c>
      <c r="E27" s="1000" t="s">
        <v>585</v>
      </c>
      <c r="F27" s="1000" t="s">
        <v>585</v>
      </c>
      <c r="G27" s="293">
        <v>94</v>
      </c>
      <c r="H27" s="1000" t="s">
        <v>585</v>
      </c>
      <c r="I27" s="1000" t="s">
        <v>585</v>
      </c>
      <c r="J27" s="718">
        <v>3</v>
      </c>
      <c r="K27" s="718">
        <v>130</v>
      </c>
      <c r="L27" s="293">
        <v>102</v>
      </c>
      <c r="M27" s="1000" t="s">
        <v>585</v>
      </c>
      <c r="N27" s="1000" t="s">
        <v>585</v>
      </c>
      <c r="O27" s="293">
        <v>75</v>
      </c>
      <c r="P27" s="1000" t="s">
        <v>585</v>
      </c>
      <c r="Q27" s="1000" t="s">
        <v>585</v>
      </c>
      <c r="R27" s="293">
        <v>3</v>
      </c>
      <c r="S27" s="293">
        <v>27</v>
      </c>
      <c r="T27" s="293">
        <v>26</v>
      </c>
      <c r="U27" s="1000" t="s">
        <v>585</v>
      </c>
      <c r="V27" s="1000" t="s">
        <v>585</v>
      </c>
      <c r="W27" s="293">
        <v>19</v>
      </c>
      <c r="X27" s="1000" t="s">
        <v>585</v>
      </c>
      <c r="Y27" s="1000" t="s">
        <v>585</v>
      </c>
      <c r="Z27" s="570" t="s">
        <v>122</v>
      </c>
    </row>
    <row r="28" spans="1:26" s="189" customFormat="1" ht="17.45" customHeight="1">
      <c r="A28" s="190" t="s">
        <v>560</v>
      </c>
      <c r="B28" s="291">
        <v>15</v>
      </c>
      <c r="C28" s="292">
        <v>500</v>
      </c>
      <c r="D28" s="293">
        <v>435</v>
      </c>
      <c r="E28" s="1000" t="s">
        <v>585</v>
      </c>
      <c r="F28" s="1000" t="s">
        <v>585</v>
      </c>
      <c r="G28" s="293">
        <v>266</v>
      </c>
      <c r="H28" s="1000" t="s">
        <v>585</v>
      </c>
      <c r="I28" s="1000" t="s">
        <v>585</v>
      </c>
      <c r="J28" s="718">
        <v>12</v>
      </c>
      <c r="K28" s="718">
        <v>473</v>
      </c>
      <c r="L28" s="293">
        <v>409</v>
      </c>
      <c r="M28" s="1000" t="s">
        <v>585</v>
      </c>
      <c r="N28" s="1000" t="s">
        <v>585</v>
      </c>
      <c r="O28" s="293">
        <v>250</v>
      </c>
      <c r="P28" s="1000" t="s">
        <v>585</v>
      </c>
      <c r="Q28" s="1000" t="s">
        <v>585</v>
      </c>
      <c r="R28" s="293">
        <v>3</v>
      </c>
      <c r="S28" s="293">
        <v>27</v>
      </c>
      <c r="T28" s="293">
        <v>26</v>
      </c>
      <c r="U28" s="1000" t="s">
        <v>585</v>
      </c>
      <c r="V28" s="1000" t="s">
        <v>585</v>
      </c>
      <c r="W28" s="293">
        <v>16</v>
      </c>
      <c r="X28" s="1000" t="s">
        <v>585</v>
      </c>
      <c r="Y28" s="1000" t="s">
        <v>585</v>
      </c>
      <c r="Z28" s="570" t="s">
        <v>80</v>
      </c>
    </row>
    <row r="29" spans="1:26" s="189" customFormat="1" ht="17.45" customHeight="1">
      <c r="A29" s="190" t="s">
        <v>568</v>
      </c>
      <c r="B29" s="291">
        <v>5</v>
      </c>
      <c r="C29" s="292">
        <v>199</v>
      </c>
      <c r="D29" s="293">
        <v>181</v>
      </c>
      <c r="E29" s="1000" t="s">
        <v>585</v>
      </c>
      <c r="F29" s="1000" t="s">
        <v>585</v>
      </c>
      <c r="G29" s="293">
        <v>118</v>
      </c>
      <c r="H29" s="1000" t="s">
        <v>585</v>
      </c>
      <c r="I29" s="1000" t="s">
        <v>585</v>
      </c>
      <c r="J29" s="718">
        <v>5</v>
      </c>
      <c r="K29" s="718">
        <v>199</v>
      </c>
      <c r="L29" s="293">
        <v>181</v>
      </c>
      <c r="M29" s="1000" t="s">
        <v>585</v>
      </c>
      <c r="N29" s="1000" t="s">
        <v>585</v>
      </c>
      <c r="O29" s="293">
        <v>118</v>
      </c>
      <c r="P29" s="1000" t="s">
        <v>585</v>
      </c>
      <c r="Q29" s="1000" t="s">
        <v>585</v>
      </c>
      <c r="R29" s="293"/>
      <c r="S29" s="293"/>
      <c r="T29" s="293"/>
      <c r="U29" s="1000" t="s">
        <v>585</v>
      </c>
      <c r="V29" s="1000" t="s">
        <v>585</v>
      </c>
      <c r="W29" s="293">
        <v>0</v>
      </c>
      <c r="X29" s="1000" t="s">
        <v>585</v>
      </c>
      <c r="Y29" s="1000" t="s">
        <v>585</v>
      </c>
      <c r="Z29" s="570" t="s">
        <v>673</v>
      </c>
    </row>
    <row r="30" spans="1:26" s="189" customFormat="1" ht="17.45" customHeight="1">
      <c r="A30" s="190" t="s">
        <v>549</v>
      </c>
      <c r="B30" s="291">
        <v>8</v>
      </c>
      <c r="C30" s="292">
        <v>194</v>
      </c>
      <c r="D30" s="293">
        <v>177</v>
      </c>
      <c r="E30" s="1000" t="s">
        <v>585</v>
      </c>
      <c r="F30" s="1000" t="s">
        <v>585</v>
      </c>
      <c r="G30" s="293">
        <v>116</v>
      </c>
      <c r="H30" s="1000" t="s">
        <v>585</v>
      </c>
      <c r="I30" s="1000" t="s">
        <v>585</v>
      </c>
      <c r="J30" s="718">
        <v>5</v>
      </c>
      <c r="K30" s="718">
        <v>167</v>
      </c>
      <c r="L30" s="293">
        <v>150</v>
      </c>
      <c r="M30" s="1000" t="s">
        <v>585</v>
      </c>
      <c r="N30" s="1000" t="s">
        <v>585</v>
      </c>
      <c r="O30" s="293">
        <v>96</v>
      </c>
      <c r="P30" s="1000" t="s">
        <v>585</v>
      </c>
      <c r="Q30" s="1000" t="s">
        <v>585</v>
      </c>
      <c r="R30" s="293">
        <v>3</v>
      </c>
      <c r="S30" s="293">
        <v>27</v>
      </c>
      <c r="T30" s="293">
        <v>27</v>
      </c>
      <c r="U30" s="1000" t="s">
        <v>585</v>
      </c>
      <c r="V30" s="1000" t="s">
        <v>585</v>
      </c>
      <c r="W30" s="293">
        <v>20</v>
      </c>
      <c r="X30" s="1000" t="s">
        <v>585</v>
      </c>
      <c r="Y30" s="1000" t="s">
        <v>585</v>
      </c>
      <c r="Z30" s="570" t="s">
        <v>125</v>
      </c>
    </row>
    <row r="31" spans="1:26" s="189" customFormat="1" ht="26.1" customHeight="1">
      <c r="A31" s="190" t="s">
        <v>556</v>
      </c>
      <c r="B31" s="291">
        <v>19</v>
      </c>
      <c r="C31" s="292">
        <v>452</v>
      </c>
      <c r="D31" s="293">
        <v>415</v>
      </c>
      <c r="E31" s="1000" t="s">
        <v>585</v>
      </c>
      <c r="F31" s="1000" t="s">
        <v>585</v>
      </c>
      <c r="G31" s="293">
        <v>296</v>
      </c>
      <c r="H31" s="1000" t="s">
        <v>585</v>
      </c>
      <c r="I31" s="1000" t="s">
        <v>585</v>
      </c>
      <c r="J31" s="718">
        <v>10</v>
      </c>
      <c r="K31" s="718">
        <v>371</v>
      </c>
      <c r="L31" s="293">
        <v>331</v>
      </c>
      <c r="M31" s="1000" t="s">
        <v>585</v>
      </c>
      <c r="N31" s="1000" t="s">
        <v>585</v>
      </c>
      <c r="O31" s="293">
        <v>237</v>
      </c>
      <c r="P31" s="1000" t="s">
        <v>585</v>
      </c>
      <c r="Q31" s="1000" t="s">
        <v>585</v>
      </c>
      <c r="R31" s="293">
        <v>9</v>
      </c>
      <c r="S31" s="293">
        <v>81</v>
      </c>
      <c r="T31" s="293">
        <v>84</v>
      </c>
      <c r="U31" s="1000" t="s">
        <v>585</v>
      </c>
      <c r="V31" s="1000" t="s">
        <v>585</v>
      </c>
      <c r="W31" s="293">
        <v>59</v>
      </c>
      <c r="X31" s="1000" t="s">
        <v>585</v>
      </c>
      <c r="Y31" s="1000" t="s">
        <v>585</v>
      </c>
      <c r="Z31" s="570" t="s">
        <v>142</v>
      </c>
    </row>
    <row r="32" spans="1:26" s="189" customFormat="1" ht="17.45" customHeight="1">
      <c r="A32" s="190" t="s">
        <v>555</v>
      </c>
      <c r="B32" s="291">
        <v>10</v>
      </c>
      <c r="C32" s="292">
        <v>323</v>
      </c>
      <c r="D32" s="293">
        <v>251</v>
      </c>
      <c r="E32" s="1000" t="s">
        <v>585</v>
      </c>
      <c r="F32" s="1000" t="s">
        <v>585</v>
      </c>
      <c r="G32" s="293">
        <v>183</v>
      </c>
      <c r="H32" s="1000" t="s">
        <v>585</v>
      </c>
      <c r="I32" s="1000" t="s">
        <v>585</v>
      </c>
      <c r="J32" s="718">
        <v>9</v>
      </c>
      <c r="K32" s="718">
        <v>314</v>
      </c>
      <c r="L32" s="293">
        <v>242</v>
      </c>
      <c r="M32" s="1000" t="s">
        <v>585</v>
      </c>
      <c r="N32" s="1000" t="s">
        <v>585</v>
      </c>
      <c r="O32" s="293">
        <v>180</v>
      </c>
      <c r="P32" s="1000" t="s">
        <v>585</v>
      </c>
      <c r="Q32" s="1000" t="s">
        <v>585</v>
      </c>
      <c r="R32" s="293">
        <v>1</v>
      </c>
      <c r="S32" s="293">
        <v>9</v>
      </c>
      <c r="T32" s="293">
        <v>9</v>
      </c>
      <c r="U32" s="1000" t="s">
        <v>585</v>
      </c>
      <c r="V32" s="1000" t="s">
        <v>585</v>
      </c>
      <c r="W32" s="293">
        <v>3</v>
      </c>
      <c r="X32" s="1000" t="s">
        <v>585</v>
      </c>
      <c r="Y32" s="1000" t="s">
        <v>585</v>
      </c>
      <c r="Z32" s="570" t="s">
        <v>116</v>
      </c>
    </row>
    <row r="33" spans="1:26" s="189" customFormat="1" ht="17.45" customHeight="1">
      <c r="A33" s="190" t="s">
        <v>554</v>
      </c>
      <c r="B33" s="291">
        <v>15</v>
      </c>
      <c r="C33" s="292">
        <v>519</v>
      </c>
      <c r="D33" s="293">
        <v>421</v>
      </c>
      <c r="E33" s="1000" t="s">
        <v>585</v>
      </c>
      <c r="F33" s="1000" t="s">
        <v>585</v>
      </c>
      <c r="G33" s="293">
        <v>276</v>
      </c>
      <c r="H33" s="1000" t="s">
        <v>585</v>
      </c>
      <c r="I33" s="1000" t="s">
        <v>585</v>
      </c>
      <c r="J33" s="718">
        <v>13</v>
      </c>
      <c r="K33" s="718">
        <v>501</v>
      </c>
      <c r="L33" s="293">
        <v>407</v>
      </c>
      <c r="M33" s="1000" t="s">
        <v>585</v>
      </c>
      <c r="N33" s="1000" t="s">
        <v>585</v>
      </c>
      <c r="O33" s="293">
        <v>267</v>
      </c>
      <c r="P33" s="1000" t="s">
        <v>585</v>
      </c>
      <c r="Q33" s="1000" t="s">
        <v>585</v>
      </c>
      <c r="R33" s="293">
        <v>2</v>
      </c>
      <c r="S33" s="293">
        <v>18</v>
      </c>
      <c r="T33" s="293">
        <v>14</v>
      </c>
      <c r="U33" s="1000" t="s">
        <v>585</v>
      </c>
      <c r="V33" s="1000" t="s">
        <v>585</v>
      </c>
      <c r="W33" s="293">
        <v>9</v>
      </c>
      <c r="X33" s="1000" t="s">
        <v>585</v>
      </c>
      <c r="Y33" s="1000" t="s">
        <v>585</v>
      </c>
      <c r="Z33" s="570" t="s">
        <v>65</v>
      </c>
    </row>
    <row r="34" spans="1:26" s="189" customFormat="1" ht="17.45" customHeight="1">
      <c r="A34" s="190" t="s">
        <v>559</v>
      </c>
      <c r="B34" s="291">
        <v>13</v>
      </c>
      <c r="C34" s="292">
        <v>451</v>
      </c>
      <c r="D34" s="293">
        <v>358</v>
      </c>
      <c r="E34" s="1000" t="s">
        <v>585</v>
      </c>
      <c r="F34" s="1000" t="s">
        <v>585</v>
      </c>
      <c r="G34" s="293">
        <v>230</v>
      </c>
      <c r="H34" s="1000" t="s">
        <v>585</v>
      </c>
      <c r="I34" s="1000" t="s">
        <v>585</v>
      </c>
      <c r="J34" s="718">
        <v>11</v>
      </c>
      <c r="K34" s="718">
        <v>433</v>
      </c>
      <c r="L34" s="293">
        <v>342</v>
      </c>
      <c r="M34" s="1000" t="s">
        <v>585</v>
      </c>
      <c r="N34" s="1000" t="s">
        <v>585</v>
      </c>
      <c r="O34" s="293">
        <v>215</v>
      </c>
      <c r="P34" s="1000" t="s">
        <v>585</v>
      </c>
      <c r="Q34" s="1000" t="s">
        <v>585</v>
      </c>
      <c r="R34" s="293">
        <v>2</v>
      </c>
      <c r="S34" s="293">
        <v>18</v>
      </c>
      <c r="T34" s="293">
        <v>16</v>
      </c>
      <c r="U34" s="1000" t="s">
        <v>585</v>
      </c>
      <c r="V34" s="1000" t="s">
        <v>585</v>
      </c>
      <c r="W34" s="293">
        <v>15</v>
      </c>
      <c r="X34" s="1000" t="s">
        <v>585</v>
      </c>
      <c r="Y34" s="1000" t="s">
        <v>585</v>
      </c>
      <c r="Z34" s="570" t="s">
        <v>632</v>
      </c>
    </row>
    <row r="35" spans="1:26" s="189" customFormat="1" ht="26.1" customHeight="1">
      <c r="A35" s="190" t="s">
        <v>548</v>
      </c>
      <c r="B35" s="291">
        <v>10</v>
      </c>
      <c r="C35" s="292">
        <v>363</v>
      </c>
      <c r="D35" s="293">
        <v>321</v>
      </c>
      <c r="E35" s="1000" t="s">
        <v>585</v>
      </c>
      <c r="F35" s="1000" t="s">
        <v>585</v>
      </c>
      <c r="G35" s="293">
        <v>210</v>
      </c>
      <c r="H35" s="1000" t="s">
        <v>585</v>
      </c>
      <c r="I35" s="1000" t="s">
        <v>585</v>
      </c>
      <c r="J35" s="718">
        <v>8</v>
      </c>
      <c r="K35" s="718">
        <v>345</v>
      </c>
      <c r="L35" s="293">
        <v>306</v>
      </c>
      <c r="M35" s="1000" t="s">
        <v>585</v>
      </c>
      <c r="N35" s="1000" t="s">
        <v>585</v>
      </c>
      <c r="O35" s="293">
        <v>200</v>
      </c>
      <c r="P35" s="1000" t="s">
        <v>585</v>
      </c>
      <c r="Q35" s="1000" t="s">
        <v>585</v>
      </c>
      <c r="R35" s="292">
        <v>2</v>
      </c>
      <c r="S35" s="292">
        <v>18</v>
      </c>
      <c r="T35" s="293">
        <v>15</v>
      </c>
      <c r="U35" s="1000" t="s">
        <v>585</v>
      </c>
      <c r="V35" s="1000" t="s">
        <v>585</v>
      </c>
      <c r="W35" s="293">
        <v>10</v>
      </c>
      <c r="X35" s="1000" t="s">
        <v>585</v>
      </c>
      <c r="Y35" s="1000" t="s">
        <v>585</v>
      </c>
      <c r="Z35" s="570" t="s">
        <v>638</v>
      </c>
    </row>
    <row r="36" spans="1:26" s="189" customFormat="1" ht="17.45" customHeight="1">
      <c r="A36" s="190" t="s">
        <v>582</v>
      </c>
      <c r="B36" s="291">
        <v>8</v>
      </c>
      <c r="C36" s="292">
        <v>285</v>
      </c>
      <c r="D36" s="293">
        <v>224</v>
      </c>
      <c r="E36" s="1000" t="s">
        <v>585</v>
      </c>
      <c r="F36" s="1000" t="s">
        <v>585</v>
      </c>
      <c r="G36" s="293">
        <v>154</v>
      </c>
      <c r="H36" s="1000" t="s">
        <v>585</v>
      </c>
      <c r="I36" s="1000" t="s">
        <v>585</v>
      </c>
      <c r="J36" s="718">
        <v>7</v>
      </c>
      <c r="K36" s="718">
        <v>276</v>
      </c>
      <c r="L36" s="293">
        <v>221</v>
      </c>
      <c r="M36" s="1000" t="s">
        <v>585</v>
      </c>
      <c r="N36" s="1000" t="s">
        <v>585</v>
      </c>
      <c r="O36" s="293">
        <v>149</v>
      </c>
      <c r="P36" s="1000" t="s">
        <v>585</v>
      </c>
      <c r="Q36" s="1000" t="s">
        <v>585</v>
      </c>
      <c r="R36" s="292">
        <v>1</v>
      </c>
      <c r="S36" s="292">
        <v>9</v>
      </c>
      <c r="T36" s="293">
        <v>3</v>
      </c>
      <c r="U36" s="1000" t="s">
        <v>585</v>
      </c>
      <c r="V36" s="1000" t="s">
        <v>585</v>
      </c>
      <c r="W36" s="293">
        <v>5</v>
      </c>
      <c r="X36" s="1000" t="s">
        <v>585</v>
      </c>
      <c r="Y36" s="1000" t="s">
        <v>585</v>
      </c>
      <c r="Z36" s="570" t="s">
        <v>678</v>
      </c>
    </row>
    <row r="37" spans="1:26" s="189" customFormat="1" ht="17.45" customHeight="1">
      <c r="A37" s="190" t="s">
        <v>558</v>
      </c>
      <c r="B37" s="291">
        <v>11</v>
      </c>
      <c r="C37" s="292">
        <v>296</v>
      </c>
      <c r="D37" s="293">
        <v>269</v>
      </c>
      <c r="E37" s="1000" t="s">
        <v>585</v>
      </c>
      <c r="F37" s="1000" t="s">
        <v>585</v>
      </c>
      <c r="G37" s="293">
        <v>185</v>
      </c>
      <c r="H37" s="1000" t="s">
        <v>585</v>
      </c>
      <c r="I37" s="1000" t="s">
        <v>585</v>
      </c>
      <c r="J37" s="718">
        <v>8</v>
      </c>
      <c r="K37" s="718">
        <v>269</v>
      </c>
      <c r="L37" s="293">
        <v>247</v>
      </c>
      <c r="M37" s="1000" t="s">
        <v>585</v>
      </c>
      <c r="N37" s="1000" t="s">
        <v>585</v>
      </c>
      <c r="O37" s="293">
        <v>171</v>
      </c>
      <c r="P37" s="1000" t="s">
        <v>585</v>
      </c>
      <c r="Q37" s="1000" t="s">
        <v>585</v>
      </c>
      <c r="R37" s="293">
        <v>3</v>
      </c>
      <c r="S37" s="293">
        <v>27</v>
      </c>
      <c r="T37" s="293">
        <v>22</v>
      </c>
      <c r="U37" s="1000" t="s">
        <v>585</v>
      </c>
      <c r="V37" s="1000" t="s">
        <v>585</v>
      </c>
      <c r="W37" s="293">
        <v>14</v>
      </c>
      <c r="X37" s="1000" t="s">
        <v>585</v>
      </c>
      <c r="Y37" s="1000" t="s">
        <v>585</v>
      </c>
      <c r="Z37" s="570" t="s">
        <v>63</v>
      </c>
    </row>
    <row r="38" spans="1:26" s="189" customFormat="1" ht="17.45" customHeight="1">
      <c r="A38" s="190" t="s">
        <v>551</v>
      </c>
      <c r="B38" s="291">
        <v>3</v>
      </c>
      <c r="C38" s="292">
        <v>106</v>
      </c>
      <c r="D38" s="293">
        <v>102</v>
      </c>
      <c r="E38" s="1000" t="s">
        <v>585</v>
      </c>
      <c r="F38" s="1000" t="s">
        <v>585</v>
      </c>
      <c r="G38" s="293">
        <v>70</v>
      </c>
      <c r="H38" s="1000" t="s">
        <v>585</v>
      </c>
      <c r="I38" s="1000" t="s">
        <v>585</v>
      </c>
      <c r="J38" s="718">
        <v>2</v>
      </c>
      <c r="K38" s="718">
        <v>97</v>
      </c>
      <c r="L38" s="293">
        <v>93</v>
      </c>
      <c r="M38" s="1000" t="s">
        <v>585</v>
      </c>
      <c r="N38" s="1000" t="s">
        <v>585</v>
      </c>
      <c r="O38" s="293">
        <v>62</v>
      </c>
      <c r="P38" s="1000" t="s">
        <v>585</v>
      </c>
      <c r="Q38" s="1000" t="s">
        <v>585</v>
      </c>
      <c r="R38" s="293">
        <v>1</v>
      </c>
      <c r="S38" s="293">
        <v>9</v>
      </c>
      <c r="T38" s="293">
        <v>9</v>
      </c>
      <c r="U38" s="1000" t="s">
        <v>585</v>
      </c>
      <c r="V38" s="1000" t="s">
        <v>585</v>
      </c>
      <c r="W38" s="293">
        <v>8</v>
      </c>
      <c r="X38" s="1000" t="s">
        <v>585</v>
      </c>
      <c r="Y38" s="1000" t="s">
        <v>585</v>
      </c>
      <c r="Z38" s="570" t="s">
        <v>126</v>
      </c>
    </row>
    <row r="39" spans="1:26" s="61" customFormat="1" ht="17.45" customHeight="1">
      <c r="A39" s="190" t="s">
        <v>569</v>
      </c>
      <c r="B39" s="291">
        <v>11</v>
      </c>
      <c r="C39" s="292">
        <v>214</v>
      </c>
      <c r="D39" s="293">
        <v>199</v>
      </c>
      <c r="E39" s="1000" t="s">
        <v>585</v>
      </c>
      <c r="F39" s="1000" t="s">
        <v>585</v>
      </c>
      <c r="G39" s="293">
        <v>144</v>
      </c>
      <c r="H39" s="1000" t="s">
        <v>585</v>
      </c>
      <c r="I39" s="1000" t="s">
        <v>585</v>
      </c>
      <c r="J39" s="718">
        <v>5</v>
      </c>
      <c r="K39" s="718">
        <v>160</v>
      </c>
      <c r="L39" s="293">
        <v>150</v>
      </c>
      <c r="M39" s="1000" t="s">
        <v>585</v>
      </c>
      <c r="N39" s="1000" t="s">
        <v>585</v>
      </c>
      <c r="O39" s="293">
        <v>103</v>
      </c>
      <c r="P39" s="1000" t="s">
        <v>585</v>
      </c>
      <c r="Q39" s="1000" t="s">
        <v>585</v>
      </c>
      <c r="R39" s="293">
        <v>6</v>
      </c>
      <c r="S39" s="293">
        <v>54</v>
      </c>
      <c r="T39" s="293">
        <v>49</v>
      </c>
      <c r="U39" s="1000" t="s">
        <v>585</v>
      </c>
      <c r="V39" s="1000" t="s">
        <v>585</v>
      </c>
      <c r="W39" s="293">
        <v>41</v>
      </c>
      <c r="X39" s="1000" t="s">
        <v>585</v>
      </c>
      <c r="Y39" s="1000" t="s">
        <v>585</v>
      </c>
      <c r="Z39" s="570" t="s">
        <v>161</v>
      </c>
    </row>
    <row r="40" spans="1:26" s="62" customFormat="1" ht="6" customHeight="1">
      <c r="A40" s="719"/>
      <c r="B40" s="720"/>
      <c r="C40" s="486"/>
      <c r="D40" s="486"/>
      <c r="E40" s="721"/>
      <c r="F40" s="721"/>
      <c r="G40" s="486"/>
      <c r="H40" s="721"/>
      <c r="I40" s="721"/>
      <c r="J40" s="722"/>
      <c r="K40" s="722"/>
      <c r="L40" s="722"/>
      <c r="M40" s="721"/>
      <c r="N40" s="721"/>
      <c r="O40" s="722"/>
      <c r="P40" s="721"/>
      <c r="Q40" s="721"/>
      <c r="R40" s="722"/>
      <c r="S40" s="722"/>
      <c r="T40" s="722"/>
      <c r="U40" s="721"/>
      <c r="V40" s="721"/>
      <c r="W40" s="722"/>
      <c r="X40" s="721"/>
      <c r="Y40" s="723"/>
      <c r="Z40" s="687"/>
    </row>
    <row r="41" spans="1:26" s="145" customFormat="1" ht="15" customHeight="1">
      <c r="A41" s="724" t="s">
        <v>1032</v>
      </c>
      <c r="B41" s="725"/>
      <c r="C41" s="725"/>
      <c r="D41" s="725"/>
      <c r="E41" s="726"/>
      <c r="F41" s="726"/>
      <c r="G41" s="725" t="s">
        <v>564</v>
      </c>
      <c r="H41" s="726"/>
      <c r="I41" s="726"/>
      <c r="J41" s="725"/>
      <c r="K41" s="725"/>
      <c r="L41" s="725"/>
      <c r="M41" s="726"/>
      <c r="N41" s="726"/>
      <c r="O41" s="725" t="s">
        <v>564</v>
      </c>
      <c r="P41" s="726"/>
      <c r="Q41" s="726"/>
      <c r="R41" s="725"/>
      <c r="S41" s="725"/>
      <c r="T41" s="725"/>
      <c r="U41" s="726"/>
      <c r="V41" s="726"/>
      <c r="W41" s="725" t="s">
        <v>564</v>
      </c>
      <c r="X41" s="726"/>
      <c r="Y41" s="378"/>
      <c r="Z41" s="689" t="s">
        <v>1133</v>
      </c>
    </row>
    <row r="42" spans="1:26" ht="12.75">
      <c r="B42" s="242"/>
      <c r="C42" s="242"/>
      <c r="D42" s="242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</row>
    <row r="43" spans="1:26"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</row>
  </sheetData>
  <mergeCells count="17">
    <mergeCell ref="O2:Z2"/>
    <mergeCell ref="A2:N2"/>
    <mergeCell ref="K7:N7"/>
    <mergeCell ref="K8:N8"/>
    <mergeCell ref="W7:X7"/>
    <mergeCell ref="K5:M5"/>
    <mergeCell ref="K6:M6"/>
    <mergeCell ref="R5:Y5"/>
    <mergeCell ref="R6:Y6"/>
    <mergeCell ref="S7:V7"/>
    <mergeCell ref="O7:P7"/>
    <mergeCell ref="S8:V8"/>
    <mergeCell ref="B5:I5"/>
    <mergeCell ref="B6:I6"/>
    <mergeCell ref="C7:F7"/>
    <mergeCell ref="C8:F8"/>
    <mergeCell ref="G7:H7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Z42"/>
  <sheetViews>
    <sheetView view="pageBreakPreview" zoomScale="85" zoomScaleNormal="70" zoomScaleSheetLayoutView="85" workbookViewId="0">
      <selection activeCell="AC21" sqref="AC21"/>
    </sheetView>
  </sheetViews>
  <sheetFormatPr defaultRowHeight="12"/>
  <cols>
    <col min="1" max="1" width="9.875" style="244" customWidth="1"/>
    <col min="2" max="5" width="6.875" style="244" customWidth="1"/>
    <col min="6" max="13" width="6.5" style="244" customWidth="1"/>
    <col min="14" max="25" width="6.375" style="244" customWidth="1"/>
    <col min="26" max="26" width="13" style="244" customWidth="1"/>
    <col min="27" max="16384" width="9" style="244"/>
  </cols>
  <sheetData>
    <row r="1" spans="1:26" s="248" customFormat="1" ht="24.95" customHeight="1">
      <c r="A1" s="97" t="s">
        <v>714</v>
      </c>
      <c r="B1" s="110"/>
      <c r="C1" s="113"/>
      <c r="Z1" s="248" t="s">
        <v>715</v>
      </c>
    </row>
    <row r="2" spans="1:26" s="138" customFormat="1" ht="24.95" customHeight="1">
      <c r="A2" s="1142" t="s">
        <v>1178</v>
      </c>
      <c r="B2" s="1225"/>
      <c r="C2" s="1225"/>
      <c r="D2" s="1225"/>
      <c r="E2" s="1225"/>
      <c r="F2" s="1225"/>
      <c r="G2" s="1225"/>
      <c r="H2" s="1225"/>
      <c r="I2" s="1225"/>
      <c r="J2" s="1225"/>
      <c r="K2" s="1225"/>
      <c r="L2" s="1225"/>
      <c r="M2" s="1225"/>
      <c r="N2" s="1141" t="s">
        <v>615</v>
      </c>
      <c r="O2" s="1141"/>
      <c r="P2" s="1141"/>
      <c r="Q2" s="1141"/>
      <c r="R2" s="1141"/>
      <c r="S2" s="1141"/>
      <c r="T2" s="1141"/>
      <c r="U2" s="1141"/>
      <c r="V2" s="1141"/>
      <c r="W2" s="1141"/>
      <c r="X2" s="1141"/>
      <c r="Y2" s="1141"/>
      <c r="Z2" s="1141"/>
    </row>
    <row r="3" spans="1:26" s="139" customFormat="1" ht="23.1" customHeight="1">
      <c r="A3" s="323"/>
      <c r="B3" s="323"/>
      <c r="C3" s="323"/>
      <c r="D3" s="323"/>
      <c r="E3" s="323"/>
      <c r="F3" s="323"/>
      <c r="G3" s="323"/>
      <c r="H3" s="323"/>
      <c r="I3" s="32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s="145" customFormat="1" ht="15" customHeight="1">
      <c r="A4" s="7" t="s">
        <v>925</v>
      </c>
      <c r="B4" s="227"/>
      <c r="C4" s="9"/>
      <c r="D4" s="9" t="s">
        <v>564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256" t="s">
        <v>926</v>
      </c>
    </row>
    <row r="5" spans="1:26" s="216" customFormat="1" ht="13.5" customHeight="1">
      <c r="A5" s="249" t="s">
        <v>340</v>
      </c>
      <c r="B5" s="191" t="s">
        <v>822</v>
      </c>
      <c r="C5" s="191"/>
      <c r="D5" s="191"/>
      <c r="E5" s="191"/>
      <c r="F5" s="1104" t="s">
        <v>305</v>
      </c>
      <c r="G5" s="1280"/>
      <c r="H5" s="1280"/>
      <c r="I5" s="1281"/>
      <c r="J5" s="198" t="s">
        <v>173</v>
      </c>
      <c r="K5" s="727"/>
      <c r="L5" s="727"/>
      <c r="M5" s="727"/>
      <c r="N5" s="1235" t="s">
        <v>1002</v>
      </c>
      <c r="O5" s="1236"/>
      <c r="P5" s="1236"/>
      <c r="Q5" s="1237"/>
      <c r="R5" s="1104" t="s">
        <v>277</v>
      </c>
      <c r="S5" s="1236"/>
      <c r="T5" s="1236"/>
      <c r="U5" s="1237"/>
      <c r="V5" s="1104" t="s">
        <v>249</v>
      </c>
      <c r="W5" s="1236"/>
      <c r="X5" s="1236"/>
      <c r="Y5" s="1237"/>
      <c r="Z5" s="12" t="s">
        <v>399</v>
      </c>
    </row>
    <row r="6" spans="1:26" s="216" customFormat="1" ht="13.5" customHeight="1">
      <c r="A6" s="49"/>
      <c r="B6" s="613"/>
      <c r="C6" s="613" t="s">
        <v>626</v>
      </c>
      <c r="E6" s="728"/>
      <c r="F6" s="1107" t="s">
        <v>667</v>
      </c>
      <c r="G6" s="1283"/>
      <c r="H6" s="1283"/>
      <c r="I6" s="1284"/>
      <c r="J6" s="1107" t="s">
        <v>624</v>
      </c>
      <c r="K6" s="1283"/>
      <c r="L6" s="1283"/>
      <c r="M6" s="1283"/>
      <c r="N6" s="1143" t="s">
        <v>1001</v>
      </c>
      <c r="O6" s="1240"/>
      <c r="P6" s="1240"/>
      <c r="Q6" s="1241"/>
      <c r="R6" s="1107" t="s">
        <v>1003</v>
      </c>
      <c r="S6" s="1283"/>
      <c r="T6" s="1283"/>
      <c r="U6" s="1284"/>
      <c r="V6" s="1107" t="s">
        <v>1004</v>
      </c>
      <c r="W6" s="1143"/>
      <c r="X6" s="1143"/>
      <c r="Y6" s="1108"/>
      <c r="Z6" s="252"/>
    </row>
    <row r="7" spans="1:26" s="216" customFormat="1" ht="13.5" customHeight="1">
      <c r="A7" s="49"/>
      <c r="B7" s="347" t="s">
        <v>537</v>
      </c>
      <c r="C7" s="1128" t="s">
        <v>262</v>
      </c>
      <c r="D7" s="1285"/>
      <c r="E7" s="347" t="s">
        <v>27</v>
      </c>
      <c r="F7" s="347" t="s">
        <v>537</v>
      </c>
      <c r="G7" s="1128" t="s">
        <v>262</v>
      </c>
      <c r="H7" s="1130"/>
      <c r="I7" s="347" t="s">
        <v>27</v>
      </c>
      <c r="J7" s="347" t="s">
        <v>537</v>
      </c>
      <c r="K7" s="1128" t="s">
        <v>262</v>
      </c>
      <c r="L7" s="1130"/>
      <c r="M7" s="700" t="s">
        <v>27</v>
      </c>
      <c r="N7" s="973" t="s">
        <v>537</v>
      </c>
      <c r="O7" s="1128" t="s">
        <v>262</v>
      </c>
      <c r="P7" s="1130"/>
      <c r="Q7" s="347" t="s">
        <v>27</v>
      </c>
      <c r="R7" s="347" t="s">
        <v>537</v>
      </c>
      <c r="S7" s="1128" t="s">
        <v>262</v>
      </c>
      <c r="T7" s="1130"/>
      <c r="U7" s="347" t="s">
        <v>27</v>
      </c>
      <c r="V7" s="347" t="s">
        <v>537</v>
      </c>
      <c r="W7" s="1128" t="s">
        <v>262</v>
      </c>
      <c r="X7" s="1130"/>
      <c r="Y7" s="347" t="s">
        <v>27</v>
      </c>
      <c r="Z7" s="252" t="s">
        <v>564</v>
      </c>
    </row>
    <row r="8" spans="1:26" s="216" customFormat="1" ht="13.5" customHeight="1">
      <c r="A8" s="49"/>
      <c r="B8" s="692"/>
      <c r="C8" s="1158" t="s">
        <v>431</v>
      </c>
      <c r="D8" s="1282"/>
      <c r="E8" s="349" t="s">
        <v>823</v>
      </c>
      <c r="F8" s="692"/>
      <c r="G8" s="1158" t="s">
        <v>431</v>
      </c>
      <c r="H8" s="1282"/>
      <c r="I8" s="349" t="s">
        <v>823</v>
      </c>
      <c r="J8" s="692"/>
      <c r="K8" s="1158" t="s">
        <v>431</v>
      </c>
      <c r="L8" s="1282"/>
      <c r="M8" s="697" t="s">
        <v>546</v>
      </c>
      <c r="N8" s="696"/>
      <c r="O8" s="1158" t="s">
        <v>431</v>
      </c>
      <c r="P8" s="1282"/>
      <c r="Q8" s="349" t="s">
        <v>546</v>
      </c>
      <c r="R8" s="692"/>
      <c r="S8" s="1158" t="s">
        <v>431</v>
      </c>
      <c r="T8" s="1282"/>
      <c r="U8" s="349" t="s">
        <v>546</v>
      </c>
      <c r="V8" s="692"/>
      <c r="W8" s="1158" t="s">
        <v>431</v>
      </c>
      <c r="X8" s="1282"/>
      <c r="Y8" s="349" t="s">
        <v>546</v>
      </c>
      <c r="Z8" s="252"/>
    </row>
    <row r="9" spans="1:26" s="216" customFormat="1" ht="13.5" customHeight="1">
      <c r="A9" s="49"/>
      <c r="B9" s="275" t="s">
        <v>417</v>
      </c>
      <c r="C9" s="349" t="s">
        <v>532</v>
      </c>
      <c r="D9" s="349" t="s">
        <v>531</v>
      </c>
      <c r="E9" s="275"/>
      <c r="F9" s="275" t="s">
        <v>417</v>
      </c>
      <c r="G9" s="349" t="s">
        <v>532</v>
      </c>
      <c r="H9" s="349" t="s">
        <v>531</v>
      </c>
      <c r="I9" s="275"/>
      <c r="J9" s="275" t="s">
        <v>417</v>
      </c>
      <c r="K9" s="349" t="s">
        <v>532</v>
      </c>
      <c r="L9" s="349" t="s">
        <v>531</v>
      </c>
      <c r="M9" s="328"/>
      <c r="N9" s="978" t="s">
        <v>417</v>
      </c>
      <c r="O9" s="349" t="s">
        <v>532</v>
      </c>
      <c r="P9" s="349" t="s">
        <v>531</v>
      </c>
      <c r="Q9" s="275"/>
      <c r="R9" s="275" t="s">
        <v>417</v>
      </c>
      <c r="S9" s="349" t="s">
        <v>532</v>
      </c>
      <c r="T9" s="349" t="s">
        <v>531</v>
      </c>
      <c r="U9" s="275"/>
      <c r="V9" s="275" t="s">
        <v>417</v>
      </c>
      <c r="W9" s="349" t="s">
        <v>532</v>
      </c>
      <c r="X9" s="349" t="s">
        <v>531</v>
      </c>
      <c r="Y9" s="275"/>
      <c r="Z9" s="252"/>
    </row>
    <row r="10" spans="1:26" s="216" customFormat="1" ht="13.5" customHeight="1">
      <c r="A10" s="203" t="s">
        <v>308</v>
      </c>
      <c r="B10" s="59" t="s">
        <v>1000</v>
      </c>
      <c r="C10" s="59" t="s">
        <v>329</v>
      </c>
      <c r="D10" s="59" t="s">
        <v>383</v>
      </c>
      <c r="E10" s="59" t="s">
        <v>330</v>
      </c>
      <c r="F10" s="59" t="s">
        <v>1000</v>
      </c>
      <c r="G10" s="59" t="s">
        <v>329</v>
      </c>
      <c r="H10" s="59" t="s">
        <v>383</v>
      </c>
      <c r="I10" s="59" t="s">
        <v>330</v>
      </c>
      <c r="J10" s="59" t="s">
        <v>1000</v>
      </c>
      <c r="K10" s="59" t="s">
        <v>329</v>
      </c>
      <c r="L10" s="59" t="s">
        <v>383</v>
      </c>
      <c r="M10" s="79" t="s">
        <v>330</v>
      </c>
      <c r="N10" s="974" t="s">
        <v>1000</v>
      </c>
      <c r="O10" s="59" t="s">
        <v>329</v>
      </c>
      <c r="P10" s="59" t="s">
        <v>383</v>
      </c>
      <c r="Q10" s="59" t="s">
        <v>330</v>
      </c>
      <c r="R10" s="59" t="s">
        <v>1000</v>
      </c>
      <c r="S10" s="59" t="s">
        <v>329</v>
      </c>
      <c r="T10" s="59" t="s">
        <v>383</v>
      </c>
      <c r="U10" s="59" t="s">
        <v>330</v>
      </c>
      <c r="V10" s="59" t="s">
        <v>1000</v>
      </c>
      <c r="W10" s="59" t="s">
        <v>329</v>
      </c>
      <c r="X10" s="59" t="s">
        <v>383</v>
      </c>
      <c r="Y10" s="59" t="s">
        <v>330</v>
      </c>
      <c r="Z10" s="250" t="s">
        <v>248</v>
      </c>
    </row>
    <row r="11" spans="1:26" s="217" customFormat="1" ht="18.95" customHeight="1">
      <c r="A11" s="557">
        <v>2016</v>
      </c>
      <c r="B11" s="293">
        <v>1127</v>
      </c>
      <c r="C11" s="293">
        <v>2604</v>
      </c>
      <c r="D11" s="293">
        <v>25089</v>
      </c>
      <c r="E11" s="293">
        <v>17700</v>
      </c>
      <c r="F11" s="293">
        <v>595</v>
      </c>
      <c r="G11" s="293" t="s">
        <v>585</v>
      </c>
      <c r="H11" s="293">
        <v>16610</v>
      </c>
      <c r="I11" s="293">
        <v>10978</v>
      </c>
      <c r="J11" s="293">
        <v>123</v>
      </c>
      <c r="K11" s="293">
        <v>2562</v>
      </c>
      <c r="L11" s="293">
        <v>1597</v>
      </c>
      <c r="M11" s="293">
        <v>963</v>
      </c>
      <c r="N11" s="293">
        <v>6</v>
      </c>
      <c r="O11" s="293">
        <v>42</v>
      </c>
      <c r="P11" s="293">
        <v>10</v>
      </c>
      <c r="Q11" s="293">
        <v>5</v>
      </c>
      <c r="R11" s="729">
        <v>369</v>
      </c>
      <c r="S11" s="293" t="s">
        <v>585</v>
      </c>
      <c r="T11" s="293">
        <v>6226</v>
      </c>
      <c r="U11" s="293">
        <v>5652</v>
      </c>
      <c r="V11" s="293">
        <v>34</v>
      </c>
      <c r="W11" s="293" t="s">
        <v>585</v>
      </c>
      <c r="X11" s="293">
        <v>646</v>
      </c>
      <c r="Y11" s="293">
        <v>102</v>
      </c>
      <c r="Z11" s="412">
        <v>2016</v>
      </c>
    </row>
    <row r="12" spans="1:26" s="217" customFormat="1" ht="18.95" customHeight="1">
      <c r="A12" s="557">
        <v>2017</v>
      </c>
      <c r="B12" s="293">
        <v>251</v>
      </c>
      <c r="C12" s="293">
        <v>1516</v>
      </c>
      <c r="D12" s="293">
        <v>4601</v>
      </c>
      <c r="E12" s="293">
        <v>2754</v>
      </c>
      <c r="F12" s="293">
        <v>102</v>
      </c>
      <c r="G12" s="293" t="s">
        <v>585</v>
      </c>
      <c r="H12" s="293">
        <v>2349</v>
      </c>
      <c r="I12" s="293">
        <v>1629</v>
      </c>
      <c r="J12" s="293">
        <v>73</v>
      </c>
      <c r="K12" s="293">
        <v>1422</v>
      </c>
      <c r="L12" s="293">
        <v>1203</v>
      </c>
      <c r="M12" s="293">
        <v>562</v>
      </c>
      <c r="N12" s="293">
        <v>4</v>
      </c>
      <c r="O12" s="293">
        <v>94</v>
      </c>
      <c r="P12" s="293">
        <v>6</v>
      </c>
      <c r="Q12" s="293">
        <v>17</v>
      </c>
      <c r="R12" s="729">
        <v>66</v>
      </c>
      <c r="S12" s="293" t="s">
        <v>585</v>
      </c>
      <c r="T12" s="293">
        <v>939</v>
      </c>
      <c r="U12" s="293">
        <v>529</v>
      </c>
      <c r="V12" s="293">
        <v>6</v>
      </c>
      <c r="W12" s="293" t="s">
        <v>585</v>
      </c>
      <c r="X12" s="293">
        <v>104</v>
      </c>
      <c r="Y12" s="293">
        <v>17</v>
      </c>
      <c r="Z12" s="412">
        <v>2017</v>
      </c>
    </row>
    <row r="13" spans="1:26" s="217" customFormat="1" ht="18.95" customHeight="1">
      <c r="A13" s="557">
        <v>2018</v>
      </c>
      <c r="B13" s="293">
        <v>267</v>
      </c>
      <c r="C13" s="293">
        <v>2047</v>
      </c>
      <c r="D13" s="293">
        <v>5225</v>
      </c>
      <c r="E13" s="293">
        <v>3348</v>
      </c>
      <c r="F13" s="293">
        <v>104</v>
      </c>
      <c r="G13" s="293" t="s">
        <v>585</v>
      </c>
      <c r="H13" s="293">
        <v>2721</v>
      </c>
      <c r="I13" s="293">
        <v>2055</v>
      </c>
      <c r="J13" s="293">
        <v>88</v>
      </c>
      <c r="K13" s="293">
        <v>1953</v>
      </c>
      <c r="L13" s="293">
        <v>1460</v>
      </c>
      <c r="M13" s="293">
        <v>880</v>
      </c>
      <c r="N13" s="293">
        <v>4</v>
      </c>
      <c r="O13" s="293">
        <v>94</v>
      </c>
      <c r="P13" s="293">
        <v>6</v>
      </c>
      <c r="Q13" s="293">
        <v>3</v>
      </c>
      <c r="R13" s="729">
        <v>64</v>
      </c>
      <c r="S13" s="293" t="s">
        <v>585</v>
      </c>
      <c r="T13" s="293">
        <v>953</v>
      </c>
      <c r="U13" s="293">
        <v>391</v>
      </c>
      <c r="V13" s="293">
        <v>7</v>
      </c>
      <c r="W13" s="293" t="s">
        <v>585</v>
      </c>
      <c r="X13" s="293">
        <v>85</v>
      </c>
      <c r="Y13" s="293">
        <v>19</v>
      </c>
      <c r="Z13" s="412">
        <v>2018</v>
      </c>
    </row>
    <row r="14" spans="1:26" s="217" customFormat="1" ht="18.95" customHeight="1">
      <c r="A14" s="557">
        <v>2019</v>
      </c>
      <c r="B14" s="293">
        <v>319</v>
      </c>
      <c r="C14" s="293">
        <v>3719</v>
      </c>
      <c r="D14" s="293">
        <v>7953</v>
      </c>
      <c r="E14" s="293">
        <v>3775</v>
      </c>
      <c r="F14" s="293">
        <v>122</v>
      </c>
      <c r="G14" s="293" t="s">
        <v>585</v>
      </c>
      <c r="H14" s="293">
        <v>3691</v>
      </c>
      <c r="I14" s="293">
        <v>2384</v>
      </c>
      <c r="J14" s="293">
        <v>101</v>
      </c>
      <c r="K14" s="293">
        <v>2659</v>
      </c>
      <c r="L14" s="293">
        <v>2033</v>
      </c>
      <c r="M14" s="293">
        <v>910</v>
      </c>
      <c r="N14" s="293">
        <v>3</v>
      </c>
      <c r="O14" s="293">
        <v>15</v>
      </c>
      <c r="P14" s="293">
        <v>0</v>
      </c>
      <c r="Q14" s="293">
        <v>3</v>
      </c>
      <c r="R14" s="729">
        <v>61</v>
      </c>
      <c r="S14" s="293" t="s">
        <v>585</v>
      </c>
      <c r="T14" s="293">
        <v>1753</v>
      </c>
      <c r="U14" s="293">
        <v>380</v>
      </c>
      <c r="V14" s="293">
        <v>32</v>
      </c>
      <c r="W14" s="293" t="s">
        <v>585</v>
      </c>
      <c r="X14" s="293">
        <v>476</v>
      </c>
      <c r="Y14" s="293">
        <v>98</v>
      </c>
      <c r="Z14" s="412">
        <v>2019</v>
      </c>
    </row>
    <row r="15" spans="1:26" s="217" customFormat="1" ht="18.95" customHeight="1">
      <c r="A15" s="557">
        <v>2020</v>
      </c>
      <c r="B15" s="293">
        <v>1085</v>
      </c>
      <c r="C15" s="293">
        <v>5905</v>
      </c>
      <c r="D15" s="293">
        <v>28655</v>
      </c>
      <c r="E15" s="293">
        <v>17802</v>
      </c>
      <c r="F15" s="293">
        <v>573</v>
      </c>
      <c r="G15" s="293" t="s">
        <v>585</v>
      </c>
      <c r="H15" s="293">
        <v>16580</v>
      </c>
      <c r="I15" s="293">
        <v>12271</v>
      </c>
      <c r="J15" s="293">
        <v>200</v>
      </c>
      <c r="K15" s="293">
        <v>5641</v>
      </c>
      <c r="L15" s="293">
        <v>4641</v>
      </c>
      <c r="M15" s="293">
        <v>2077</v>
      </c>
      <c r="N15" s="293">
        <v>1</v>
      </c>
      <c r="O15" s="293">
        <v>5</v>
      </c>
      <c r="P15" s="293">
        <v>3</v>
      </c>
      <c r="Q15" s="293">
        <v>10</v>
      </c>
      <c r="R15" s="729">
        <v>286</v>
      </c>
      <c r="S15" s="293" t="s">
        <v>585</v>
      </c>
      <c r="T15" s="293">
        <v>7097</v>
      </c>
      <c r="U15" s="293">
        <v>3384</v>
      </c>
      <c r="V15" s="293">
        <v>25</v>
      </c>
      <c r="W15" s="293" t="s">
        <v>585</v>
      </c>
      <c r="X15" s="293">
        <v>334</v>
      </c>
      <c r="Y15" s="293">
        <v>60</v>
      </c>
      <c r="Z15" s="412">
        <v>2020</v>
      </c>
    </row>
    <row r="16" spans="1:26" s="147" customFormat="1" ht="30.75" customHeight="1">
      <c r="A16" s="565">
        <f>A15+1</f>
        <v>2021</v>
      </c>
      <c r="B16" s="477">
        <f>SUM(B17:B38)</f>
        <v>580</v>
      </c>
      <c r="C16" s="220">
        <f t="shared" ref="C16:F16" si="0">SUM(C17:C38)</f>
        <v>4379</v>
      </c>
      <c r="D16" s="220">
        <f t="shared" si="0"/>
        <v>12872</v>
      </c>
      <c r="E16" s="220">
        <f t="shared" si="0"/>
        <v>6327</v>
      </c>
      <c r="F16" s="220">
        <f t="shared" si="0"/>
        <v>270</v>
      </c>
      <c r="G16" s="220" t="s">
        <v>935</v>
      </c>
      <c r="H16" s="220">
        <f t="shared" ref="H16:R16" si="1">SUM(H17:H38)</f>
        <v>6385</v>
      </c>
      <c r="I16" s="220">
        <f t="shared" si="1"/>
        <v>4186</v>
      </c>
      <c r="J16" s="220">
        <f t="shared" si="1"/>
        <v>141</v>
      </c>
      <c r="K16" s="220">
        <f t="shared" si="1"/>
        <v>4365</v>
      </c>
      <c r="L16" s="220">
        <f t="shared" si="1"/>
        <v>3221</v>
      </c>
      <c r="M16" s="220">
        <f t="shared" si="1"/>
        <v>1383</v>
      </c>
      <c r="N16" s="220">
        <f t="shared" si="1"/>
        <v>5</v>
      </c>
      <c r="O16" s="220">
        <f t="shared" si="1"/>
        <v>14</v>
      </c>
      <c r="P16" s="220">
        <f t="shared" si="1"/>
        <v>3</v>
      </c>
      <c r="Q16" s="220">
        <f t="shared" si="1"/>
        <v>1</v>
      </c>
      <c r="R16" s="220">
        <f t="shared" si="1"/>
        <v>147</v>
      </c>
      <c r="S16" s="220" t="s">
        <v>935</v>
      </c>
      <c r="T16" s="220">
        <f t="shared" ref="T16:V16" si="2">SUM(T17:T38)</f>
        <v>2710</v>
      </c>
      <c r="U16" s="220">
        <f t="shared" si="2"/>
        <v>726</v>
      </c>
      <c r="V16" s="220">
        <f t="shared" si="2"/>
        <v>17</v>
      </c>
      <c r="W16" s="220" t="s">
        <v>935</v>
      </c>
      <c r="X16" s="220">
        <f t="shared" ref="X16:Y16" si="3">SUM(X17:X38)</f>
        <v>553</v>
      </c>
      <c r="Y16" s="220">
        <f t="shared" si="3"/>
        <v>31</v>
      </c>
      <c r="Z16" s="566">
        <f>$A$16</f>
        <v>2021</v>
      </c>
    </row>
    <row r="17" spans="1:26" s="217" customFormat="1" ht="17.45" customHeight="1">
      <c r="A17" s="569" t="s">
        <v>563</v>
      </c>
      <c r="B17" s="480">
        <v>51</v>
      </c>
      <c r="C17" s="293">
        <v>210</v>
      </c>
      <c r="D17" s="293">
        <v>804</v>
      </c>
      <c r="E17" s="293">
        <v>659</v>
      </c>
      <c r="F17" s="293">
        <v>30</v>
      </c>
      <c r="G17" s="293" t="s">
        <v>585</v>
      </c>
      <c r="H17" s="293">
        <v>582</v>
      </c>
      <c r="I17" s="293">
        <v>500</v>
      </c>
      <c r="J17" s="293">
        <v>5</v>
      </c>
      <c r="K17" s="293">
        <v>210</v>
      </c>
      <c r="L17" s="293">
        <v>133</v>
      </c>
      <c r="M17" s="293">
        <v>52</v>
      </c>
      <c r="N17" s="293"/>
      <c r="O17" s="293"/>
      <c r="P17" s="293"/>
      <c r="Q17" s="293"/>
      <c r="R17" s="293">
        <v>15</v>
      </c>
      <c r="S17" s="293"/>
      <c r="T17" s="293">
        <v>54</v>
      </c>
      <c r="U17" s="293">
        <v>103</v>
      </c>
      <c r="V17" s="293">
        <v>1</v>
      </c>
      <c r="W17" s="293"/>
      <c r="X17" s="293">
        <v>35</v>
      </c>
      <c r="Y17" s="293">
        <v>4</v>
      </c>
      <c r="Z17" s="570" t="s">
        <v>105</v>
      </c>
    </row>
    <row r="18" spans="1:26" s="217" customFormat="1" ht="17.45" customHeight="1">
      <c r="A18" s="569" t="s">
        <v>553</v>
      </c>
      <c r="B18" s="480">
        <v>46</v>
      </c>
      <c r="C18" s="293">
        <v>608</v>
      </c>
      <c r="D18" s="293">
        <v>1084</v>
      </c>
      <c r="E18" s="293">
        <v>663</v>
      </c>
      <c r="F18" s="293">
        <v>22</v>
      </c>
      <c r="G18" s="293" t="s">
        <v>585</v>
      </c>
      <c r="H18" s="293">
        <v>647</v>
      </c>
      <c r="I18" s="293">
        <v>434</v>
      </c>
      <c r="J18" s="293">
        <v>16</v>
      </c>
      <c r="K18" s="293">
        <v>608</v>
      </c>
      <c r="L18" s="293">
        <v>348</v>
      </c>
      <c r="M18" s="293">
        <v>173</v>
      </c>
      <c r="N18" s="293"/>
      <c r="O18" s="293"/>
      <c r="P18" s="293"/>
      <c r="Q18" s="293"/>
      <c r="R18" s="293">
        <v>7</v>
      </c>
      <c r="S18" s="293"/>
      <c r="T18" s="293">
        <v>89</v>
      </c>
      <c r="U18" s="293">
        <v>55</v>
      </c>
      <c r="V18" s="293">
        <v>1</v>
      </c>
      <c r="W18" s="293"/>
      <c r="X18" s="293">
        <v>0</v>
      </c>
      <c r="Y18" s="293">
        <v>1</v>
      </c>
      <c r="Z18" s="570" t="s">
        <v>124</v>
      </c>
    </row>
    <row r="19" spans="1:26" s="217" customFormat="1" ht="17.45" customHeight="1">
      <c r="A19" s="569" t="s">
        <v>567</v>
      </c>
      <c r="B19" s="480">
        <v>54</v>
      </c>
      <c r="C19" s="293">
        <v>540</v>
      </c>
      <c r="D19" s="293">
        <v>1068</v>
      </c>
      <c r="E19" s="293">
        <v>742</v>
      </c>
      <c r="F19" s="293">
        <v>23</v>
      </c>
      <c r="G19" s="293" t="s">
        <v>585</v>
      </c>
      <c r="H19" s="293">
        <v>454</v>
      </c>
      <c r="I19" s="293">
        <v>469</v>
      </c>
      <c r="J19" s="293">
        <v>17</v>
      </c>
      <c r="K19" s="293">
        <v>535</v>
      </c>
      <c r="L19" s="293">
        <v>456</v>
      </c>
      <c r="M19" s="293">
        <v>198</v>
      </c>
      <c r="N19" s="293">
        <v>1</v>
      </c>
      <c r="O19" s="293">
        <v>5</v>
      </c>
      <c r="P19" s="293">
        <v>3</v>
      </c>
      <c r="Q19" s="293">
        <v>1</v>
      </c>
      <c r="R19" s="293">
        <v>10</v>
      </c>
      <c r="S19" s="293"/>
      <c r="T19" s="293">
        <v>135</v>
      </c>
      <c r="U19" s="293">
        <v>68</v>
      </c>
      <c r="V19" s="293">
        <v>3</v>
      </c>
      <c r="W19" s="293"/>
      <c r="X19" s="293">
        <v>20</v>
      </c>
      <c r="Y19" s="293">
        <v>6</v>
      </c>
      <c r="Z19" s="570" t="s">
        <v>177</v>
      </c>
    </row>
    <row r="20" spans="1:26" s="217" customFormat="1" ht="17.45" customHeight="1">
      <c r="A20" s="569" t="s">
        <v>565</v>
      </c>
      <c r="B20" s="480">
        <v>61</v>
      </c>
      <c r="C20" s="293">
        <v>342</v>
      </c>
      <c r="D20" s="293">
        <v>1165</v>
      </c>
      <c r="E20" s="293">
        <v>468</v>
      </c>
      <c r="F20" s="293">
        <v>28</v>
      </c>
      <c r="G20" s="293" t="s">
        <v>585</v>
      </c>
      <c r="H20" s="293">
        <v>485</v>
      </c>
      <c r="I20" s="293">
        <v>344</v>
      </c>
      <c r="J20" s="293">
        <v>13</v>
      </c>
      <c r="K20" s="293">
        <v>342</v>
      </c>
      <c r="L20" s="293">
        <v>179</v>
      </c>
      <c r="M20" s="293">
        <v>88</v>
      </c>
      <c r="N20" s="293"/>
      <c r="O20" s="293"/>
      <c r="P20" s="293"/>
      <c r="Q20" s="293"/>
      <c r="R20" s="293">
        <v>16</v>
      </c>
      <c r="S20" s="293"/>
      <c r="T20" s="293">
        <v>225</v>
      </c>
      <c r="U20" s="293">
        <v>29</v>
      </c>
      <c r="V20" s="293">
        <v>4</v>
      </c>
      <c r="W20" s="293"/>
      <c r="X20" s="293">
        <v>276</v>
      </c>
      <c r="Y20" s="293">
        <v>7</v>
      </c>
      <c r="Z20" s="570" t="s">
        <v>461</v>
      </c>
    </row>
    <row r="21" spans="1:26" s="217" customFormat="1" ht="27.95" customHeight="1">
      <c r="A21" s="569" t="s">
        <v>562</v>
      </c>
      <c r="B21" s="480">
        <v>41</v>
      </c>
      <c r="C21" s="293">
        <v>300</v>
      </c>
      <c r="D21" s="293">
        <v>519</v>
      </c>
      <c r="E21" s="293">
        <v>278</v>
      </c>
      <c r="F21" s="293">
        <v>17</v>
      </c>
      <c r="G21" s="293" t="s">
        <v>585</v>
      </c>
      <c r="H21" s="293">
        <v>166</v>
      </c>
      <c r="I21" s="293">
        <v>130</v>
      </c>
      <c r="J21" s="293">
        <v>16</v>
      </c>
      <c r="K21" s="293">
        <v>300</v>
      </c>
      <c r="L21" s="293">
        <v>284</v>
      </c>
      <c r="M21" s="293">
        <v>137</v>
      </c>
      <c r="N21" s="293"/>
      <c r="O21" s="293"/>
      <c r="P21" s="293"/>
      <c r="Q21" s="293"/>
      <c r="R21" s="293">
        <v>6</v>
      </c>
      <c r="S21" s="293"/>
      <c r="T21" s="293">
        <v>36</v>
      </c>
      <c r="U21" s="293">
        <v>7</v>
      </c>
      <c r="V21" s="293">
        <v>2</v>
      </c>
      <c r="W21" s="293"/>
      <c r="X21" s="293">
        <v>33</v>
      </c>
      <c r="Y21" s="293">
        <v>4</v>
      </c>
      <c r="Z21" s="570" t="s">
        <v>650</v>
      </c>
    </row>
    <row r="22" spans="1:26" s="217" customFormat="1" ht="17.45" customHeight="1">
      <c r="A22" s="569" t="s">
        <v>552</v>
      </c>
      <c r="B22" s="480">
        <v>11</v>
      </c>
      <c r="C22" s="293">
        <v>17</v>
      </c>
      <c r="D22" s="293">
        <v>98</v>
      </c>
      <c r="E22" s="293">
        <v>70</v>
      </c>
      <c r="F22" s="293">
        <v>6</v>
      </c>
      <c r="G22" s="293" t="s">
        <v>585</v>
      </c>
      <c r="H22" s="293">
        <v>82</v>
      </c>
      <c r="I22" s="293">
        <v>65</v>
      </c>
      <c r="J22" s="293">
        <v>2</v>
      </c>
      <c r="K22" s="293">
        <v>17</v>
      </c>
      <c r="L22" s="293">
        <v>16</v>
      </c>
      <c r="M22" s="293">
        <v>4</v>
      </c>
      <c r="N22" s="293"/>
      <c r="O22" s="293"/>
      <c r="P22" s="293"/>
      <c r="Q22" s="293"/>
      <c r="R22" s="293">
        <v>2</v>
      </c>
      <c r="S22" s="293"/>
      <c r="T22" s="293">
        <v>0</v>
      </c>
      <c r="U22" s="293">
        <v>0</v>
      </c>
      <c r="V22" s="293">
        <v>1</v>
      </c>
      <c r="W22" s="293"/>
      <c r="X22" s="293">
        <v>0</v>
      </c>
      <c r="Y22" s="293">
        <v>1</v>
      </c>
      <c r="Z22" s="570" t="s">
        <v>180</v>
      </c>
    </row>
    <row r="23" spans="1:26" s="217" customFormat="1" ht="17.45" customHeight="1">
      <c r="A23" s="569" t="s">
        <v>561</v>
      </c>
      <c r="B23" s="480">
        <v>14</v>
      </c>
      <c r="C23" s="293">
        <v>266</v>
      </c>
      <c r="D23" s="293">
        <v>488</v>
      </c>
      <c r="E23" s="293">
        <v>152</v>
      </c>
      <c r="F23" s="293">
        <v>3</v>
      </c>
      <c r="G23" s="293" t="s">
        <v>585</v>
      </c>
      <c r="H23" s="293">
        <v>119</v>
      </c>
      <c r="I23" s="293">
        <v>59</v>
      </c>
      <c r="J23" s="293">
        <v>7</v>
      </c>
      <c r="K23" s="293">
        <v>266</v>
      </c>
      <c r="L23" s="293">
        <v>199</v>
      </c>
      <c r="M23" s="293">
        <v>79</v>
      </c>
      <c r="N23" s="293"/>
      <c r="O23" s="293"/>
      <c r="P23" s="293"/>
      <c r="Q23" s="293"/>
      <c r="R23" s="293">
        <v>4</v>
      </c>
      <c r="S23" s="293">
        <v>0</v>
      </c>
      <c r="T23" s="293">
        <v>170</v>
      </c>
      <c r="U23" s="293">
        <v>14</v>
      </c>
      <c r="V23" s="293"/>
      <c r="W23" s="293"/>
      <c r="X23" s="293"/>
      <c r="Y23" s="293"/>
      <c r="Z23" s="570" t="s">
        <v>657</v>
      </c>
    </row>
    <row r="24" spans="1:26" s="217" customFormat="1" ht="17.45" customHeight="1">
      <c r="A24" s="569" t="s">
        <v>557</v>
      </c>
      <c r="B24" s="480">
        <v>15</v>
      </c>
      <c r="C24" s="293">
        <v>110</v>
      </c>
      <c r="D24" s="293">
        <v>300</v>
      </c>
      <c r="E24" s="293">
        <v>148</v>
      </c>
      <c r="F24" s="293">
        <v>8</v>
      </c>
      <c r="G24" s="293" t="s">
        <v>585</v>
      </c>
      <c r="H24" s="293">
        <v>114</v>
      </c>
      <c r="I24" s="293">
        <v>106</v>
      </c>
      <c r="J24" s="293">
        <v>3</v>
      </c>
      <c r="K24" s="293">
        <v>110</v>
      </c>
      <c r="L24" s="293">
        <v>79</v>
      </c>
      <c r="M24" s="293">
        <v>28</v>
      </c>
      <c r="N24" s="293"/>
      <c r="O24" s="293"/>
      <c r="P24" s="293"/>
      <c r="Q24" s="293"/>
      <c r="R24" s="293">
        <v>4</v>
      </c>
      <c r="S24" s="293"/>
      <c r="T24" s="293">
        <v>107</v>
      </c>
      <c r="U24" s="293">
        <v>14</v>
      </c>
      <c r="V24" s="293"/>
      <c r="W24" s="293"/>
      <c r="X24" s="293"/>
      <c r="Y24" s="293"/>
      <c r="Z24" s="570" t="s">
        <v>121</v>
      </c>
    </row>
    <row r="25" spans="1:26" s="217" customFormat="1" ht="27.95" customHeight="1">
      <c r="A25" s="569" t="s">
        <v>227</v>
      </c>
      <c r="B25" s="480">
        <v>45</v>
      </c>
      <c r="C25" s="293">
        <v>417</v>
      </c>
      <c r="D25" s="293">
        <v>1594</v>
      </c>
      <c r="E25" s="293">
        <v>601</v>
      </c>
      <c r="F25" s="293">
        <v>18</v>
      </c>
      <c r="G25" s="293" t="s">
        <v>585</v>
      </c>
      <c r="H25" s="293">
        <v>757</v>
      </c>
      <c r="I25" s="293">
        <v>406</v>
      </c>
      <c r="J25" s="293">
        <v>12</v>
      </c>
      <c r="K25" s="293">
        <v>417</v>
      </c>
      <c r="L25" s="293">
        <v>355</v>
      </c>
      <c r="M25" s="293">
        <v>149</v>
      </c>
      <c r="N25" s="293"/>
      <c r="O25" s="293"/>
      <c r="P25" s="293"/>
      <c r="Q25" s="293"/>
      <c r="R25" s="293">
        <v>15</v>
      </c>
      <c r="S25" s="293"/>
      <c r="T25" s="293">
        <v>482</v>
      </c>
      <c r="U25" s="293">
        <v>46</v>
      </c>
      <c r="V25" s="293"/>
      <c r="W25" s="293"/>
      <c r="X25" s="293"/>
      <c r="Y25" s="293"/>
      <c r="Z25" s="570" t="s">
        <v>123</v>
      </c>
    </row>
    <row r="26" spans="1:26" s="217" customFormat="1" ht="17.45" customHeight="1">
      <c r="A26" s="569" t="s">
        <v>550</v>
      </c>
      <c r="B26" s="480">
        <v>16</v>
      </c>
      <c r="C26" s="293">
        <v>193</v>
      </c>
      <c r="D26" s="293">
        <v>293</v>
      </c>
      <c r="E26" s="293">
        <v>186</v>
      </c>
      <c r="F26" s="293">
        <v>6</v>
      </c>
      <c r="G26" s="293" t="s">
        <v>585</v>
      </c>
      <c r="H26" s="293">
        <v>117</v>
      </c>
      <c r="I26" s="293">
        <v>100</v>
      </c>
      <c r="J26" s="293">
        <v>6</v>
      </c>
      <c r="K26" s="293">
        <v>193</v>
      </c>
      <c r="L26" s="293">
        <v>168</v>
      </c>
      <c r="M26" s="293">
        <v>73</v>
      </c>
      <c r="N26" s="293"/>
      <c r="O26" s="293"/>
      <c r="P26" s="293"/>
      <c r="Q26" s="293"/>
      <c r="R26" s="293">
        <v>3</v>
      </c>
      <c r="S26" s="293"/>
      <c r="T26" s="293">
        <v>0</v>
      </c>
      <c r="U26" s="293">
        <v>9</v>
      </c>
      <c r="V26" s="293">
        <v>1</v>
      </c>
      <c r="W26" s="293"/>
      <c r="X26" s="293">
        <v>8</v>
      </c>
      <c r="Y26" s="293">
        <v>4</v>
      </c>
      <c r="Z26" s="570" t="s">
        <v>122</v>
      </c>
    </row>
    <row r="27" spans="1:26" s="217" customFormat="1" ht="17.45" customHeight="1">
      <c r="A27" s="569" t="s">
        <v>560</v>
      </c>
      <c r="B27" s="480">
        <v>15</v>
      </c>
      <c r="C27" s="293">
        <v>93</v>
      </c>
      <c r="D27" s="293">
        <v>513</v>
      </c>
      <c r="E27" s="293">
        <v>264</v>
      </c>
      <c r="F27" s="293">
        <v>8</v>
      </c>
      <c r="G27" s="293" t="s">
        <v>585</v>
      </c>
      <c r="H27" s="293">
        <v>292</v>
      </c>
      <c r="I27" s="293">
        <v>176</v>
      </c>
      <c r="J27" s="293">
        <v>4</v>
      </c>
      <c r="K27" s="293">
        <v>93</v>
      </c>
      <c r="L27" s="293">
        <v>83</v>
      </c>
      <c r="M27" s="293">
        <v>27</v>
      </c>
      <c r="N27" s="293"/>
      <c r="O27" s="293"/>
      <c r="P27" s="293"/>
      <c r="Q27" s="293"/>
      <c r="R27" s="293">
        <v>3</v>
      </c>
      <c r="S27" s="293"/>
      <c r="T27" s="293">
        <v>138</v>
      </c>
      <c r="U27" s="293">
        <v>61</v>
      </c>
      <c r="V27" s="293"/>
      <c r="W27" s="293"/>
      <c r="X27" s="293"/>
      <c r="Y27" s="293"/>
      <c r="Z27" s="570" t="s">
        <v>80</v>
      </c>
    </row>
    <row r="28" spans="1:26" s="217" customFormat="1" ht="17.45" customHeight="1">
      <c r="A28" s="569" t="s">
        <v>568</v>
      </c>
      <c r="B28" s="480">
        <v>9</v>
      </c>
      <c r="C28" s="293">
        <v>136</v>
      </c>
      <c r="D28" s="293">
        <v>195</v>
      </c>
      <c r="E28" s="293">
        <v>98</v>
      </c>
      <c r="F28" s="293">
        <v>4</v>
      </c>
      <c r="G28" s="293" t="s">
        <v>585</v>
      </c>
      <c r="H28" s="293">
        <v>103</v>
      </c>
      <c r="I28" s="293">
        <v>61</v>
      </c>
      <c r="J28" s="293">
        <v>3</v>
      </c>
      <c r="K28" s="293">
        <v>136</v>
      </c>
      <c r="L28" s="293">
        <v>85</v>
      </c>
      <c r="M28" s="293">
        <v>35</v>
      </c>
      <c r="N28" s="293"/>
      <c r="O28" s="293"/>
      <c r="P28" s="293"/>
      <c r="Q28" s="293"/>
      <c r="R28" s="293"/>
      <c r="S28" s="293"/>
      <c r="T28" s="293"/>
      <c r="U28" s="293"/>
      <c r="V28" s="293">
        <v>2</v>
      </c>
      <c r="W28" s="293"/>
      <c r="X28" s="293">
        <v>7</v>
      </c>
      <c r="Y28" s="293">
        <v>2</v>
      </c>
      <c r="Z28" s="570" t="s">
        <v>673</v>
      </c>
    </row>
    <row r="29" spans="1:26" s="217" customFormat="1" ht="27.95" customHeight="1">
      <c r="A29" s="569" t="s">
        <v>549</v>
      </c>
      <c r="B29" s="480">
        <v>18</v>
      </c>
      <c r="C29" s="293">
        <v>165</v>
      </c>
      <c r="D29" s="293">
        <v>581</v>
      </c>
      <c r="E29" s="293">
        <v>218</v>
      </c>
      <c r="F29" s="293">
        <v>8</v>
      </c>
      <c r="G29" s="293" t="s">
        <v>585</v>
      </c>
      <c r="H29" s="293">
        <v>264</v>
      </c>
      <c r="I29" s="293">
        <v>152</v>
      </c>
      <c r="J29" s="293">
        <v>4</v>
      </c>
      <c r="K29" s="293">
        <v>156</v>
      </c>
      <c r="L29" s="293">
        <v>121</v>
      </c>
      <c r="M29" s="293">
        <v>48</v>
      </c>
      <c r="N29" s="293">
        <v>1</v>
      </c>
      <c r="O29" s="293">
        <v>9</v>
      </c>
      <c r="P29" s="293">
        <v>0</v>
      </c>
      <c r="Q29" s="293">
        <v>0</v>
      </c>
      <c r="R29" s="293">
        <v>5</v>
      </c>
      <c r="S29" s="293"/>
      <c r="T29" s="293">
        <v>196</v>
      </c>
      <c r="U29" s="293">
        <v>18</v>
      </c>
      <c r="V29" s="293"/>
      <c r="W29" s="293"/>
      <c r="X29" s="293"/>
      <c r="Y29" s="293"/>
      <c r="Z29" s="570" t="s">
        <v>125</v>
      </c>
    </row>
    <row r="30" spans="1:26" s="217" customFormat="1" ht="17.45" customHeight="1">
      <c r="A30" s="569" t="s">
        <v>556</v>
      </c>
      <c r="B30" s="480">
        <v>22</v>
      </c>
      <c r="C30" s="293">
        <v>58</v>
      </c>
      <c r="D30" s="293">
        <v>300</v>
      </c>
      <c r="E30" s="293">
        <v>252</v>
      </c>
      <c r="F30" s="293">
        <v>12</v>
      </c>
      <c r="G30" s="293" t="s">
        <v>585</v>
      </c>
      <c r="H30" s="293">
        <v>222</v>
      </c>
      <c r="I30" s="293">
        <v>150</v>
      </c>
      <c r="J30" s="293">
        <v>3</v>
      </c>
      <c r="K30" s="293">
        <v>58</v>
      </c>
      <c r="L30" s="293">
        <v>45</v>
      </c>
      <c r="M30" s="293">
        <v>19</v>
      </c>
      <c r="N30" s="293"/>
      <c r="O30" s="293"/>
      <c r="P30" s="293"/>
      <c r="Q30" s="293"/>
      <c r="R30" s="293">
        <v>7</v>
      </c>
      <c r="S30" s="293"/>
      <c r="T30" s="293">
        <v>33</v>
      </c>
      <c r="U30" s="293">
        <v>83</v>
      </c>
      <c r="V30" s="293"/>
      <c r="W30" s="293"/>
      <c r="X30" s="293"/>
      <c r="Y30" s="293"/>
      <c r="Z30" s="570" t="s">
        <v>142</v>
      </c>
    </row>
    <row r="31" spans="1:26" s="217" customFormat="1" ht="17.45" customHeight="1">
      <c r="A31" s="569" t="s">
        <v>555</v>
      </c>
      <c r="B31" s="480">
        <v>20</v>
      </c>
      <c r="C31" s="293">
        <v>77</v>
      </c>
      <c r="D31" s="293">
        <v>488</v>
      </c>
      <c r="E31" s="293">
        <v>190</v>
      </c>
      <c r="F31" s="293">
        <v>9</v>
      </c>
      <c r="G31" s="293" t="s">
        <v>585</v>
      </c>
      <c r="H31" s="293">
        <v>240</v>
      </c>
      <c r="I31" s="293">
        <v>90</v>
      </c>
      <c r="J31" s="293">
        <v>3</v>
      </c>
      <c r="K31" s="293">
        <v>77</v>
      </c>
      <c r="L31" s="293">
        <v>77</v>
      </c>
      <c r="M31" s="293">
        <v>26</v>
      </c>
      <c r="N31" s="293"/>
      <c r="O31" s="293"/>
      <c r="P31" s="293"/>
      <c r="Q31" s="293"/>
      <c r="R31" s="293">
        <v>8</v>
      </c>
      <c r="S31" s="293">
        <v>0</v>
      </c>
      <c r="T31" s="293">
        <v>171</v>
      </c>
      <c r="U31" s="293">
        <v>74</v>
      </c>
      <c r="V31" s="293"/>
      <c r="W31" s="293"/>
      <c r="X31" s="293"/>
      <c r="Y31" s="293"/>
      <c r="Z31" s="570" t="s">
        <v>116</v>
      </c>
    </row>
    <row r="32" spans="1:26" s="217" customFormat="1" ht="17.45" customHeight="1">
      <c r="A32" s="569" t="s">
        <v>554</v>
      </c>
      <c r="B32" s="480">
        <v>21</v>
      </c>
      <c r="C32" s="293">
        <v>138</v>
      </c>
      <c r="D32" s="293">
        <v>540</v>
      </c>
      <c r="E32" s="293">
        <v>145</v>
      </c>
      <c r="F32" s="293">
        <v>9</v>
      </c>
      <c r="G32" s="293" t="s">
        <v>585</v>
      </c>
      <c r="H32" s="293">
        <v>145</v>
      </c>
      <c r="I32" s="293">
        <v>89</v>
      </c>
      <c r="J32" s="293">
        <v>6</v>
      </c>
      <c r="K32" s="293">
        <v>138</v>
      </c>
      <c r="L32" s="293">
        <v>97</v>
      </c>
      <c r="M32" s="293">
        <v>51</v>
      </c>
      <c r="N32" s="293">
        <v>1</v>
      </c>
      <c r="O32" s="293"/>
      <c r="P32" s="293">
        <v>0</v>
      </c>
      <c r="Q32" s="293"/>
      <c r="R32" s="293">
        <v>4</v>
      </c>
      <c r="S32" s="293"/>
      <c r="T32" s="293">
        <v>124</v>
      </c>
      <c r="U32" s="293">
        <v>4</v>
      </c>
      <c r="V32" s="293">
        <v>1</v>
      </c>
      <c r="W32" s="293"/>
      <c r="X32" s="293">
        <v>174</v>
      </c>
      <c r="Y32" s="293">
        <v>1</v>
      </c>
      <c r="Z32" s="570" t="s">
        <v>65</v>
      </c>
    </row>
    <row r="33" spans="1:26" s="217" customFormat="1" ht="27.95" customHeight="1">
      <c r="A33" s="569" t="s">
        <v>559</v>
      </c>
      <c r="B33" s="480">
        <v>22</v>
      </c>
      <c r="C33" s="293">
        <v>113</v>
      </c>
      <c r="D33" s="293">
        <v>337</v>
      </c>
      <c r="E33" s="293">
        <v>219</v>
      </c>
      <c r="F33" s="293">
        <v>11</v>
      </c>
      <c r="G33" s="293" t="s">
        <v>585</v>
      </c>
      <c r="H33" s="293">
        <v>199</v>
      </c>
      <c r="I33" s="293">
        <v>136</v>
      </c>
      <c r="J33" s="293">
        <v>4</v>
      </c>
      <c r="K33" s="293">
        <v>113</v>
      </c>
      <c r="L33" s="293">
        <v>86</v>
      </c>
      <c r="M33" s="293">
        <v>41</v>
      </c>
      <c r="N33" s="293"/>
      <c r="O33" s="293"/>
      <c r="P33" s="293"/>
      <c r="Q33" s="293"/>
      <c r="R33" s="293">
        <v>7</v>
      </c>
      <c r="S33" s="293"/>
      <c r="T33" s="293">
        <v>52</v>
      </c>
      <c r="U33" s="293">
        <v>42</v>
      </c>
      <c r="V33" s="293"/>
      <c r="W33" s="293"/>
      <c r="X33" s="293"/>
      <c r="Y33" s="293"/>
      <c r="Z33" s="570" t="s">
        <v>632</v>
      </c>
    </row>
    <row r="34" spans="1:26" s="217" customFormat="1" ht="17.45" customHeight="1">
      <c r="A34" s="569" t="s">
        <v>548</v>
      </c>
      <c r="B34" s="480">
        <v>33</v>
      </c>
      <c r="C34" s="293">
        <v>102</v>
      </c>
      <c r="D34" s="293">
        <v>847</v>
      </c>
      <c r="E34" s="293">
        <v>392</v>
      </c>
      <c r="F34" s="293">
        <v>17</v>
      </c>
      <c r="G34" s="293" t="s">
        <v>585</v>
      </c>
      <c r="H34" s="293">
        <v>563</v>
      </c>
      <c r="I34" s="293">
        <v>319</v>
      </c>
      <c r="J34" s="293">
        <v>5</v>
      </c>
      <c r="K34" s="293">
        <v>102</v>
      </c>
      <c r="L34" s="293">
        <v>96</v>
      </c>
      <c r="M34" s="293">
        <v>45</v>
      </c>
      <c r="N34" s="293">
        <v>1</v>
      </c>
      <c r="O34" s="293"/>
      <c r="P34" s="293">
        <v>0</v>
      </c>
      <c r="Q34" s="293">
        <v>0</v>
      </c>
      <c r="R34" s="293">
        <v>10</v>
      </c>
      <c r="S34" s="293"/>
      <c r="T34" s="293">
        <v>188</v>
      </c>
      <c r="U34" s="293">
        <v>28</v>
      </c>
      <c r="V34" s="293"/>
      <c r="W34" s="293"/>
      <c r="X34" s="293"/>
      <c r="Y34" s="293"/>
      <c r="Z34" s="570" t="s">
        <v>638</v>
      </c>
    </row>
    <row r="35" spans="1:26" s="217" customFormat="1" ht="17.45" customHeight="1">
      <c r="A35" s="569" t="s">
        <v>582</v>
      </c>
      <c r="B35" s="480">
        <v>21</v>
      </c>
      <c r="C35" s="293">
        <v>300</v>
      </c>
      <c r="D35" s="293">
        <v>567</v>
      </c>
      <c r="E35" s="293">
        <v>253</v>
      </c>
      <c r="F35" s="293">
        <v>9</v>
      </c>
      <c r="G35" s="293" t="s">
        <v>585</v>
      </c>
      <c r="H35" s="293">
        <v>269</v>
      </c>
      <c r="I35" s="293">
        <v>181</v>
      </c>
      <c r="J35" s="293">
        <v>5</v>
      </c>
      <c r="K35" s="293">
        <v>300</v>
      </c>
      <c r="L35" s="293">
        <v>153</v>
      </c>
      <c r="M35" s="293">
        <v>59</v>
      </c>
      <c r="N35" s="293"/>
      <c r="O35" s="293"/>
      <c r="P35" s="293"/>
      <c r="Q35" s="293"/>
      <c r="R35" s="293">
        <v>6</v>
      </c>
      <c r="S35" s="293"/>
      <c r="T35" s="293">
        <v>145</v>
      </c>
      <c r="U35" s="293">
        <v>12</v>
      </c>
      <c r="V35" s="293">
        <v>1</v>
      </c>
      <c r="W35" s="293"/>
      <c r="X35" s="293">
        <v>0</v>
      </c>
      <c r="Y35" s="293">
        <v>1</v>
      </c>
      <c r="Z35" s="570" t="s">
        <v>678</v>
      </c>
    </row>
    <row r="36" spans="1:26" s="217" customFormat="1" ht="17.45" customHeight="1">
      <c r="A36" s="569" t="s">
        <v>558</v>
      </c>
      <c r="B36" s="480">
        <v>28</v>
      </c>
      <c r="C36" s="293">
        <v>80</v>
      </c>
      <c r="D36" s="293">
        <v>592</v>
      </c>
      <c r="E36" s="293">
        <v>201</v>
      </c>
      <c r="F36" s="293">
        <v>15</v>
      </c>
      <c r="G36" s="293" t="s">
        <v>585</v>
      </c>
      <c r="H36" s="293">
        <v>352</v>
      </c>
      <c r="I36" s="293">
        <v>164</v>
      </c>
      <c r="J36" s="293">
        <v>3</v>
      </c>
      <c r="K36" s="293">
        <v>80</v>
      </c>
      <c r="L36" s="293">
        <v>63</v>
      </c>
      <c r="M36" s="293">
        <v>27</v>
      </c>
      <c r="N36" s="293">
        <v>1</v>
      </c>
      <c r="O36" s="293"/>
      <c r="P36" s="293">
        <v>0</v>
      </c>
      <c r="Q36" s="293">
        <v>0</v>
      </c>
      <c r="R36" s="293">
        <v>9</v>
      </c>
      <c r="S36" s="293"/>
      <c r="T36" s="293">
        <v>177</v>
      </c>
      <c r="U36" s="293">
        <v>10</v>
      </c>
      <c r="V36" s="293"/>
      <c r="W36" s="293"/>
      <c r="X36" s="293"/>
      <c r="Y36" s="293"/>
      <c r="Z36" s="570" t="s">
        <v>63</v>
      </c>
    </row>
    <row r="37" spans="1:26" s="217" customFormat="1" ht="17.45" customHeight="1">
      <c r="A37" s="569" t="s">
        <v>551</v>
      </c>
      <c r="B37" s="480">
        <v>12</v>
      </c>
      <c r="C37" s="293">
        <v>80</v>
      </c>
      <c r="D37" s="293">
        <v>464</v>
      </c>
      <c r="E37" s="293">
        <v>117</v>
      </c>
      <c r="F37" s="293">
        <v>5</v>
      </c>
      <c r="G37" s="293" t="s">
        <v>585</v>
      </c>
      <c r="H37" s="293">
        <v>203</v>
      </c>
      <c r="I37" s="293">
        <v>55</v>
      </c>
      <c r="J37" s="293">
        <v>2</v>
      </c>
      <c r="K37" s="293">
        <v>80</v>
      </c>
      <c r="L37" s="293">
        <v>73</v>
      </c>
      <c r="M37" s="293">
        <v>13</v>
      </c>
      <c r="N37" s="293"/>
      <c r="O37" s="293"/>
      <c r="P37" s="293"/>
      <c r="Q37" s="293"/>
      <c r="R37" s="293">
        <v>5</v>
      </c>
      <c r="S37" s="293"/>
      <c r="T37" s="293">
        <v>188</v>
      </c>
      <c r="U37" s="293">
        <v>49</v>
      </c>
      <c r="V37" s="293"/>
      <c r="W37" s="293"/>
      <c r="X37" s="293"/>
      <c r="Y37" s="293"/>
      <c r="Z37" s="570" t="s">
        <v>126</v>
      </c>
    </row>
    <row r="38" spans="1:26" s="61" customFormat="1" ht="15" customHeight="1">
      <c r="A38" s="569" t="s">
        <v>569</v>
      </c>
      <c r="B38" s="480">
        <v>5</v>
      </c>
      <c r="C38" s="293">
        <v>34</v>
      </c>
      <c r="D38" s="293">
        <v>35</v>
      </c>
      <c r="E38" s="293">
        <v>11</v>
      </c>
      <c r="F38" s="293">
        <v>2</v>
      </c>
      <c r="G38" s="293" t="s">
        <v>585</v>
      </c>
      <c r="H38" s="293">
        <v>10</v>
      </c>
      <c r="I38" s="293">
        <v>0</v>
      </c>
      <c r="J38" s="293">
        <v>2</v>
      </c>
      <c r="K38" s="293">
        <v>34</v>
      </c>
      <c r="L38" s="293">
        <v>25</v>
      </c>
      <c r="M38" s="293">
        <v>11</v>
      </c>
      <c r="N38" s="293"/>
      <c r="O38" s="293"/>
      <c r="P38" s="293"/>
      <c r="Q38" s="293"/>
      <c r="R38" s="293">
        <v>1</v>
      </c>
      <c r="S38" s="293"/>
      <c r="T38" s="293">
        <v>0</v>
      </c>
      <c r="U38" s="293">
        <v>0</v>
      </c>
      <c r="V38" s="293"/>
      <c r="W38" s="293"/>
      <c r="X38" s="293"/>
      <c r="Y38" s="293"/>
      <c r="Z38" s="570" t="s">
        <v>161</v>
      </c>
    </row>
    <row r="39" spans="1:26" s="62" customFormat="1" ht="6" customHeight="1">
      <c r="A39" s="32"/>
      <c r="B39" s="41"/>
      <c r="C39" s="33"/>
      <c r="D39" s="33"/>
      <c r="E39" s="33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730"/>
      <c r="Z39" s="674"/>
    </row>
    <row r="40" spans="1:26" s="145" customFormat="1" ht="15" customHeight="1">
      <c r="A40" s="37" t="s">
        <v>1032</v>
      </c>
      <c r="B40" s="9"/>
      <c r="C40" s="9"/>
      <c r="D40" s="9"/>
      <c r="E40" s="9" t="s">
        <v>564</v>
      </c>
      <c r="F40" s="9"/>
      <c r="G40" s="9"/>
      <c r="H40" s="9"/>
      <c r="I40" s="9" t="s">
        <v>564</v>
      </c>
      <c r="J40" s="9" t="s">
        <v>564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378"/>
      <c r="X40" s="378"/>
      <c r="Y40" s="378"/>
      <c r="Z40" s="689" t="s">
        <v>1132</v>
      </c>
    </row>
    <row r="41" spans="1:26" ht="12.75">
      <c r="B41" s="242"/>
      <c r="C41" s="242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R41" s="242"/>
      <c r="S41" s="242"/>
      <c r="T41" s="242"/>
      <c r="U41" s="242"/>
      <c r="V41" s="242"/>
      <c r="W41" s="242"/>
      <c r="X41" s="242"/>
      <c r="Y41" s="242"/>
    </row>
    <row r="42" spans="1:26"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</row>
  </sheetData>
  <mergeCells count="23">
    <mergeCell ref="A2:M2"/>
    <mergeCell ref="N2:Z2"/>
    <mergeCell ref="C7:D7"/>
    <mergeCell ref="F5:I5"/>
    <mergeCell ref="S7:T7"/>
    <mergeCell ref="N5:Q5"/>
    <mergeCell ref="O7:P7"/>
    <mergeCell ref="V5:Y5"/>
    <mergeCell ref="R5:U5"/>
    <mergeCell ref="C8:D8"/>
    <mergeCell ref="G7:H7"/>
    <mergeCell ref="G8:H8"/>
    <mergeCell ref="F6:I6"/>
    <mergeCell ref="W8:X8"/>
    <mergeCell ref="V6:Y6"/>
    <mergeCell ref="S8:T8"/>
    <mergeCell ref="R6:U6"/>
    <mergeCell ref="O8:P8"/>
    <mergeCell ref="J6:M6"/>
    <mergeCell ref="K8:L8"/>
    <mergeCell ref="K7:L7"/>
    <mergeCell ref="N6:Q6"/>
    <mergeCell ref="W7:X7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Q42"/>
  <sheetViews>
    <sheetView view="pageBreakPreview" zoomScale="85" zoomScaleNormal="70" zoomScaleSheetLayoutView="85" workbookViewId="0">
      <selection activeCell="A2" sqref="A2"/>
    </sheetView>
  </sheetViews>
  <sheetFormatPr defaultRowHeight="12"/>
  <cols>
    <col min="1" max="1" width="10.625" style="244" customWidth="1"/>
    <col min="2" max="2" width="11.375" style="244" customWidth="1"/>
    <col min="3" max="8" width="11.25" style="244" customWidth="1"/>
    <col min="9" max="16" width="9.5" style="244" customWidth="1"/>
    <col min="17" max="17" width="13.5" style="244" customWidth="1"/>
    <col min="18" max="16384" width="9" style="244"/>
  </cols>
  <sheetData>
    <row r="1" spans="1:17" s="248" customFormat="1" ht="24.95" customHeight="1">
      <c r="A1" s="97" t="s">
        <v>1072</v>
      </c>
      <c r="B1" s="110"/>
      <c r="C1" s="113"/>
      <c r="Q1" s="248" t="s">
        <v>1073</v>
      </c>
    </row>
    <row r="2" spans="1:17" s="138" customFormat="1" ht="24.95" customHeight="1">
      <c r="A2" s="120" t="s">
        <v>1179</v>
      </c>
      <c r="B2" s="120"/>
      <c r="C2" s="120"/>
      <c r="D2" s="120"/>
      <c r="E2" s="120"/>
      <c r="F2" s="120"/>
      <c r="G2" s="120"/>
      <c r="H2" s="120"/>
      <c r="I2" s="1261" t="s">
        <v>31</v>
      </c>
      <c r="J2" s="1262"/>
      <c r="K2" s="1262"/>
      <c r="L2" s="1262"/>
      <c r="M2" s="1262"/>
      <c r="N2" s="1262"/>
      <c r="O2" s="1262"/>
      <c r="P2" s="1262"/>
      <c r="Q2" s="1262"/>
    </row>
    <row r="3" spans="1:17" s="139" customFormat="1" ht="23.1" customHeight="1">
      <c r="B3" s="731"/>
      <c r="C3" s="731"/>
      <c r="D3" s="731"/>
      <c r="E3" s="731"/>
      <c r="F3" s="731"/>
      <c r="G3" s="731"/>
      <c r="H3" s="731"/>
      <c r="I3" s="731"/>
      <c r="J3" s="731"/>
      <c r="K3" s="731"/>
      <c r="L3" s="731"/>
      <c r="M3" s="731"/>
      <c r="N3" s="731"/>
      <c r="O3" s="731"/>
      <c r="P3" s="731"/>
      <c r="Q3" s="731"/>
    </row>
    <row r="4" spans="1:17" s="145" customFormat="1" ht="15" customHeight="1" thickBot="1">
      <c r="A4" s="7" t="s">
        <v>1074</v>
      </c>
      <c r="B4" s="227"/>
      <c r="C4" s="227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 t="s">
        <v>564</v>
      </c>
      <c r="P4" s="9"/>
      <c r="Q4" s="256" t="s">
        <v>1075</v>
      </c>
    </row>
    <row r="5" spans="1:17" s="216" customFormat="1" ht="15" customHeight="1">
      <c r="A5" s="249" t="s">
        <v>340</v>
      </c>
      <c r="B5" s="198" t="s">
        <v>830</v>
      </c>
      <c r="C5" s="191"/>
      <c r="D5" s="193"/>
      <c r="E5" s="198" t="s">
        <v>831</v>
      </c>
      <c r="F5" s="191"/>
      <c r="G5" s="191"/>
      <c r="H5" s="191"/>
      <c r="I5" s="1286" t="s">
        <v>832</v>
      </c>
      <c r="J5" s="1286"/>
      <c r="K5" s="1286"/>
      <c r="L5" s="1286"/>
      <c r="M5" s="1286"/>
      <c r="N5" s="1287"/>
      <c r="O5" s="191" t="s">
        <v>833</v>
      </c>
      <c r="P5" s="193"/>
      <c r="Q5" s="307" t="s">
        <v>399</v>
      </c>
    </row>
    <row r="6" spans="1:17" s="216" customFormat="1" ht="15" customHeight="1">
      <c r="A6" s="199"/>
      <c r="C6" s="216" t="s">
        <v>221</v>
      </c>
      <c r="D6" s="732"/>
      <c r="E6" s="78" t="s">
        <v>216</v>
      </c>
      <c r="F6" s="354"/>
      <c r="G6" s="354"/>
      <c r="H6" s="354"/>
      <c r="I6" s="1288" t="s">
        <v>599</v>
      </c>
      <c r="J6" s="1288"/>
      <c r="K6" s="1288"/>
      <c r="L6" s="1288"/>
      <c r="M6" s="1288"/>
      <c r="N6" s="1289"/>
      <c r="O6" s="1147" t="s">
        <v>1076</v>
      </c>
      <c r="P6" s="1282"/>
      <c r="Q6" s="21"/>
    </row>
    <row r="7" spans="1:17" s="216" customFormat="1" ht="15" customHeight="1">
      <c r="A7" s="199"/>
      <c r="B7" s="200" t="s">
        <v>826</v>
      </c>
      <c r="C7" s="200" t="s">
        <v>5</v>
      </c>
      <c r="D7" s="200" t="s">
        <v>11</v>
      </c>
      <c r="E7" s="200" t="s">
        <v>824</v>
      </c>
      <c r="F7" s="1172" t="s">
        <v>827</v>
      </c>
      <c r="G7" s="1172"/>
      <c r="H7" s="1172"/>
      <c r="I7" s="733" t="s">
        <v>828</v>
      </c>
      <c r="J7" s="734"/>
      <c r="K7" s="455" t="s">
        <v>112</v>
      </c>
      <c r="L7" s="734"/>
      <c r="M7" s="455" t="s">
        <v>829</v>
      </c>
      <c r="N7" s="734"/>
      <c r="O7" s="200" t="s">
        <v>537</v>
      </c>
      <c r="P7" s="199" t="s">
        <v>825</v>
      </c>
      <c r="Q7" s="21"/>
    </row>
    <row r="8" spans="1:17" s="216" customFormat="1" ht="15" customHeight="1">
      <c r="A8" s="199"/>
      <c r="B8" s="356"/>
      <c r="C8" s="356"/>
      <c r="D8" s="356"/>
      <c r="E8" s="345"/>
      <c r="F8" s="89" t="s">
        <v>431</v>
      </c>
      <c r="G8" s="634"/>
      <c r="H8" s="634"/>
      <c r="I8" s="354" t="s">
        <v>172</v>
      </c>
      <c r="J8" s="735"/>
      <c r="K8" s="634" t="s">
        <v>625</v>
      </c>
      <c r="L8" s="735"/>
      <c r="M8" s="634" t="s">
        <v>679</v>
      </c>
      <c r="N8" s="735"/>
      <c r="O8" s="461"/>
      <c r="Q8" s="21"/>
    </row>
    <row r="9" spans="1:17" s="216" customFormat="1" ht="15" customHeight="1">
      <c r="A9" s="199"/>
      <c r="B9" s="461"/>
      <c r="C9" s="461"/>
      <c r="D9" s="461"/>
      <c r="E9" s="50"/>
      <c r="F9" s="199" t="s">
        <v>583</v>
      </c>
      <c r="G9" s="269" t="s">
        <v>5</v>
      </c>
      <c r="H9" s="309" t="s">
        <v>11</v>
      </c>
      <c r="I9" s="202" t="s">
        <v>824</v>
      </c>
      <c r="J9" s="200" t="s">
        <v>825</v>
      </c>
      <c r="K9" s="199" t="s">
        <v>824</v>
      </c>
      <c r="L9" s="269" t="s">
        <v>825</v>
      </c>
      <c r="M9" s="269" t="s">
        <v>824</v>
      </c>
      <c r="N9" s="269" t="s">
        <v>825</v>
      </c>
      <c r="O9" s="461"/>
      <c r="Q9" s="252"/>
    </row>
    <row r="10" spans="1:17" s="216" customFormat="1" ht="17.25" customHeight="1">
      <c r="A10" s="203" t="s">
        <v>308</v>
      </c>
      <c r="B10" s="59" t="s">
        <v>185</v>
      </c>
      <c r="C10" s="59" t="s">
        <v>371</v>
      </c>
      <c r="D10" s="59" t="s">
        <v>439</v>
      </c>
      <c r="E10" s="59" t="s">
        <v>185</v>
      </c>
      <c r="F10" s="251" t="s">
        <v>85</v>
      </c>
      <c r="G10" s="59" t="s">
        <v>371</v>
      </c>
      <c r="H10" s="79" t="s">
        <v>439</v>
      </c>
      <c r="I10" s="65" t="s">
        <v>185</v>
      </c>
      <c r="J10" s="59" t="s">
        <v>431</v>
      </c>
      <c r="K10" s="59" t="s">
        <v>185</v>
      </c>
      <c r="L10" s="59" t="s">
        <v>431</v>
      </c>
      <c r="M10" s="59" t="s">
        <v>185</v>
      </c>
      <c r="N10" s="59" t="s">
        <v>431</v>
      </c>
      <c r="O10" s="59" t="s">
        <v>64</v>
      </c>
      <c r="P10" s="59" t="s">
        <v>431</v>
      </c>
      <c r="Q10" s="250" t="s">
        <v>248</v>
      </c>
    </row>
    <row r="11" spans="1:17" s="189" customFormat="1" ht="18" customHeight="1">
      <c r="A11" s="222">
        <v>2016</v>
      </c>
      <c r="B11" s="166">
        <v>52759</v>
      </c>
      <c r="C11" s="234">
        <v>28456</v>
      </c>
      <c r="D11" s="234">
        <v>64653</v>
      </c>
      <c r="E11" s="234">
        <v>50659</v>
      </c>
      <c r="F11" s="234">
        <v>83850</v>
      </c>
      <c r="G11" s="234">
        <v>27145</v>
      </c>
      <c r="H11" s="234">
        <v>56705</v>
      </c>
      <c r="I11" s="234">
        <v>2100</v>
      </c>
      <c r="J11" s="234">
        <v>3240</v>
      </c>
      <c r="K11" s="234">
        <v>1574</v>
      </c>
      <c r="L11" s="234">
        <v>2428</v>
      </c>
      <c r="M11" s="234">
        <v>526</v>
      </c>
      <c r="N11" s="234">
        <v>812</v>
      </c>
      <c r="O11" s="234">
        <v>372</v>
      </c>
      <c r="P11" s="234">
        <v>6019</v>
      </c>
      <c r="Q11" s="206">
        <v>2016</v>
      </c>
    </row>
    <row r="12" spans="1:17" s="189" customFormat="1" ht="18" customHeight="1">
      <c r="A12" s="222">
        <v>2017</v>
      </c>
      <c r="B12" s="166">
        <v>50992</v>
      </c>
      <c r="C12" s="234">
        <v>36954</v>
      </c>
      <c r="D12" s="234">
        <v>42242</v>
      </c>
      <c r="E12" s="234">
        <v>49531</v>
      </c>
      <c r="F12" s="234">
        <v>71039</v>
      </c>
      <c r="G12" s="234">
        <v>33272</v>
      </c>
      <c r="H12" s="234">
        <v>37767</v>
      </c>
      <c r="I12" s="234">
        <v>1461</v>
      </c>
      <c r="J12" s="234">
        <v>2067</v>
      </c>
      <c r="K12" s="234" t="s">
        <v>585</v>
      </c>
      <c r="L12" s="234" t="s">
        <v>585</v>
      </c>
      <c r="M12" s="234" t="s">
        <v>585</v>
      </c>
      <c r="N12" s="234" t="s">
        <v>585</v>
      </c>
      <c r="O12" s="234" t="s">
        <v>585</v>
      </c>
      <c r="P12" s="234">
        <v>6090</v>
      </c>
      <c r="Q12" s="206">
        <v>2017</v>
      </c>
    </row>
    <row r="13" spans="1:17" s="189" customFormat="1" ht="18" customHeight="1">
      <c r="A13" s="222">
        <v>2018</v>
      </c>
      <c r="B13" s="166">
        <v>56383</v>
      </c>
      <c r="C13" s="234">
        <v>38711</v>
      </c>
      <c r="D13" s="234">
        <v>46108</v>
      </c>
      <c r="E13" s="234">
        <v>55219</v>
      </c>
      <c r="F13" s="234">
        <v>77422</v>
      </c>
      <c r="G13" s="234">
        <v>35332</v>
      </c>
      <c r="H13" s="234">
        <v>42090</v>
      </c>
      <c r="I13" s="234">
        <v>1164</v>
      </c>
      <c r="J13" s="234">
        <v>1576</v>
      </c>
      <c r="K13" s="234">
        <v>1150</v>
      </c>
      <c r="L13" s="234">
        <v>1561</v>
      </c>
      <c r="M13" s="234">
        <v>14</v>
      </c>
      <c r="N13" s="234">
        <v>15</v>
      </c>
      <c r="O13" s="234">
        <v>391</v>
      </c>
      <c r="P13" s="234">
        <v>5821</v>
      </c>
      <c r="Q13" s="206">
        <v>2018</v>
      </c>
    </row>
    <row r="14" spans="1:17" s="189" customFormat="1" ht="18" customHeight="1">
      <c r="A14" s="222">
        <v>2019</v>
      </c>
      <c r="B14" s="234">
        <v>64855</v>
      </c>
      <c r="C14" s="234">
        <v>39425</v>
      </c>
      <c r="D14" s="234">
        <v>47578</v>
      </c>
      <c r="E14" s="234">
        <v>58102</v>
      </c>
      <c r="F14" s="234">
        <v>79883</v>
      </c>
      <c r="G14" s="234">
        <v>36134</v>
      </c>
      <c r="H14" s="234">
        <v>43749</v>
      </c>
      <c r="I14" s="234">
        <v>1106</v>
      </c>
      <c r="J14" s="234">
        <v>1473</v>
      </c>
      <c r="K14" s="234">
        <v>1095</v>
      </c>
      <c r="L14" s="234">
        <v>1461</v>
      </c>
      <c r="M14" s="234">
        <v>11</v>
      </c>
      <c r="N14" s="234">
        <v>12</v>
      </c>
      <c r="O14" s="234">
        <v>388</v>
      </c>
      <c r="P14" s="234">
        <v>5647</v>
      </c>
      <c r="Q14" s="206">
        <v>2019</v>
      </c>
    </row>
    <row r="15" spans="1:17" s="189" customFormat="1" ht="18" customHeight="1">
      <c r="A15" s="222">
        <v>2020</v>
      </c>
      <c r="B15" s="234">
        <v>69942</v>
      </c>
      <c r="C15" s="234">
        <v>38729</v>
      </c>
      <c r="D15" s="234">
        <v>48194</v>
      </c>
      <c r="E15" s="234">
        <v>63363</v>
      </c>
      <c r="F15" s="234">
        <v>79974</v>
      </c>
      <c r="G15" s="234">
        <v>35952</v>
      </c>
      <c r="H15" s="234">
        <v>44022</v>
      </c>
      <c r="I15" s="234">
        <v>1110</v>
      </c>
      <c r="J15" s="234">
        <v>1480</v>
      </c>
      <c r="K15" s="234">
        <v>1099</v>
      </c>
      <c r="L15" s="234">
        <v>1468</v>
      </c>
      <c r="M15" s="234">
        <v>11</v>
      </c>
      <c r="N15" s="234">
        <v>12</v>
      </c>
      <c r="O15" s="234">
        <v>391</v>
      </c>
      <c r="P15" s="234">
        <v>5469</v>
      </c>
      <c r="Q15" s="206">
        <v>2020</v>
      </c>
    </row>
    <row r="16" spans="1:17" s="147" customFormat="1" ht="38.1" customHeight="1">
      <c r="A16" s="225">
        <f>A15+1</f>
        <v>2021</v>
      </c>
      <c r="B16" s="243">
        <f>SUM(B17:B38)</f>
        <v>76686</v>
      </c>
      <c r="C16" s="243">
        <f t="shared" ref="C16:P16" si="0">SUM(C17:C38)</f>
        <v>44354</v>
      </c>
      <c r="D16" s="243">
        <f t="shared" si="0"/>
        <v>57121</v>
      </c>
      <c r="E16" s="243">
        <f t="shared" si="0"/>
        <v>70265</v>
      </c>
      <c r="F16" s="243">
        <f t="shared" si="0"/>
        <v>94798</v>
      </c>
      <c r="G16" s="243">
        <f t="shared" si="0"/>
        <v>41309</v>
      </c>
      <c r="H16" s="243">
        <f t="shared" si="0"/>
        <v>53489</v>
      </c>
      <c r="I16" s="243">
        <f t="shared" si="0"/>
        <v>952</v>
      </c>
      <c r="J16" s="243">
        <f t="shared" si="0"/>
        <v>1203</v>
      </c>
      <c r="K16" s="243">
        <f t="shared" si="0"/>
        <v>947</v>
      </c>
      <c r="L16" s="243">
        <f t="shared" si="0"/>
        <v>1198</v>
      </c>
      <c r="M16" s="243">
        <f t="shared" si="0"/>
        <v>5</v>
      </c>
      <c r="N16" s="243">
        <f t="shared" si="0"/>
        <v>5</v>
      </c>
      <c r="O16" s="243">
        <f t="shared" si="0"/>
        <v>5469</v>
      </c>
      <c r="P16" s="243">
        <f t="shared" si="0"/>
        <v>5469</v>
      </c>
      <c r="Q16" s="218">
        <f>A16</f>
        <v>2021</v>
      </c>
    </row>
    <row r="17" spans="1:17" s="189" customFormat="1" ht="17.100000000000001" customHeight="1">
      <c r="A17" s="190" t="s">
        <v>563</v>
      </c>
      <c r="B17" s="288">
        <v>12468</v>
      </c>
      <c r="C17" s="288">
        <v>7989</v>
      </c>
      <c r="D17" s="288">
        <v>9615</v>
      </c>
      <c r="E17" s="435">
        <v>11007</v>
      </c>
      <c r="F17" s="435">
        <v>16128</v>
      </c>
      <c r="G17" s="435">
        <v>7246</v>
      </c>
      <c r="H17" s="435">
        <v>8882</v>
      </c>
      <c r="I17" s="435">
        <v>66</v>
      </c>
      <c r="J17" s="435">
        <v>81</v>
      </c>
      <c r="K17" s="234">
        <v>65</v>
      </c>
      <c r="L17" s="234">
        <v>80</v>
      </c>
      <c r="M17" s="234">
        <v>1</v>
      </c>
      <c r="N17" s="234">
        <v>1</v>
      </c>
      <c r="O17" s="234">
        <v>1395</v>
      </c>
      <c r="P17" s="435">
        <v>1395</v>
      </c>
      <c r="Q17" s="165" t="s">
        <v>882</v>
      </c>
    </row>
    <row r="18" spans="1:17" s="189" customFormat="1" ht="17.100000000000001" customHeight="1">
      <c r="A18" s="190" t="s">
        <v>553</v>
      </c>
      <c r="B18" s="288">
        <v>9718</v>
      </c>
      <c r="C18" s="288">
        <v>5650</v>
      </c>
      <c r="D18" s="288">
        <v>7254</v>
      </c>
      <c r="E18" s="435">
        <v>9194</v>
      </c>
      <c r="F18" s="435">
        <v>12364</v>
      </c>
      <c r="G18" s="435">
        <v>5400</v>
      </c>
      <c r="H18" s="435">
        <v>6964</v>
      </c>
      <c r="I18" s="435">
        <v>69</v>
      </c>
      <c r="J18" s="435">
        <v>83</v>
      </c>
      <c r="K18" s="234">
        <v>68</v>
      </c>
      <c r="L18" s="234">
        <v>82</v>
      </c>
      <c r="M18" s="234">
        <v>1</v>
      </c>
      <c r="N18" s="234">
        <v>1</v>
      </c>
      <c r="O18" s="234">
        <v>455</v>
      </c>
      <c r="P18" s="435">
        <v>455</v>
      </c>
      <c r="Q18" s="165" t="s">
        <v>883</v>
      </c>
    </row>
    <row r="19" spans="1:17" s="189" customFormat="1" ht="17.100000000000001" customHeight="1">
      <c r="A19" s="190" t="s">
        <v>567</v>
      </c>
      <c r="B19" s="288">
        <v>7986</v>
      </c>
      <c r="C19" s="288">
        <v>4700</v>
      </c>
      <c r="D19" s="288">
        <v>6084</v>
      </c>
      <c r="E19" s="435">
        <v>7374</v>
      </c>
      <c r="F19" s="435">
        <v>10162</v>
      </c>
      <c r="G19" s="435">
        <v>4443</v>
      </c>
      <c r="H19" s="435">
        <v>5719</v>
      </c>
      <c r="I19" s="435">
        <v>76</v>
      </c>
      <c r="J19" s="435">
        <v>86</v>
      </c>
      <c r="K19" s="234">
        <v>76</v>
      </c>
      <c r="L19" s="234">
        <v>86</v>
      </c>
      <c r="M19" s="234">
        <v>0</v>
      </c>
      <c r="N19" s="234">
        <v>0</v>
      </c>
      <c r="O19" s="234">
        <v>536</v>
      </c>
      <c r="P19" s="435">
        <v>536</v>
      </c>
      <c r="Q19" s="165" t="s">
        <v>884</v>
      </c>
    </row>
    <row r="20" spans="1:17" s="189" customFormat="1" ht="17.100000000000001" customHeight="1">
      <c r="A20" s="190" t="s">
        <v>565</v>
      </c>
      <c r="B20" s="288">
        <v>4819</v>
      </c>
      <c r="C20" s="288">
        <v>2887</v>
      </c>
      <c r="D20" s="288">
        <v>3624</v>
      </c>
      <c r="E20" s="435">
        <v>4340</v>
      </c>
      <c r="F20" s="435">
        <v>6012</v>
      </c>
      <c r="G20" s="435">
        <v>2639</v>
      </c>
      <c r="H20" s="435">
        <v>3373</v>
      </c>
      <c r="I20" s="435">
        <v>78</v>
      </c>
      <c r="J20" s="435">
        <v>98</v>
      </c>
      <c r="K20" s="234">
        <v>77</v>
      </c>
      <c r="L20" s="234">
        <v>97</v>
      </c>
      <c r="M20" s="234">
        <v>1</v>
      </c>
      <c r="N20" s="234">
        <v>1</v>
      </c>
      <c r="O20" s="234">
        <v>401</v>
      </c>
      <c r="P20" s="435">
        <v>401</v>
      </c>
      <c r="Q20" s="165" t="s">
        <v>885</v>
      </c>
    </row>
    <row r="21" spans="1:17" s="189" customFormat="1" ht="27" customHeight="1">
      <c r="A21" s="190" t="s">
        <v>562</v>
      </c>
      <c r="B21" s="288">
        <v>3616</v>
      </c>
      <c r="C21" s="288">
        <v>2217</v>
      </c>
      <c r="D21" s="288">
        <v>3036</v>
      </c>
      <c r="E21" s="435">
        <v>3502</v>
      </c>
      <c r="F21" s="435">
        <v>5127</v>
      </c>
      <c r="G21" s="435">
        <v>2180</v>
      </c>
      <c r="H21" s="435">
        <v>2947</v>
      </c>
      <c r="I21" s="435">
        <v>45</v>
      </c>
      <c r="J21" s="435">
        <v>55</v>
      </c>
      <c r="K21" s="224">
        <v>44</v>
      </c>
      <c r="L21" s="224">
        <v>54</v>
      </c>
      <c r="M21" s="224">
        <v>1</v>
      </c>
      <c r="N21" s="224">
        <v>1</v>
      </c>
      <c r="O21" s="224">
        <v>69</v>
      </c>
      <c r="P21" s="435">
        <v>69</v>
      </c>
      <c r="Q21" s="165" t="s">
        <v>886</v>
      </c>
    </row>
    <row r="22" spans="1:17" s="189" customFormat="1" ht="17.100000000000001" customHeight="1">
      <c r="A22" s="190" t="s">
        <v>552</v>
      </c>
      <c r="B22" s="288">
        <v>1932</v>
      </c>
      <c r="C22" s="288">
        <v>1074</v>
      </c>
      <c r="D22" s="288">
        <v>1378</v>
      </c>
      <c r="E22" s="435">
        <v>1726</v>
      </c>
      <c r="F22" s="435">
        <v>2235</v>
      </c>
      <c r="G22" s="435">
        <v>958</v>
      </c>
      <c r="H22" s="435">
        <v>1277</v>
      </c>
      <c r="I22" s="435">
        <v>30</v>
      </c>
      <c r="J22" s="435">
        <v>41</v>
      </c>
      <c r="K22" s="234">
        <v>30</v>
      </c>
      <c r="L22" s="234">
        <v>41</v>
      </c>
      <c r="M22" s="234">
        <v>0</v>
      </c>
      <c r="N22" s="234">
        <v>0</v>
      </c>
      <c r="O22" s="234">
        <v>176</v>
      </c>
      <c r="P22" s="435">
        <v>176</v>
      </c>
      <c r="Q22" s="165" t="s">
        <v>887</v>
      </c>
    </row>
    <row r="23" spans="1:17" s="189" customFormat="1" ht="17.100000000000001" customHeight="1">
      <c r="A23" s="190" t="s">
        <v>561</v>
      </c>
      <c r="B23" s="288">
        <v>1561</v>
      </c>
      <c r="C23" s="288">
        <v>785</v>
      </c>
      <c r="D23" s="288">
        <v>1136</v>
      </c>
      <c r="E23" s="435">
        <v>1365</v>
      </c>
      <c r="F23" s="435">
        <v>1721</v>
      </c>
      <c r="G23" s="435">
        <v>706</v>
      </c>
      <c r="H23" s="435">
        <v>1015</v>
      </c>
      <c r="I23" s="435">
        <v>16</v>
      </c>
      <c r="J23" s="435">
        <v>20</v>
      </c>
      <c r="K23" s="234">
        <v>16</v>
      </c>
      <c r="L23" s="234">
        <v>20</v>
      </c>
      <c r="M23" s="234">
        <v>0</v>
      </c>
      <c r="N23" s="234">
        <v>0</v>
      </c>
      <c r="O23" s="234">
        <v>180</v>
      </c>
      <c r="P23" s="435">
        <v>180</v>
      </c>
      <c r="Q23" s="165" t="s">
        <v>888</v>
      </c>
    </row>
    <row r="24" spans="1:17" s="189" customFormat="1" ht="17.100000000000001" customHeight="1">
      <c r="A24" s="190" t="s">
        <v>557</v>
      </c>
      <c r="B24" s="288">
        <v>1252</v>
      </c>
      <c r="C24" s="288">
        <v>691</v>
      </c>
      <c r="D24" s="288">
        <v>895</v>
      </c>
      <c r="E24" s="435">
        <v>1164</v>
      </c>
      <c r="F24" s="435">
        <v>1488</v>
      </c>
      <c r="G24" s="435">
        <v>652</v>
      </c>
      <c r="H24" s="435">
        <v>836</v>
      </c>
      <c r="I24" s="435">
        <v>31</v>
      </c>
      <c r="J24" s="435">
        <v>41</v>
      </c>
      <c r="K24" s="234">
        <v>31</v>
      </c>
      <c r="L24" s="234">
        <v>41</v>
      </c>
      <c r="M24" s="234">
        <v>0</v>
      </c>
      <c r="N24" s="234">
        <v>0</v>
      </c>
      <c r="O24" s="234">
        <v>57</v>
      </c>
      <c r="P24" s="435">
        <v>57</v>
      </c>
      <c r="Q24" s="165" t="s">
        <v>889</v>
      </c>
    </row>
    <row r="25" spans="1:17" s="189" customFormat="1" ht="27" customHeight="1">
      <c r="A25" s="190" t="s">
        <v>227</v>
      </c>
      <c r="B25" s="288">
        <v>3917</v>
      </c>
      <c r="C25" s="288">
        <v>2092</v>
      </c>
      <c r="D25" s="288">
        <v>2741</v>
      </c>
      <c r="E25" s="435">
        <v>3748</v>
      </c>
      <c r="F25" s="435">
        <v>4656</v>
      </c>
      <c r="G25" s="435">
        <v>2043</v>
      </c>
      <c r="H25" s="435">
        <v>2613</v>
      </c>
      <c r="I25" s="435">
        <v>37</v>
      </c>
      <c r="J25" s="435">
        <v>44</v>
      </c>
      <c r="K25" s="224">
        <v>37</v>
      </c>
      <c r="L25" s="224">
        <v>44</v>
      </c>
      <c r="M25" s="224">
        <v>0</v>
      </c>
      <c r="N25" s="224">
        <v>0</v>
      </c>
      <c r="O25" s="224">
        <v>132</v>
      </c>
      <c r="P25" s="435">
        <v>132</v>
      </c>
      <c r="Q25" s="165" t="s">
        <v>890</v>
      </c>
    </row>
    <row r="26" spans="1:17" s="189" customFormat="1" ht="17.100000000000001" customHeight="1">
      <c r="A26" s="190" t="s">
        <v>550</v>
      </c>
      <c r="B26" s="288">
        <v>2192</v>
      </c>
      <c r="C26" s="288">
        <v>1212</v>
      </c>
      <c r="D26" s="288">
        <v>1579</v>
      </c>
      <c r="E26" s="435">
        <v>2034</v>
      </c>
      <c r="F26" s="435">
        <v>2625</v>
      </c>
      <c r="G26" s="435">
        <v>1152</v>
      </c>
      <c r="H26" s="435">
        <v>1473</v>
      </c>
      <c r="I26" s="435">
        <v>63</v>
      </c>
      <c r="J26" s="435">
        <v>71</v>
      </c>
      <c r="K26" s="234">
        <v>63</v>
      </c>
      <c r="L26" s="234">
        <v>71</v>
      </c>
      <c r="M26" s="234">
        <v>0</v>
      </c>
      <c r="N26" s="234">
        <v>0</v>
      </c>
      <c r="O26" s="234">
        <v>95</v>
      </c>
      <c r="P26" s="435">
        <v>95</v>
      </c>
      <c r="Q26" s="165" t="s">
        <v>891</v>
      </c>
    </row>
    <row r="27" spans="1:17" s="189" customFormat="1" ht="17.100000000000001" customHeight="1">
      <c r="A27" s="190" t="s">
        <v>560</v>
      </c>
      <c r="B27" s="288">
        <v>2658</v>
      </c>
      <c r="C27" s="288">
        <v>1435</v>
      </c>
      <c r="D27" s="288">
        <v>2022</v>
      </c>
      <c r="E27" s="435">
        <v>2421</v>
      </c>
      <c r="F27" s="435">
        <v>3210</v>
      </c>
      <c r="G27" s="435">
        <v>1333</v>
      </c>
      <c r="H27" s="435">
        <v>1877</v>
      </c>
      <c r="I27" s="435">
        <v>67</v>
      </c>
      <c r="J27" s="435">
        <v>77</v>
      </c>
      <c r="K27" s="234">
        <v>66</v>
      </c>
      <c r="L27" s="234">
        <v>76</v>
      </c>
      <c r="M27" s="234">
        <v>1</v>
      </c>
      <c r="N27" s="234">
        <v>1</v>
      </c>
      <c r="O27" s="234">
        <v>170</v>
      </c>
      <c r="P27" s="435">
        <v>170</v>
      </c>
      <c r="Q27" s="165" t="s">
        <v>892</v>
      </c>
    </row>
    <row r="28" spans="1:17" s="189" customFormat="1" ht="17.100000000000001" customHeight="1">
      <c r="A28" s="190" t="s">
        <v>568</v>
      </c>
      <c r="B28" s="288">
        <v>2189</v>
      </c>
      <c r="C28" s="288">
        <v>1195</v>
      </c>
      <c r="D28" s="288">
        <v>1660</v>
      </c>
      <c r="E28" s="435">
        <v>2113</v>
      </c>
      <c r="F28" s="435">
        <v>2761</v>
      </c>
      <c r="G28" s="435">
        <v>1164</v>
      </c>
      <c r="H28" s="435">
        <v>1597</v>
      </c>
      <c r="I28" s="435">
        <v>27</v>
      </c>
      <c r="J28" s="435">
        <v>45</v>
      </c>
      <c r="K28" s="234">
        <v>27</v>
      </c>
      <c r="L28" s="234">
        <v>45</v>
      </c>
      <c r="M28" s="234">
        <v>0</v>
      </c>
      <c r="N28" s="234">
        <v>0</v>
      </c>
      <c r="O28" s="234">
        <v>49</v>
      </c>
      <c r="P28" s="435">
        <v>49</v>
      </c>
      <c r="Q28" s="165" t="s">
        <v>893</v>
      </c>
    </row>
    <row r="29" spans="1:17" s="189" customFormat="1" ht="27" customHeight="1">
      <c r="A29" s="190" t="s">
        <v>549</v>
      </c>
      <c r="B29" s="288">
        <v>1898</v>
      </c>
      <c r="C29" s="288">
        <v>1049</v>
      </c>
      <c r="D29" s="288">
        <v>1443</v>
      </c>
      <c r="E29" s="435">
        <v>1707</v>
      </c>
      <c r="F29" s="435">
        <v>2256</v>
      </c>
      <c r="G29" s="435">
        <v>954</v>
      </c>
      <c r="H29" s="435">
        <v>1302</v>
      </c>
      <c r="I29" s="435">
        <v>76</v>
      </c>
      <c r="J29" s="435">
        <v>121</v>
      </c>
      <c r="K29" s="224">
        <v>76</v>
      </c>
      <c r="L29" s="224">
        <v>121</v>
      </c>
      <c r="M29" s="224">
        <v>0</v>
      </c>
      <c r="N29" s="224">
        <v>0</v>
      </c>
      <c r="O29" s="224">
        <v>115</v>
      </c>
      <c r="P29" s="435">
        <v>115</v>
      </c>
      <c r="Q29" s="165" t="s">
        <v>894</v>
      </c>
    </row>
    <row r="30" spans="1:17" s="189" customFormat="1" ht="17.100000000000001" customHeight="1">
      <c r="A30" s="190" t="s">
        <v>556</v>
      </c>
      <c r="B30" s="288">
        <v>3782</v>
      </c>
      <c r="C30" s="288">
        <v>2000</v>
      </c>
      <c r="D30" s="288">
        <v>2638</v>
      </c>
      <c r="E30" s="435">
        <v>3311</v>
      </c>
      <c r="F30" s="435">
        <v>4164</v>
      </c>
      <c r="G30" s="435">
        <v>1728</v>
      </c>
      <c r="H30" s="435">
        <v>2436</v>
      </c>
      <c r="I30" s="435">
        <v>19</v>
      </c>
      <c r="J30" s="435">
        <v>22</v>
      </c>
      <c r="K30" s="234">
        <v>19</v>
      </c>
      <c r="L30" s="234">
        <v>22</v>
      </c>
      <c r="M30" s="234">
        <v>0</v>
      </c>
      <c r="N30" s="234">
        <v>0</v>
      </c>
      <c r="O30" s="234">
        <v>452</v>
      </c>
      <c r="P30" s="435">
        <v>452</v>
      </c>
      <c r="Q30" s="165" t="s">
        <v>895</v>
      </c>
    </row>
    <row r="31" spans="1:17" s="189" customFormat="1" ht="17.100000000000001" customHeight="1">
      <c r="A31" s="190" t="s">
        <v>555</v>
      </c>
      <c r="B31" s="288">
        <v>1723</v>
      </c>
      <c r="C31" s="288">
        <v>1019</v>
      </c>
      <c r="D31" s="288">
        <v>1261</v>
      </c>
      <c r="E31" s="435">
        <v>1567</v>
      </c>
      <c r="F31" s="435">
        <v>2118</v>
      </c>
      <c r="G31" s="435">
        <v>944</v>
      </c>
      <c r="H31" s="435">
        <v>1174</v>
      </c>
      <c r="I31" s="435">
        <v>36</v>
      </c>
      <c r="J31" s="435">
        <v>42</v>
      </c>
      <c r="K31" s="234">
        <v>36</v>
      </c>
      <c r="L31" s="234">
        <v>42</v>
      </c>
      <c r="M31" s="234">
        <v>0</v>
      </c>
      <c r="N31" s="234">
        <v>0</v>
      </c>
      <c r="O31" s="234">
        <v>120</v>
      </c>
      <c r="P31" s="435">
        <v>120</v>
      </c>
      <c r="Q31" s="165" t="s">
        <v>896</v>
      </c>
    </row>
    <row r="32" spans="1:17" s="189" customFormat="1" ht="17.100000000000001" customHeight="1">
      <c r="A32" s="190" t="s">
        <v>554</v>
      </c>
      <c r="B32" s="288">
        <v>2604</v>
      </c>
      <c r="C32" s="288">
        <v>1549</v>
      </c>
      <c r="D32" s="288">
        <v>2008</v>
      </c>
      <c r="E32" s="435">
        <v>2387</v>
      </c>
      <c r="F32" s="435">
        <v>3336</v>
      </c>
      <c r="G32" s="435">
        <v>1456</v>
      </c>
      <c r="H32" s="435">
        <v>1880</v>
      </c>
      <c r="I32" s="435">
        <v>25</v>
      </c>
      <c r="J32" s="435">
        <v>29</v>
      </c>
      <c r="K32" s="234">
        <v>25</v>
      </c>
      <c r="L32" s="234">
        <v>29</v>
      </c>
      <c r="M32" s="234">
        <v>0</v>
      </c>
      <c r="N32" s="234">
        <v>0</v>
      </c>
      <c r="O32" s="234">
        <v>192</v>
      </c>
      <c r="P32" s="435">
        <v>192</v>
      </c>
      <c r="Q32" s="165" t="s">
        <v>897</v>
      </c>
    </row>
    <row r="33" spans="1:17" s="189" customFormat="1" ht="27" customHeight="1">
      <c r="A33" s="190" t="s">
        <v>559</v>
      </c>
      <c r="B33" s="288">
        <v>1649</v>
      </c>
      <c r="C33" s="288">
        <v>896</v>
      </c>
      <c r="D33" s="288">
        <v>1142</v>
      </c>
      <c r="E33" s="435">
        <v>1397</v>
      </c>
      <c r="F33" s="435">
        <v>1778</v>
      </c>
      <c r="G33" s="435">
        <v>784</v>
      </c>
      <c r="H33" s="435">
        <v>994</v>
      </c>
      <c r="I33" s="435">
        <v>42</v>
      </c>
      <c r="J33" s="435">
        <v>50</v>
      </c>
      <c r="K33" s="224">
        <v>42</v>
      </c>
      <c r="L33" s="224">
        <v>50</v>
      </c>
      <c r="M33" s="224">
        <v>0</v>
      </c>
      <c r="N33" s="224">
        <v>0</v>
      </c>
      <c r="O33" s="224">
        <v>210</v>
      </c>
      <c r="P33" s="435">
        <v>210</v>
      </c>
      <c r="Q33" s="165" t="s">
        <v>898</v>
      </c>
    </row>
    <row r="34" spans="1:17" s="189" customFormat="1" ht="17.100000000000001" customHeight="1">
      <c r="A34" s="190" t="s">
        <v>548</v>
      </c>
      <c r="B34" s="288">
        <v>2549</v>
      </c>
      <c r="C34" s="288">
        <v>1499</v>
      </c>
      <c r="D34" s="288">
        <v>1808</v>
      </c>
      <c r="E34" s="435">
        <v>2329</v>
      </c>
      <c r="F34" s="435">
        <v>3058</v>
      </c>
      <c r="G34" s="435">
        <v>1395</v>
      </c>
      <c r="H34" s="435">
        <v>1663</v>
      </c>
      <c r="I34" s="435">
        <v>87</v>
      </c>
      <c r="J34" s="435">
        <v>116</v>
      </c>
      <c r="K34" s="234">
        <v>87</v>
      </c>
      <c r="L34" s="234">
        <v>116</v>
      </c>
      <c r="M34" s="234">
        <v>0</v>
      </c>
      <c r="N34" s="234">
        <v>0</v>
      </c>
      <c r="O34" s="234">
        <v>133</v>
      </c>
      <c r="P34" s="435">
        <v>133</v>
      </c>
      <c r="Q34" s="165" t="s">
        <v>899</v>
      </c>
    </row>
    <row r="35" spans="1:17" s="189" customFormat="1" ht="17.100000000000001" customHeight="1">
      <c r="A35" s="190" t="s">
        <v>582</v>
      </c>
      <c r="B35" s="288">
        <v>1967</v>
      </c>
      <c r="C35" s="288">
        <v>1056</v>
      </c>
      <c r="D35" s="288">
        <v>1381</v>
      </c>
      <c r="E35" s="435">
        <v>1658</v>
      </c>
      <c r="F35" s="435">
        <v>2124</v>
      </c>
      <c r="G35" s="435">
        <v>877</v>
      </c>
      <c r="H35" s="435">
        <v>1247</v>
      </c>
      <c r="I35" s="435">
        <v>20</v>
      </c>
      <c r="J35" s="435">
        <v>24</v>
      </c>
      <c r="K35" s="234">
        <v>20</v>
      </c>
      <c r="L35" s="234">
        <v>24</v>
      </c>
      <c r="M35" s="234">
        <v>0</v>
      </c>
      <c r="N35" s="234">
        <v>0</v>
      </c>
      <c r="O35" s="234">
        <v>289</v>
      </c>
      <c r="P35" s="435">
        <v>289</v>
      </c>
      <c r="Q35" s="165" t="s">
        <v>900</v>
      </c>
    </row>
    <row r="36" spans="1:17" s="189" customFormat="1" ht="17.100000000000001" customHeight="1">
      <c r="A36" s="190" t="s">
        <v>558</v>
      </c>
      <c r="B36" s="288">
        <v>2579</v>
      </c>
      <c r="C36" s="288">
        <v>1379</v>
      </c>
      <c r="D36" s="288">
        <v>1854</v>
      </c>
      <c r="E36" s="435">
        <v>2498</v>
      </c>
      <c r="F36" s="435">
        <v>3152</v>
      </c>
      <c r="G36" s="435">
        <v>1365</v>
      </c>
      <c r="H36" s="435">
        <v>1787</v>
      </c>
      <c r="I36" s="435">
        <v>4</v>
      </c>
      <c r="J36" s="435">
        <v>4</v>
      </c>
      <c r="K36" s="234">
        <v>4</v>
      </c>
      <c r="L36" s="234">
        <v>4</v>
      </c>
      <c r="M36" s="234">
        <v>0</v>
      </c>
      <c r="N36" s="234">
        <v>0</v>
      </c>
      <c r="O36" s="234">
        <v>77</v>
      </c>
      <c r="P36" s="435">
        <v>77</v>
      </c>
      <c r="Q36" s="165" t="s">
        <v>901</v>
      </c>
    </row>
    <row r="37" spans="1:17" s="189" customFormat="1" ht="17.100000000000001" customHeight="1">
      <c r="A37" s="190" t="s">
        <v>551</v>
      </c>
      <c r="B37" s="288">
        <v>1734</v>
      </c>
      <c r="C37" s="288">
        <v>973</v>
      </c>
      <c r="D37" s="288">
        <v>1249</v>
      </c>
      <c r="E37" s="435">
        <v>1701</v>
      </c>
      <c r="F37" s="435">
        <v>2184</v>
      </c>
      <c r="G37" s="435">
        <v>962</v>
      </c>
      <c r="H37" s="435">
        <v>1222</v>
      </c>
      <c r="I37" s="435">
        <v>6</v>
      </c>
      <c r="J37" s="435">
        <v>11</v>
      </c>
      <c r="K37" s="234">
        <v>6</v>
      </c>
      <c r="L37" s="234">
        <v>11</v>
      </c>
      <c r="M37" s="234">
        <v>0</v>
      </c>
      <c r="N37" s="234">
        <v>0</v>
      </c>
      <c r="O37" s="234">
        <v>27</v>
      </c>
      <c r="P37" s="435">
        <v>27</v>
      </c>
      <c r="Q37" s="165" t="s">
        <v>902</v>
      </c>
    </row>
    <row r="38" spans="1:17" s="61" customFormat="1" ht="17.100000000000001" customHeight="1">
      <c r="A38" s="190" t="s">
        <v>569</v>
      </c>
      <c r="B38" s="288">
        <v>1893</v>
      </c>
      <c r="C38" s="288">
        <v>1007</v>
      </c>
      <c r="D38" s="288">
        <v>1313</v>
      </c>
      <c r="E38" s="435">
        <v>1722</v>
      </c>
      <c r="F38" s="435">
        <v>2139</v>
      </c>
      <c r="G38" s="435">
        <v>928</v>
      </c>
      <c r="H38" s="435">
        <v>1211</v>
      </c>
      <c r="I38" s="435">
        <v>32</v>
      </c>
      <c r="J38" s="435">
        <v>42</v>
      </c>
      <c r="K38" s="234">
        <v>32</v>
      </c>
      <c r="L38" s="234">
        <v>42</v>
      </c>
      <c r="M38" s="234">
        <v>0</v>
      </c>
      <c r="N38" s="234">
        <v>0</v>
      </c>
      <c r="O38" s="234">
        <v>139</v>
      </c>
      <c r="P38" s="435">
        <v>139</v>
      </c>
      <c r="Q38" s="165" t="s">
        <v>903</v>
      </c>
    </row>
    <row r="39" spans="1:17" s="62" customFormat="1" ht="5.25" customHeight="1">
      <c r="A39" s="32"/>
      <c r="B39" s="41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4"/>
      <c r="N39" s="34"/>
      <c r="O39" s="33"/>
      <c r="P39" s="33"/>
      <c r="Q39" s="674"/>
    </row>
    <row r="40" spans="1:17" s="60" customFormat="1" ht="13.5">
      <c r="A40" s="441" t="s">
        <v>1077</v>
      </c>
      <c r="B40" s="442"/>
      <c r="C40" s="442"/>
      <c r="D40" s="442"/>
      <c r="E40" s="442"/>
      <c r="F40" s="442"/>
      <c r="G40" s="442"/>
      <c r="H40" s="442"/>
      <c r="I40" s="442"/>
      <c r="J40" s="442"/>
      <c r="K40" s="442"/>
      <c r="L40" s="442"/>
      <c r="O40" s="442"/>
      <c r="P40" s="442"/>
      <c r="Q40" s="443" t="s">
        <v>1078</v>
      </c>
    </row>
    <row r="41" spans="1:17" ht="12.75">
      <c r="B41" s="242"/>
      <c r="C41" s="242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</row>
    <row r="42" spans="1:17"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</row>
  </sheetData>
  <mergeCells count="5">
    <mergeCell ref="O6:P6"/>
    <mergeCell ref="F7:H7"/>
    <mergeCell ref="I5:N5"/>
    <mergeCell ref="I6:N6"/>
    <mergeCell ref="I2:Q2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R43"/>
  <sheetViews>
    <sheetView view="pageBreakPreview" zoomScale="85" zoomScaleNormal="100" zoomScaleSheetLayoutView="85" workbookViewId="0">
      <selection activeCell="A2" sqref="A2"/>
    </sheetView>
  </sheetViews>
  <sheetFormatPr defaultColWidth="10" defaultRowHeight="13.5"/>
  <cols>
    <col min="1" max="1" width="9.375" style="82" customWidth="1"/>
    <col min="2" max="11" width="8" style="82" customWidth="1"/>
    <col min="12" max="16" width="7.625" style="82" customWidth="1"/>
    <col min="17" max="21" width="7.875" style="82" customWidth="1"/>
    <col min="22" max="22" width="12" style="82" customWidth="1"/>
    <col min="23" max="23" width="9" style="82" customWidth="1"/>
    <col min="24" max="27" width="8.625" style="82" customWidth="1"/>
    <col min="28" max="34" width="7.625" style="82" customWidth="1"/>
    <col min="35" max="35" width="7.75" style="82" customWidth="1"/>
    <col min="36" max="38" width="7.625" style="82" customWidth="1"/>
    <col min="39" max="39" width="7.75" style="82" customWidth="1"/>
    <col min="40" max="42" width="7.625" style="82" customWidth="1"/>
    <col min="43" max="43" width="7.75" style="82" customWidth="1"/>
    <col min="44" max="44" width="12.625" style="82" customWidth="1"/>
    <col min="45" max="16384" width="10" style="82"/>
  </cols>
  <sheetData>
    <row r="1" spans="1:44" s="115" customFormat="1" ht="24.75" customHeight="1">
      <c r="A1" s="97" t="s">
        <v>716</v>
      </c>
      <c r="B1" s="936"/>
      <c r="C1" s="937"/>
      <c r="D1" s="938"/>
      <c r="E1" s="938"/>
      <c r="F1" s="938"/>
      <c r="G1" s="938"/>
      <c r="H1" s="938"/>
      <c r="I1" s="938"/>
      <c r="J1" s="938"/>
      <c r="K1" s="938"/>
      <c r="L1" s="938"/>
      <c r="M1" s="938"/>
      <c r="N1" s="938"/>
      <c r="O1" s="938"/>
      <c r="P1" s="938"/>
      <c r="Q1" s="938"/>
      <c r="R1" s="938"/>
      <c r="S1" s="938"/>
      <c r="T1" s="938"/>
      <c r="U1" s="938"/>
      <c r="V1" s="260" t="s">
        <v>722</v>
      </c>
      <c r="W1" s="97" t="s">
        <v>717</v>
      </c>
      <c r="X1" s="938"/>
      <c r="Y1" s="938"/>
      <c r="Z1" s="938"/>
      <c r="AA1" s="938"/>
      <c r="AB1" s="938"/>
      <c r="AC1" s="938"/>
      <c r="AD1" s="938"/>
      <c r="AE1" s="938"/>
      <c r="AF1" s="938"/>
      <c r="AG1" s="938"/>
      <c r="AH1" s="938"/>
      <c r="AI1" s="938"/>
      <c r="AJ1" s="938"/>
      <c r="AK1" s="938"/>
      <c r="AL1" s="938"/>
      <c r="AM1" s="938"/>
      <c r="AN1" s="938"/>
      <c r="AO1" s="938"/>
      <c r="AP1" s="938"/>
      <c r="AQ1" s="938"/>
      <c r="AR1" s="260" t="s">
        <v>721</v>
      </c>
    </row>
    <row r="2" spans="1:44" s="81" customFormat="1" ht="24.95" customHeight="1">
      <c r="A2" s="120" t="s">
        <v>1180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90" t="s">
        <v>467</v>
      </c>
      <c r="M2" s="1290"/>
      <c r="N2" s="1290"/>
      <c r="O2" s="1290"/>
      <c r="P2" s="1290"/>
      <c r="Q2" s="1290"/>
      <c r="R2" s="1290"/>
      <c r="S2" s="1290"/>
      <c r="T2" s="1290"/>
      <c r="U2" s="1290"/>
      <c r="V2" s="1290"/>
      <c r="W2" s="120" t="s">
        <v>1181</v>
      </c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53" t="s">
        <v>44</v>
      </c>
      <c r="AI2" s="53"/>
      <c r="AJ2" s="53"/>
      <c r="AK2" s="53"/>
      <c r="AL2" s="53"/>
      <c r="AM2" s="53"/>
      <c r="AN2" s="53"/>
      <c r="AO2" s="53"/>
      <c r="AP2" s="53"/>
      <c r="AQ2" s="53"/>
      <c r="AR2" s="53"/>
    </row>
    <row r="3" spans="1:44" s="139" customFormat="1" ht="23.1" customHeight="1"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645"/>
      <c r="X3" s="323"/>
      <c r="Y3" s="323"/>
      <c r="Z3" s="323"/>
      <c r="AA3" s="323"/>
      <c r="AB3" s="323"/>
      <c r="AC3" s="323"/>
      <c r="AD3" s="323"/>
      <c r="AE3" s="323"/>
      <c r="AF3" s="323"/>
      <c r="AG3" s="323"/>
      <c r="AH3" s="323"/>
      <c r="AI3" s="323"/>
      <c r="AJ3" s="323"/>
      <c r="AK3" s="323"/>
      <c r="AL3" s="323"/>
      <c r="AM3" s="323"/>
      <c r="AN3" s="323"/>
      <c r="AO3" s="323"/>
      <c r="AP3" s="323"/>
      <c r="AQ3" s="323"/>
      <c r="AR3" s="645"/>
    </row>
    <row r="4" spans="1:44" s="145" customFormat="1" ht="15" customHeight="1">
      <c r="A4" s="7" t="s">
        <v>925</v>
      </c>
      <c r="B4" s="227"/>
      <c r="C4" s="9"/>
      <c r="D4" s="9"/>
      <c r="E4" s="9"/>
      <c r="F4" s="9" t="s">
        <v>564</v>
      </c>
      <c r="G4" s="9"/>
      <c r="H4" s="9"/>
      <c r="I4" s="9"/>
      <c r="J4" s="9" t="s">
        <v>564</v>
      </c>
      <c r="K4" s="9"/>
      <c r="L4" s="9"/>
      <c r="M4" s="9"/>
      <c r="N4" s="9" t="s">
        <v>564</v>
      </c>
      <c r="O4" s="9"/>
      <c r="P4" s="9"/>
      <c r="Q4" s="9"/>
      <c r="R4" s="9" t="s">
        <v>564</v>
      </c>
      <c r="S4" s="9"/>
      <c r="T4" s="9"/>
      <c r="U4" s="9"/>
      <c r="V4" s="262" t="s">
        <v>926</v>
      </c>
      <c r="W4" s="1134" t="s">
        <v>925</v>
      </c>
      <c r="X4" s="1099"/>
      <c r="Y4" s="9"/>
      <c r="Z4" s="9"/>
      <c r="AA4" s="9"/>
      <c r="AB4" s="9"/>
      <c r="AC4" s="9"/>
      <c r="AD4" s="9"/>
      <c r="AE4" s="262"/>
      <c r="AF4" s="9"/>
      <c r="AG4" s="9"/>
      <c r="AH4" s="9"/>
      <c r="AI4" s="262"/>
      <c r="AJ4" s="9"/>
      <c r="AK4" s="9"/>
      <c r="AL4" s="9"/>
      <c r="AM4" s="262"/>
      <c r="AN4" s="9"/>
      <c r="AO4" s="9"/>
      <c r="AP4" s="9"/>
      <c r="AQ4" s="262"/>
      <c r="AR4" s="262" t="s">
        <v>926</v>
      </c>
    </row>
    <row r="5" spans="1:44" s="155" customFormat="1" ht="15" customHeight="1">
      <c r="A5" s="776" t="s">
        <v>340</v>
      </c>
      <c r="B5" s="739" t="s">
        <v>835</v>
      </c>
      <c r="C5" s="739"/>
      <c r="D5" s="739"/>
      <c r="E5" s="739"/>
      <c r="F5" s="342" t="s">
        <v>1007</v>
      </c>
      <c r="G5" s="739"/>
      <c r="H5" s="739"/>
      <c r="I5" s="343"/>
      <c r="J5" s="342"/>
      <c r="K5" s="739"/>
      <c r="L5" s="939"/>
      <c r="M5" s="940"/>
      <c r="N5" s="941"/>
      <c r="O5" s="939"/>
      <c r="P5" s="939"/>
      <c r="Q5" s="940"/>
      <c r="R5" s="941"/>
      <c r="S5" s="939"/>
      <c r="T5" s="939"/>
      <c r="U5" s="940"/>
      <c r="V5" s="942" t="s">
        <v>399</v>
      </c>
      <c r="W5" s="776" t="s">
        <v>340</v>
      </c>
      <c r="X5" s="1300" t="s">
        <v>840</v>
      </c>
      <c r="Y5" s="1196"/>
      <c r="Z5" s="1196"/>
      <c r="AA5" s="1301"/>
      <c r="AB5" s="1300" t="s">
        <v>839</v>
      </c>
      <c r="AC5" s="1302"/>
      <c r="AD5" s="1302"/>
      <c r="AE5" s="1302"/>
      <c r="AF5" s="1302"/>
      <c r="AG5" s="1302"/>
      <c r="AH5" s="1176" t="s">
        <v>836</v>
      </c>
      <c r="AI5" s="1302"/>
      <c r="AJ5" s="1302"/>
      <c r="AK5" s="1302"/>
      <c r="AL5" s="1302"/>
      <c r="AM5" s="1302"/>
      <c r="AN5" s="1302"/>
      <c r="AO5" s="1302"/>
      <c r="AP5" s="1302"/>
      <c r="AQ5" s="1303"/>
      <c r="AR5" s="942" t="s">
        <v>399</v>
      </c>
    </row>
    <row r="6" spans="1:44" s="156" customFormat="1" ht="15" customHeight="1">
      <c r="A6" s="780"/>
      <c r="B6" s="354" t="s">
        <v>242</v>
      </c>
      <c r="C6" s="354"/>
      <c r="D6" s="354"/>
      <c r="E6" s="354"/>
      <c r="F6" s="1144" t="s">
        <v>834</v>
      </c>
      <c r="G6" s="1294"/>
      <c r="H6" s="1294"/>
      <c r="I6" s="1295"/>
      <c r="J6" s="1296" t="s">
        <v>1005</v>
      </c>
      <c r="K6" s="1297"/>
      <c r="L6" s="1297"/>
      <c r="M6" s="1298"/>
      <c r="N6" s="943" t="s">
        <v>1006</v>
      </c>
      <c r="O6" s="944"/>
      <c r="P6" s="944"/>
      <c r="Q6" s="945"/>
      <c r="R6" s="943" t="s">
        <v>1008</v>
      </c>
      <c r="S6" s="944"/>
      <c r="T6" s="944"/>
      <c r="U6" s="945"/>
      <c r="V6" s="604"/>
      <c r="W6" s="744"/>
      <c r="X6" s="943" t="s">
        <v>1162</v>
      </c>
      <c r="Y6" s="944"/>
      <c r="Z6" s="944"/>
      <c r="AA6" s="945"/>
      <c r="AB6" s="1296" t="s">
        <v>1009</v>
      </c>
      <c r="AC6" s="1299"/>
      <c r="AD6" s="1299"/>
      <c r="AE6" s="1299"/>
      <c r="AF6" s="946"/>
      <c r="AG6" s="947" t="s">
        <v>1011</v>
      </c>
      <c r="AH6" s="495" t="s">
        <v>1010</v>
      </c>
      <c r="AI6" s="494"/>
      <c r="AJ6" s="1296" t="s">
        <v>838</v>
      </c>
      <c r="AK6" s="1299"/>
      <c r="AL6" s="1299"/>
      <c r="AM6" s="1299"/>
      <c r="AN6" s="1291" t="s">
        <v>837</v>
      </c>
      <c r="AO6" s="1292"/>
      <c r="AP6" s="1292"/>
      <c r="AQ6" s="1293"/>
      <c r="AR6" s="604"/>
    </row>
    <row r="7" spans="1:44" s="156" customFormat="1" ht="15" customHeight="1">
      <c r="A7" s="780"/>
      <c r="B7" s="347" t="s">
        <v>537</v>
      </c>
      <c r="C7" s="347" t="s">
        <v>572</v>
      </c>
      <c r="D7" s="347" t="s">
        <v>514</v>
      </c>
      <c r="E7" s="347" t="s">
        <v>232</v>
      </c>
      <c r="F7" s="347" t="s">
        <v>537</v>
      </c>
      <c r="G7" s="347" t="s">
        <v>572</v>
      </c>
      <c r="H7" s="351" t="s">
        <v>514</v>
      </c>
      <c r="I7" s="347" t="s">
        <v>232</v>
      </c>
      <c r="J7" s="347" t="s">
        <v>537</v>
      </c>
      <c r="K7" s="700" t="s">
        <v>572</v>
      </c>
      <c r="L7" s="351" t="s">
        <v>514</v>
      </c>
      <c r="M7" s="347" t="s">
        <v>232</v>
      </c>
      <c r="N7" s="347" t="s">
        <v>537</v>
      </c>
      <c r="O7" s="347" t="s">
        <v>572</v>
      </c>
      <c r="P7" s="347" t="s">
        <v>514</v>
      </c>
      <c r="Q7" s="347" t="s">
        <v>232</v>
      </c>
      <c r="R7" s="347" t="s">
        <v>537</v>
      </c>
      <c r="S7" s="347" t="s">
        <v>572</v>
      </c>
      <c r="T7" s="347" t="s">
        <v>514</v>
      </c>
      <c r="U7" s="347" t="s">
        <v>232</v>
      </c>
      <c r="V7" s="604"/>
      <c r="W7" s="744"/>
      <c r="X7" s="347" t="s">
        <v>537</v>
      </c>
      <c r="Y7" s="347" t="s">
        <v>572</v>
      </c>
      <c r="Z7" s="351" t="s">
        <v>514</v>
      </c>
      <c r="AA7" s="347" t="s">
        <v>232</v>
      </c>
      <c r="AB7" s="347" t="s">
        <v>537</v>
      </c>
      <c r="AC7" s="347" t="s">
        <v>572</v>
      </c>
      <c r="AD7" s="347" t="s">
        <v>514</v>
      </c>
      <c r="AE7" s="347" t="s">
        <v>232</v>
      </c>
      <c r="AF7" s="347" t="s">
        <v>537</v>
      </c>
      <c r="AG7" s="700" t="s">
        <v>572</v>
      </c>
      <c r="AH7" s="351" t="s">
        <v>514</v>
      </c>
      <c r="AI7" s="347" t="s">
        <v>232</v>
      </c>
      <c r="AJ7" s="347" t="s">
        <v>537</v>
      </c>
      <c r="AK7" s="347" t="s">
        <v>572</v>
      </c>
      <c r="AL7" s="347" t="s">
        <v>514</v>
      </c>
      <c r="AM7" s="347" t="s">
        <v>232</v>
      </c>
      <c r="AN7" s="347" t="s">
        <v>537</v>
      </c>
      <c r="AO7" s="347" t="s">
        <v>572</v>
      </c>
      <c r="AP7" s="347" t="s">
        <v>514</v>
      </c>
      <c r="AQ7" s="347" t="s">
        <v>232</v>
      </c>
      <c r="AR7" s="604"/>
    </row>
    <row r="8" spans="1:44" s="156" customFormat="1" ht="15" customHeight="1">
      <c r="A8" s="780"/>
      <c r="B8" s="349"/>
      <c r="C8" s="349"/>
      <c r="D8" s="349"/>
      <c r="E8" s="349" t="s">
        <v>424</v>
      </c>
      <c r="F8" s="349"/>
      <c r="G8" s="349"/>
      <c r="H8" s="744"/>
      <c r="I8" s="349" t="s">
        <v>424</v>
      </c>
      <c r="J8" s="349"/>
      <c r="K8" s="743"/>
      <c r="L8" s="744"/>
      <c r="M8" s="349" t="s">
        <v>424</v>
      </c>
      <c r="N8" s="349"/>
      <c r="O8" s="349"/>
      <c r="P8" s="349"/>
      <c r="Q8" s="349" t="s">
        <v>424</v>
      </c>
      <c r="R8" s="349"/>
      <c r="S8" s="349"/>
      <c r="T8" s="349"/>
      <c r="U8" s="349" t="s">
        <v>424</v>
      </c>
      <c r="V8" s="604"/>
      <c r="W8" s="744"/>
      <c r="X8" s="349"/>
      <c r="Y8" s="349"/>
      <c r="Z8" s="744"/>
      <c r="AA8" s="349" t="s">
        <v>424</v>
      </c>
      <c r="AB8" s="349"/>
      <c r="AC8" s="349"/>
      <c r="AD8" s="349"/>
      <c r="AE8" s="349" t="s">
        <v>424</v>
      </c>
      <c r="AF8" s="349"/>
      <c r="AG8" s="743"/>
      <c r="AH8" s="744"/>
      <c r="AI8" s="349" t="s">
        <v>424</v>
      </c>
      <c r="AJ8" s="349"/>
      <c r="AK8" s="349"/>
      <c r="AL8" s="349"/>
      <c r="AM8" s="349" t="s">
        <v>424</v>
      </c>
      <c r="AN8" s="349"/>
      <c r="AO8" s="349"/>
      <c r="AP8" s="349"/>
      <c r="AQ8" s="349" t="s">
        <v>424</v>
      </c>
      <c r="AR8" s="604"/>
    </row>
    <row r="9" spans="1:44" s="156" customFormat="1" ht="15" customHeight="1">
      <c r="A9" s="780"/>
      <c r="B9" s="275"/>
      <c r="C9" s="275"/>
      <c r="D9" s="275"/>
      <c r="E9" s="275" t="s">
        <v>423</v>
      </c>
      <c r="F9" s="275"/>
      <c r="G9" s="275"/>
      <c r="H9" s="275"/>
      <c r="I9" s="275" t="s">
        <v>423</v>
      </c>
      <c r="J9" s="275"/>
      <c r="K9" s="766"/>
      <c r="L9" s="780"/>
      <c r="M9" s="275" t="s">
        <v>423</v>
      </c>
      <c r="N9" s="275"/>
      <c r="O9" s="275"/>
      <c r="P9" s="275"/>
      <c r="Q9" s="275" t="s">
        <v>423</v>
      </c>
      <c r="R9" s="275"/>
      <c r="S9" s="275"/>
      <c r="T9" s="275"/>
      <c r="U9" s="275" t="s">
        <v>423</v>
      </c>
      <c r="V9" s="604"/>
      <c r="W9" s="744"/>
      <c r="X9" s="275"/>
      <c r="Y9" s="275"/>
      <c r="Z9" s="780"/>
      <c r="AA9" s="275" t="s">
        <v>423</v>
      </c>
      <c r="AB9" s="275"/>
      <c r="AC9" s="275"/>
      <c r="AD9" s="780"/>
      <c r="AE9" s="275" t="s">
        <v>423</v>
      </c>
      <c r="AF9" s="275"/>
      <c r="AG9" s="766"/>
      <c r="AH9" s="780"/>
      <c r="AI9" s="275" t="s">
        <v>423</v>
      </c>
      <c r="AJ9" s="275"/>
      <c r="AK9" s="275"/>
      <c r="AL9" s="780"/>
      <c r="AM9" s="275" t="s">
        <v>423</v>
      </c>
      <c r="AN9" s="275"/>
      <c r="AO9" s="275"/>
      <c r="AP9" s="780"/>
      <c r="AQ9" s="275" t="s">
        <v>423</v>
      </c>
      <c r="AR9" s="604"/>
    </row>
    <row r="10" spans="1:44" s="156" customFormat="1" ht="15" customHeight="1">
      <c r="A10" s="780"/>
      <c r="B10" s="275" t="s">
        <v>417</v>
      </c>
      <c r="C10" s="275"/>
      <c r="D10" s="275"/>
      <c r="E10" s="275" t="s">
        <v>288</v>
      </c>
      <c r="F10" s="275" t="s">
        <v>417</v>
      </c>
      <c r="G10" s="275"/>
      <c r="H10" s="275"/>
      <c r="I10" s="275" t="s">
        <v>288</v>
      </c>
      <c r="J10" s="275" t="s">
        <v>417</v>
      </c>
      <c r="K10" s="766"/>
      <c r="L10" s="780"/>
      <c r="M10" s="275" t="s">
        <v>288</v>
      </c>
      <c r="N10" s="275" t="s">
        <v>417</v>
      </c>
      <c r="O10" s="275"/>
      <c r="P10" s="275"/>
      <c r="Q10" s="275" t="s">
        <v>288</v>
      </c>
      <c r="R10" s="275" t="s">
        <v>417</v>
      </c>
      <c r="S10" s="275"/>
      <c r="T10" s="275"/>
      <c r="U10" s="275" t="s">
        <v>288</v>
      </c>
      <c r="V10" s="604"/>
      <c r="W10" s="744"/>
      <c r="X10" s="275" t="s">
        <v>385</v>
      </c>
      <c r="Y10" s="275"/>
      <c r="Z10" s="780"/>
      <c r="AA10" s="275" t="s">
        <v>288</v>
      </c>
      <c r="AB10" s="275" t="s">
        <v>385</v>
      </c>
      <c r="AC10" s="275"/>
      <c r="AD10" s="780"/>
      <c r="AE10" s="275" t="s">
        <v>288</v>
      </c>
      <c r="AF10" s="275" t="s">
        <v>385</v>
      </c>
      <c r="AG10" s="766"/>
      <c r="AH10" s="780"/>
      <c r="AI10" s="275" t="s">
        <v>288</v>
      </c>
      <c r="AJ10" s="275" t="s">
        <v>385</v>
      </c>
      <c r="AK10" s="275"/>
      <c r="AL10" s="780"/>
      <c r="AM10" s="275" t="s">
        <v>288</v>
      </c>
      <c r="AN10" s="275" t="s">
        <v>385</v>
      </c>
      <c r="AO10" s="275"/>
      <c r="AP10" s="780"/>
      <c r="AQ10" s="275" t="s">
        <v>288</v>
      </c>
      <c r="AR10" s="604"/>
    </row>
    <row r="11" spans="1:44" s="948" customFormat="1" ht="15" customHeight="1">
      <c r="A11" s="714" t="s">
        <v>308</v>
      </c>
      <c r="B11" s="59" t="s">
        <v>198</v>
      </c>
      <c r="C11" s="59" t="s">
        <v>199</v>
      </c>
      <c r="D11" s="59" t="s">
        <v>137</v>
      </c>
      <c r="E11" s="59" t="s">
        <v>89</v>
      </c>
      <c r="F11" s="59" t="s">
        <v>198</v>
      </c>
      <c r="G11" s="59" t="s">
        <v>199</v>
      </c>
      <c r="H11" s="59" t="s">
        <v>137</v>
      </c>
      <c r="I11" s="59" t="s">
        <v>89</v>
      </c>
      <c r="J11" s="59" t="s">
        <v>198</v>
      </c>
      <c r="K11" s="457" t="s">
        <v>199</v>
      </c>
      <c r="L11" s="458" t="s">
        <v>137</v>
      </c>
      <c r="M11" s="59" t="s">
        <v>89</v>
      </c>
      <c r="N11" s="59" t="s">
        <v>198</v>
      </c>
      <c r="O11" s="59" t="s">
        <v>199</v>
      </c>
      <c r="P11" s="59" t="s">
        <v>137</v>
      </c>
      <c r="Q11" s="59" t="s">
        <v>89</v>
      </c>
      <c r="R11" s="59" t="s">
        <v>198</v>
      </c>
      <c r="S11" s="59" t="s">
        <v>199</v>
      </c>
      <c r="T11" s="59" t="s">
        <v>137</v>
      </c>
      <c r="U11" s="59" t="s">
        <v>89</v>
      </c>
      <c r="V11" s="261" t="s">
        <v>248</v>
      </c>
      <c r="W11" s="714" t="s">
        <v>308</v>
      </c>
      <c r="X11" s="59" t="s">
        <v>658</v>
      </c>
      <c r="Y11" s="59" t="s">
        <v>95</v>
      </c>
      <c r="Z11" s="458" t="s">
        <v>137</v>
      </c>
      <c r="AA11" s="59" t="s">
        <v>89</v>
      </c>
      <c r="AB11" s="59" t="s">
        <v>658</v>
      </c>
      <c r="AC11" s="59" t="s">
        <v>95</v>
      </c>
      <c r="AD11" s="458" t="s">
        <v>137</v>
      </c>
      <c r="AE11" s="59" t="s">
        <v>89</v>
      </c>
      <c r="AF11" s="59" t="s">
        <v>658</v>
      </c>
      <c r="AG11" s="457" t="s">
        <v>95</v>
      </c>
      <c r="AH11" s="458" t="s">
        <v>137</v>
      </c>
      <c r="AI11" s="59" t="s">
        <v>89</v>
      </c>
      <c r="AJ11" s="59" t="s">
        <v>658</v>
      </c>
      <c r="AK11" s="59" t="s">
        <v>95</v>
      </c>
      <c r="AL11" s="458" t="s">
        <v>137</v>
      </c>
      <c r="AM11" s="59" t="s">
        <v>89</v>
      </c>
      <c r="AN11" s="59" t="s">
        <v>658</v>
      </c>
      <c r="AO11" s="59" t="s">
        <v>95</v>
      </c>
      <c r="AP11" s="458" t="s">
        <v>137</v>
      </c>
      <c r="AQ11" s="59" t="s">
        <v>89</v>
      </c>
      <c r="AR11" s="261" t="s">
        <v>248</v>
      </c>
    </row>
    <row r="12" spans="1:44" ht="17.100000000000001" customHeight="1">
      <c r="A12" s="755">
        <v>2016</v>
      </c>
      <c r="B12" s="949">
        <v>15</v>
      </c>
      <c r="C12" s="158">
        <v>599</v>
      </c>
      <c r="D12" s="158">
        <v>475</v>
      </c>
      <c r="E12" s="158">
        <v>232</v>
      </c>
      <c r="F12" s="158">
        <v>5</v>
      </c>
      <c r="G12" s="158">
        <v>77</v>
      </c>
      <c r="H12" s="158">
        <v>80</v>
      </c>
      <c r="I12" s="158">
        <v>105</v>
      </c>
      <c r="J12" s="158">
        <v>2</v>
      </c>
      <c r="K12" s="158">
        <v>40</v>
      </c>
      <c r="L12" s="158">
        <v>38</v>
      </c>
      <c r="M12" s="158">
        <v>89</v>
      </c>
      <c r="N12" s="158">
        <v>1</v>
      </c>
      <c r="O12" s="158">
        <v>25</v>
      </c>
      <c r="P12" s="158">
        <v>24</v>
      </c>
      <c r="Q12" s="158">
        <v>6</v>
      </c>
      <c r="R12" s="158">
        <v>2</v>
      </c>
      <c r="S12" s="158">
        <v>12</v>
      </c>
      <c r="T12" s="158">
        <v>18</v>
      </c>
      <c r="U12" s="158">
        <v>10</v>
      </c>
      <c r="V12" s="206">
        <v>2016</v>
      </c>
      <c r="W12" s="755">
        <v>2016</v>
      </c>
      <c r="X12" s="672">
        <v>0</v>
      </c>
      <c r="Y12" s="672">
        <v>0</v>
      </c>
      <c r="Z12" s="672">
        <v>0</v>
      </c>
      <c r="AA12" s="672">
        <v>0</v>
      </c>
      <c r="AB12" s="158">
        <v>10</v>
      </c>
      <c r="AC12" s="158">
        <v>522</v>
      </c>
      <c r="AD12" s="158">
        <v>395</v>
      </c>
      <c r="AE12" s="158">
        <v>127</v>
      </c>
      <c r="AF12" s="672">
        <v>2</v>
      </c>
      <c r="AG12" s="672">
        <v>42</v>
      </c>
      <c r="AH12" s="672">
        <v>21</v>
      </c>
      <c r="AI12" s="672">
        <v>21</v>
      </c>
      <c r="AJ12" s="158">
        <v>6</v>
      </c>
      <c r="AK12" s="158">
        <v>398</v>
      </c>
      <c r="AL12" s="158">
        <v>320</v>
      </c>
      <c r="AM12" s="158">
        <v>78</v>
      </c>
      <c r="AN12" s="158">
        <v>2</v>
      </c>
      <c r="AO12" s="158">
        <v>82</v>
      </c>
      <c r="AP12" s="158">
        <v>54</v>
      </c>
      <c r="AQ12" s="950">
        <v>28</v>
      </c>
      <c r="AR12" s="206">
        <v>2016</v>
      </c>
    </row>
    <row r="13" spans="1:44" ht="17.100000000000001" customHeight="1">
      <c r="A13" s="755">
        <v>2017</v>
      </c>
      <c r="B13" s="949">
        <v>15</v>
      </c>
      <c r="C13" s="158">
        <v>636</v>
      </c>
      <c r="D13" s="158">
        <v>412</v>
      </c>
      <c r="E13" s="158">
        <v>245</v>
      </c>
      <c r="F13" s="158">
        <v>5</v>
      </c>
      <c r="G13" s="158">
        <v>189</v>
      </c>
      <c r="H13" s="158">
        <v>72</v>
      </c>
      <c r="I13" s="158">
        <v>117</v>
      </c>
      <c r="J13" s="158">
        <v>2</v>
      </c>
      <c r="K13" s="158">
        <v>141</v>
      </c>
      <c r="L13" s="158">
        <v>36</v>
      </c>
      <c r="M13" s="158">
        <v>105</v>
      </c>
      <c r="N13" s="158">
        <v>1</v>
      </c>
      <c r="O13" s="158">
        <v>28</v>
      </c>
      <c r="P13" s="158">
        <v>24</v>
      </c>
      <c r="Q13" s="158">
        <v>4</v>
      </c>
      <c r="R13" s="158">
        <v>2</v>
      </c>
      <c r="S13" s="158">
        <v>20</v>
      </c>
      <c r="T13" s="158">
        <v>12</v>
      </c>
      <c r="U13" s="158">
        <v>8</v>
      </c>
      <c r="V13" s="206">
        <v>2017</v>
      </c>
      <c r="W13" s="755">
        <v>2017</v>
      </c>
      <c r="X13" s="672">
        <v>0</v>
      </c>
      <c r="Y13" s="672">
        <v>0</v>
      </c>
      <c r="Z13" s="672">
        <v>0</v>
      </c>
      <c r="AA13" s="672">
        <v>0</v>
      </c>
      <c r="AB13" s="158">
        <v>10</v>
      </c>
      <c r="AC13" s="158">
        <v>447</v>
      </c>
      <c r="AD13" s="158">
        <v>340</v>
      </c>
      <c r="AE13" s="158">
        <v>128</v>
      </c>
      <c r="AF13" s="672">
        <v>2</v>
      </c>
      <c r="AG13" s="672">
        <v>38</v>
      </c>
      <c r="AH13" s="672">
        <v>14</v>
      </c>
      <c r="AI13" s="672">
        <v>24</v>
      </c>
      <c r="AJ13" s="158">
        <v>6</v>
      </c>
      <c r="AK13" s="158">
        <v>345</v>
      </c>
      <c r="AL13" s="158">
        <v>295</v>
      </c>
      <c r="AM13" s="158">
        <v>71</v>
      </c>
      <c r="AN13" s="158">
        <v>2</v>
      </c>
      <c r="AO13" s="158">
        <v>64</v>
      </c>
      <c r="AP13" s="158">
        <v>31</v>
      </c>
      <c r="AQ13" s="950">
        <v>33</v>
      </c>
      <c r="AR13" s="206">
        <v>2017</v>
      </c>
    </row>
    <row r="14" spans="1:44" ht="17.100000000000001" customHeight="1">
      <c r="A14" s="755">
        <v>2018</v>
      </c>
      <c r="B14" s="949">
        <v>13</v>
      </c>
      <c r="C14" s="158">
        <v>559</v>
      </c>
      <c r="D14" s="158">
        <v>337</v>
      </c>
      <c r="E14" s="158">
        <v>216</v>
      </c>
      <c r="F14" s="158">
        <v>5</v>
      </c>
      <c r="G14" s="158">
        <v>211</v>
      </c>
      <c r="H14" s="158">
        <v>82</v>
      </c>
      <c r="I14" s="158">
        <v>123</v>
      </c>
      <c r="J14" s="672">
        <v>2</v>
      </c>
      <c r="K14" s="672">
        <v>159</v>
      </c>
      <c r="L14" s="158">
        <v>49</v>
      </c>
      <c r="M14" s="158">
        <v>104</v>
      </c>
      <c r="N14" s="158">
        <v>1</v>
      </c>
      <c r="O14" s="158">
        <v>12</v>
      </c>
      <c r="P14" s="158">
        <v>23</v>
      </c>
      <c r="Q14" s="158">
        <v>5</v>
      </c>
      <c r="R14" s="158">
        <v>2</v>
      </c>
      <c r="S14" s="158">
        <v>40</v>
      </c>
      <c r="T14" s="158">
        <v>10</v>
      </c>
      <c r="U14" s="158">
        <v>14</v>
      </c>
      <c r="V14" s="206">
        <v>2018</v>
      </c>
      <c r="W14" s="755">
        <v>2018</v>
      </c>
      <c r="X14" s="672">
        <v>0</v>
      </c>
      <c r="Y14" s="672">
        <v>0</v>
      </c>
      <c r="Z14" s="672">
        <v>0</v>
      </c>
      <c r="AA14" s="672">
        <v>0</v>
      </c>
      <c r="AB14" s="158">
        <v>8</v>
      </c>
      <c r="AC14" s="158">
        <v>348</v>
      </c>
      <c r="AD14" s="158">
        <v>255</v>
      </c>
      <c r="AE14" s="158">
        <v>93</v>
      </c>
      <c r="AF14" s="158">
        <v>2</v>
      </c>
      <c r="AG14" s="158">
        <v>33</v>
      </c>
      <c r="AH14" s="158">
        <v>13</v>
      </c>
      <c r="AI14" s="158">
        <v>20</v>
      </c>
      <c r="AJ14" s="158">
        <v>4</v>
      </c>
      <c r="AK14" s="158">
        <v>279</v>
      </c>
      <c r="AL14" s="158">
        <v>228</v>
      </c>
      <c r="AM14" s="158">
        <v>51</v>
      </c>
      <c r="AN14" s="158">
        <v>2</v>
      </c>
      <c r="AO14" s="158">
        <v>36</v>
      </c>
      <c r="AP14" s="158">
        <v>14</v>
      </c>
      <c r="AQ14" s="950">
        <v>22</v>
      </c>
      <c r="AR14" s="206">
        <v>2018</v>
      </c>
    </row>
    <row r="15" spans="1:44" ht="17.100000000000001" customHeight="1">
      <c r="A15" s="755">
        <v>2019</v>
      </c>
      <c r="B15" s="158">
        <v>13</v>
      </c>
      <c r="C15" s="158">
        <v>434</v>
      </c>
      <c r="D15" s="158">
        <v>326</v>
      </c>
      <c r="E15" s="158">
        <v>212</v>
      </c>
      <c r="F15" s="158">
        <v>5</v>
      </c>
      <c r="G15" s="158">
        <v>73</v>
      </c>
      <c r="H15" s="158">
        <v>73</v>
      </c>
      <c r="I15" s="158">
        <v>104</v>
      </c>
      <c r="J15" s="158">
        <v>2</v>
      </c>
      <c r="K15" s="158">
        <v>45</v>
      </c>
      <c r="L15" s="158">
        <v>47</v>
      </c>
      <c r="M15" s="158">
        <v>83</v>
      </c>
      <c r="N15" s="158">
        <v>1</v>
      </c>
      <c r="O15" s="158">
        <v>16</v>
      </c>
      <c r="P15" s="158">
        <v>18</v>
      </c>
      <c r="Q15" s="158">
        <v>5</v>
      </c>
      <c r="R15" s="158">
        <v>2</v>
      </c>
      <c r="S15" s="158">
        <v>12</v>
      </c>
      <c r="T15" s="158">
        <v>8</v>
      </c>
      <c r="U15" s="158">
        <v>16</v>
      </c>
      <c r="V15" s="206">
        <v>2019</v>
      </c>
      <c r="W15" s="755">
        <v>2019</v>
      </c>
      <c r="X15" s="672">
        <v>0</v>
      </c>
      <c r="Y15" s="672">
        <v>0</v>
      </c>
      <c r="Z15" s="672">
        <v>0</v>
      </c>
      <c r="AA15" s="672">
        <v>0</v>
      </c>
      <c r="AB15" s="158">
        <v>8</v>
      </c>
      <c r="AC15" s="158">
        <v>361</v>
      </c>
      <c r="AD15" s="158">
        <v>253</v>
      </c>
      <c r="AE15" s="158">
        <v>108</v>
      </c>
      <c r="AF15" s="158">
        <v>2</v>
      </c>
      <c r="AG15" s="158">
        <v>33</v>
      </c>
      <c r="AH15" s="158">
        <v>13</v>
      </c>
      <c r="AI15" s="158">
        <v>20</v>
      </c>
      <c r="AJ15" s="158">
        <v>4</v>
      </c>
      <c r="AK15" s="158">
        <v>271</v>
      </c>
      <c r="AL15" s="158">
        <v>216</v>
      </c>
      <c r="AM15" s="158">
        <v>55</v>
      </c>
      <c r="AN15" s="158">
        <v>2</v>
      </c>
      <c r="AO15" s="158">
        <v>57</v>
      </c>
      <c r="AP15" s="158">
        <v>24</v>
      </c>
      <c r="AQ15" s="950">
        <v>33</v>
      </c>
      <c r="AR15" s="206">
        <v>2019</v>
      </c>
    </row>
    <row r="16" spans="1:44" ht="17.100000000000001" customHeight="1">
      <c r="A16" s="755">
        <v>2020</v>
      </c>
      <c r="B16" s="158">
        <v>13</v>
      </c>
      <c r="C16" s="158">
        <v>283</v>
      </c>
      <c r="D16" s="158">
        <v>261</v>
      </c>
      <c r="E16" s="158">
        <v>178</v>
      </c>
      <c r="F16" s="158">
        <v>5</v>
      </c>
      <c r="G16" s="158">
        <v>81</v>
      </c>
      <c r="H16" s="158">
        <v>58</v>
      </c>
      <c r="I16" s="158">
        <v>107</v>
      </c>
      <c r="J16" s="158">
        <v>2</v>
      </c>
      <c r="K16" s="158">
        <v>35</v>
      </c>
      <c r="L16" s="158">
        <v>30</v>
      </c>
      <c r="M16" s="158">
        <v>88</v>
      </c>
      <c r="N16" s="158">
        <v>1</v>
      </c>
      <c r="O16" s="158">
        <v>28</v>
      </c>
      <c r="P16" s="158">
        <v>24</v>
      </c>
      <c r="Q16" s="158">
        <v>5</v>
      </c>
      <c r="R16" s="158">
        <v>2</v>
      </c>
      <c r="S16" s="158">
        <v>18</v>
      </c>
      <c r="T16" s="158">
        <v>4</v>
      </c>
      <c r="U16" s="158">
        <v>14</v>
      </c>
      <c r="V16" s="206">
        <v>2020</v>
      </c>
      <c r="W16" s="755">
        <v>2020</v>
      </c>
      <c r="X16" s="672">
        <v>0</v>
      </c>
      <c r="Y16" s="672">
        <v>0</v>
      </c>
      <c r="Z16" s="672">
        <v>0</v>
      </c>
      <c r="AA16" s="672">
        <v>0</v>
      </c>
      <c r="AB16" s="158">
        <v>8</v>
      </c>
      <c r="AC16" s="158">
        <v>202</v>
      </c>
      <c r="AD16" s="158">
        <v>203</v>
      </c>
      <c r="AE16" s="158">
        <v>71</v>
      </c>
      <c r="AF16" s="158">
        <v>2</v>
      </c>
      <c r="AG16" s="158">
        <v>12</v>
      </c>
      <c r="AH16" s="158">
        <v>12</v>
      </c>
      <c r="AI16" s="158">
        <v>20</v>
      </c>
      <c r="AJ16" s="158">
        <v>4</v>
      </c>
      <c r="AK16" s="158">
        <v>159</v>
      </c>
      <c r="AL16" s="158">
        <v>174</v>
      </c>
      <c r="AM16" s="158">
        <v>37</v>
      </c>
      <c r="AN16" s="158">
        <v>2</v>
      </c>
      <c r="AO16" s="158">
        <v>31</v>
      </c>
      <c r="AP16" s="158">
        <v>17</v>
      </c>
      <c r="AQ16" s="950">
        <v>14</v>
      </c>
      <c r="AR16" s="206">
        <v>2020</v>
      </c>
    </row>
    <row r="17" spans="1:44" s="231" customFormat="1" ht="30.75" customHeight="1">
      <c r="A17" s="805">
        <f>A16+1</f>
        <v>2021</v>
      </c>
      <c r="B17" s="221">
        <f>SUM(B18:B39)</f>
        <v>5</v>
      </c>
      <c r="C17" s="221">
        <f t="shared" ref="C17:U17" si="0">SUM(C18:C39)</f>
        <v>128</v>
      </c>
      <c r="D17" s="221">
        <f t="shared" si="0"/>
        <v>38</v>
      </c>
      <c r="E17" s="221">
        <f t="shared" si="0"/>
        <v>90</v>
      </c>
      <c r="F17" s="221">
        <f t="shared" si="0"/>
        <v>5</v>
      </c>
      <c r="G17" s="221">
        <f t="shared" si="0"/>
        <v>128</v>
      </c>
      <c r="H17" s="221">
        <f t="shared" si="0"/>
        <v>38</v>
      </c>
      <c r="I17" s="221">
        <f t="shared" si="0"/>
        <v>90</v>
      </c>
      <c r="J17" s="221">
        <f t="shared" si="0"/>
        <v>2</v>
      </c>
      <c r="K17" s="221">
        <f t="shared" si="0"/>
        <v>103</v>
      </c>
      <c r="L17" s="221">
        <f t="shared" si="0"/>
        <v>27</v>
      </c>
      <c r="M17" s="221">
        <f t="shared" si="0"/>
        <v>77</v>
      </c>
      <c r="N17" s="221">
        <f t="shared" si="0"/>
        <v>1</v>
      </c>
      <c r="O17" s="221">
        <f t="shared" si="0"/>
        <v>9</v>
      </c>
      <c r="P17" s="221">
        <f t="shared" si="0"/>
        <v>3</v>
      </c>
      <c r="Q17" s="221">
        <f t="shared" si="0"/>
        <v>6</v>
      </c>
      <c r="R17" s="221">
        <f t="shared" si="0"/>
        <v>2</v>
      </c>
      <c r="S17" s="221">
        <f t="shared" si="0"/>
        <v>16</v>
      </c>
      <c r="T17" s="221">
        <f t="shared" si="0"/>
        <v>8</v>
      </c>
      <c r="U17" s="221">
        <f t="shared" si="0"/>
        <v>8</v>
      </c>
      <c r="V17" s="218">
        <f>$A$17</f>
        <v>2021</v>
      </c>
      <c r="W17" s="760">
        <f>$A$17</f>
        <v>2021</v>
      </c>
      <c r="X17" s="221">
        <f>SUM(X18:X39)</f>
        <v>0</v>
      </c>
      <c r="Y17" s="221">
        <f t="shared" ref="Y17:AQ17" si="1">SUM(Y18:Y39)</f>
        <v>0</v>
      </c>
      <c r="Z17" s="221">
        <f t="shared" si="1"/>
        <v>0</v>
      </c>
      <c r="AA17" s="221">
        <f t="shared" si="1"/>
        <v>0</v>
      </c>
      <c r="AB17" s="221">
        <f t="shared" si="1"/>
        <v>8</v>
      </c>
      <c r="AC17" s="221">
        <f t="shared" si="1"/>
        <v>7</v>
      </c>
      <c r="AD17" s="221">
        <f t="shared" si="1"/>
        <v>196</v>
      </c>
      <c r="AE17" s="221">
        <f t="shared" si="1"/>
        <v>65</v>
      </c>
      <c r="AF17" s="221">
        <f t="shared" si="1"/>
        <v>2</v>
      </c>
      <c r="AG17" s="221">
        <f t="shared" si="1"/>
        <v>10</v>
      </c>
      <c r="AH17" s="221">
        <f t="shared" si="1"/>
        <v>16</v>
      </c>
      <c r="AI17" s="221">
        <f t="shared" si="1"/>
        <v>14</v>
      </c>
      <c r="AJ17" s="221">
        <f t="shared" si="1"/>
        <v>4</v>
      </c>
      <c r="AK17" s="221">
        <f t="shared" si="1"/>
        <v>169</v>
      </c>
      <c r="AL17" s="221">
        <f t="shared" si="1"/>
        <v>173</v>
      </c>
      <c r="AM17" s="221">
        <f t="shared" si="1"/>
        <v>37</v>
      </c>
      <c r="AN17" s="221">
        <f t="shared" si="1"/>
        <v>2</v>
      </c>
      <c r="AO17" s="221">
        <f t="shared" si="1"/>
        <v>7</v>
      </c>
      <c r="AP17" s="221">
        <f t="shared" si="1"/>
        <v>7</v>
      </c>
      <c r="AQ17" s="221">
        <f t="shared" si="1"/>
        <v>14</v>
      </c>
      <c r="AR17" s="218">
        <f>$A$17</f>
        <v>2021</v>
      </c>
    </row>
    <row r="18" spans="1:44" ht="16.5" customHeight="1">
      <c r="A18" s="822" t="s">
        <v>563</v>
      </c>
      <c r="B18" s="672">
        <v>2</v>
      </c>
      <c r="C18" s="672">
        <v>90</v>
      </c>
      <c r="D18" s="672">
        <v>24</v>
      </c>
      <c r="E18" s="672">
        <v>66</v>
      </c>
      <c r="F18" s="801">
        <v>2</v>
      </c>
      <c r="G18" s="801">
        <v>90</v>
      </c>
      <c r="H18" s="801">
        <v>24</v>
      </c>
      <c r="I18" s="801">
        <v>66</v>
      </c>
      <c r="J18" s="801">
        <v>1</v>
      </c>
      <c r="K18" s="801">
        <v>81</v>
      </c>
      <c r="L18" s="801">
        <v>21</v>
      </c>
      <c r="M18" s="672">
        <v>61</v>
      </c>
      <c r="N18" s="672">
        <v>1</v>
      </c>
      <c r="O18" s="672">
        <v>9</v>
      </c>
      <c r="P18" s="672">
        <v>3</v>
      </c>
      <c r="Q18" s="672">
        <v>6</v>
      </c>
      <c r="R18" s="672"/>
      <c r="S18" s="672"/>
      <c r="T18" s="672"/>
      <c r="U18" s="672"/>
      <c r="V18" s="165" t="s">
        <v>105</v>
      </c>
      <c r="W18" s="822" t="s">
        <v>563</v>
      </c>
      <c r="X18" s="672"/>
      <c r="Y18" s="672"/>
      <c r="Z18" s="672"/>
      <c r="AA18" s="672"/>
      <c r="AB18" s="474">
        <v>2</v>
      </c>
      <c r="AC18" s="474">
        <v>0</v>
      </c>
      <c r="AD18" s="474">
        <v>49</v>
      </c>
      <c r="AE18" s="474">
        <v>19</v>
      </c>
      <c r="AF18" s="474">
        <v>1</v>
      </c>
      <c r="AG18" s="474">
        <v>3</v>
      </c>
      <c r="AH18" s="474">
        <v>5</v>
      </c>
      <c r="AI18" s="474">
        <v>9</v>
      </c>
      <c r="AJ18" s="474">
        <v>1</v>
      </c>
      <c r="AK18" s="474">
        <v>46</v>
      </c>
      <c r="AL18" s="474">
        <v>44</v>
      </c>
      <c r="AM18" s="474">
        <v>10</v>
      </c>
      <c r="AN18" s="672"/>
      <c r="AO18" s="672"/>
      <c r="AP18" s="672"/>
      <c r="AQ18" s="672"/>
      <c r="AR18" s="165" t="s">
        <v>105</v>
      </c>
    </row>
    <row r="19" spans="1:44" ht="16.5" customHeight="1">
      <c r="A19" s="822" t="s">
        <v>553</v>
      </c>
      <c r="B19" s="672"/>
      <c r="C19" s="672"/>
      <c r="D19" s="672"/>
      <c r="E19" s="672"/>
      <c r="F19" s="801"/>
      <c r="G19" s="801"/>
      <c r="H19" s="801"/>
      <c r="I19" s="801"/>
      <c r="J19" s="672"/>
      <c r="K19" s="672"/>
      <c r="L19" s="672"/>
      <c r="M19" s="672"/>
      <c r="N19" s="672"/>
      <c r="O19" s="672"/>
      <c r="P19" s="672"/>
      <c r="Q19" s="672"/>
      <c r="R19" s="672"/>
      <c r="S19" s="672"/>
      <c r="T19" s="672"/>
      <c r="U19" s="672"/>
      <c r="V19" s="165" t="s">
        <v>124</v>
      </c>
      <c r="W19" s="822" t="s">
        <v>553</v>
      </c>
      <c r="X19" s="672"/>
      <c r="Y19" s="672"/>
      <c r="Z19" s="672"/>
      <c r="AA19" s="672"/>
      <c r="AB19" s="474">
        <v>3</v>
      </c>
      <c r="AC19" s="474">
        <v>5</v>
      </c>
      <c r="AD19" s="474">
        <v>64</v>
      </c>
      <c r="AE19" s="474">
        <v>25</v>
      </c>
      <c r="AF19" s="474">
        <v>1</v>
      </c>
      <c r="AG19" s="474">
        <v>7</v>
      </c>
      <c r="AH19" s="474">
        <v>11</v>
      </c>
      <c r="AI19" s="474">
        <v>5</v>
      </c>
      <c r="AJ19" s="474">
        <v>1</v>
      </c>
      <c r="AK19" s="474">
        <v>46</v>
      </c>
      <c r="AL19" s="474">
        <v>49</v>
      </c>
      <c r="AM19" s="474">
        <v>15</v>
      </c>
      <c r="AN19" s="474">
        <v>1</v>
      </c>
      <c r="AO19" s="474">
        <v>5</v>
      </c>
      <c r="AP19" s="474">
        <v>4</v>
      </c>
      <c r="AQ19" s="474">
        <v>5</v>
      </c>
      <c r="AR19" s="165" t="s">
        <v>124</v>
      </c>
    </row>
    <row r="20" spans="1:44" ht="16.5" customHeight="1">
      <c r="A20" s="822" t="s">
        <v>567</v>
      </c>
      <c r="B20" s="672">
        <v>1</v>
      </c>
      <c r="C20" s="672">
        <v>6</v>
      </c>
      <c r="D20" s="672">
        <v>4</v>
      </c>
      <c r="E20" s="672">
        <v>2</v>
      </c>
      <c r="F20" s="801">
        <v>1</v>
      </c>
      <c r="G20" s="801">
        <v>6</v>
      </c>
      <c r="H20" s="801">
        <v>4</v>
      </c>
      <c r="I20" s="801">
        <v>2</v>
      </c>
      <c r="J20" s="672"/>
      <c r="K20" s="672"/>
      <c r="L20" s="672"/>
      <c r="M20" s="672"/>
      <c r="N20" s="672"/>
      <c r="O20" s="672"/>
      <c r="P20" s="672"/>
      <c r="Q20" s="672"/>
      <c r="R20" s="672">
        <v>1</v>
      </c>
      <c r="S20" s="672">
        <v>6</v>
      </c>
      <c r="T20" s="672">
        <v>4</v>
      </c>
      <c r="U20" s="672">
        <v>2</v>
      </c>
      <c r="V20" s="165" t="s">
        <v>177</v>
      </c>
      <c r="W20" s="822" t="s">
        <v>567</v>
      </c>
      <c r="X20" s="672"/>
      <c r="Y20" s="672"/>
      <c r="Z20" s="672"/>
      <c r="AA20" s="672"/>
      <c r="AB20" s="474">
        <v>2</v>
      </c>
      <c r="AC20" s="474">
        <v>2</v>
      </c>
      <c r="AD20" s="474">
        <v>54</v>
      </c>
      <c r="AE20" s="474">
        <v>13</v>
      </c>
      <c r="AF20" s="672"/>
      <c r="AG20" s="672"/>
      <c r="AH20" s="672"/>
      <c r="AI20" s="672"/>
      <c r="AJ20" s="801">
        <v>1</v>
      </c>
      <c r="AK20" s="801">
        <v>51</v>
      </c>
      <c r="AL20" s="801">
        <v>51</v>
      </c>
      <c r="AM20" s="801">
        <v>4</v>
      </c>
      <c r="AN20" s="801">
        <v>1</v>
      </c>
      <c r="AO20" s="801">
        <v>2</v>
      </c>
      <c r="AP20" s="801">
        <v>3</v>
      </c>
      <c r="AQ20" s="802">
        <v>9</v>
      </c>
      <c r="AR20" s="165" t="s">
        <v>177</v>
      </c>
    </row>
    <row r="21" spans="1:44" ht="16.5" customHeight="1">
      <c r="A21" s="822" t="s">
        <v>565</v>
      </c>
      <c r="B21" s="672">
        <v>1</v>
      </c>
      <c r="C21" s="672">
        <v>10</v>
      </c>
      <c r="D21" s="672">
        <v>4</v>
      </c>
      <c r="E21" s="672">
        <v>6</v>
      </c>
      <c r="F21" s="801">
        <v>1</v>
      </c>
      <c r="G21" s="801">
        <v>10</v>
      </c>
      <c r="H21" s="801">
        <v>4</v>
      </c>
      <c r="I21" s="801">
        <v>6</v>
      </c>
      <c r="J21" s="672"/>
      <c r="K21" s="672"/>
      <c r="L21" s="672"/>
      <c r="M21" s="672"/>
      <c r="N21" s="672"/>
      <c r="O21" s="672"/>
      <c r="P21" s="672"/>
      <c r="Q21" s="672"/>
      <c r="R21" s="672">
        <v>1</v>
      </c>
      <c r="S21" s="672">
        <v>10</v>
      </c>
      <c r="T21" s="672">
        <v>4</v>
      </c>
      <c r="U21" s="672">
        <v>6</v>
      </c>
      <c r="V21" s="165" t="s">
        <v>461</v>
      </c>
      <c r="W21" s="822" t="s">
        <v>565</v>
      </c>
      <c r="X21" s="672"/>
      <c r="Y21" s="672"/>
      <c r="Z21" s="672"/>
      <c r="AA21" s="672"/>
      <c r="AB21" s="474"/>
      <c r="AC21" s="474"/>
      <c r="AD21" s="474"/>
      <c r="AE21" s="474"/>
      <c r="AF21" s="672"/>
      <c r="AG21" s="672"/>
      <c r="AH21" s="672"/>
      <c r="AI21" s="672"/>
      <c r="AJ21" s="672"/>
      <c r="AK21" s="672"/>
      <c r="AL21" s="672"/>
      <c r="AM21" s="672"/>
      <c r="AN21" s="672"/>
      <c r="AO21" s="672"/>
      <c r="AP21" s="672"/>
      <c r="AQ21" s="672"/>
      <c r="AR21" s="165" t="s">
        <v>461</v>
      </c>
    </row>
    <row r="22" spans="1:44" ht="16.5" customHeight="1">
      <c r="A22" s="822" t="s">
        <v>562</v>
      </c>
      <c r="B22" s="672"/>
      <c r="C22" s="672"/>
      <c r="D22" s="672"/>
      <c r="E22" s="672"/>
      <c r="F22" s="801"/>
      <c r="G22" s="801"/>
      <c r="H22" s="801"/>
      <c r="I22" s="801"/>
      <c r="J22" s="672"/>
      <c r="K22" s="672"/>
      <c r="L22" s="672"/>
      <c r="M22" s="672"/>
      <c r="N22" s="672"/>
      <c r="O22" s="672"/>
      <c r="P22" s="672"/>
      <c r="Q22" s="672"/>
      <c r="R22" s="672"/>
      <c r="S22" s="672"/>
      <c r="T22" s="672"/>
      <c r="U22" s="672"/>
      <c r="V22" s="165" t="s">
        <v>650</v>
      </c>
      <c r="W22" s="822" t="s">
        <v>562</v>
      </c>
      <c r="X22" s="672"/>
      <c r="Y22" s="672"/>
      <c r="Z22" s="672"/>
      <c r="AA22" s="672"/>
      <c r="AB22" s="474">
        <v>1</v>
      </c>
      <c r="AC22" s="474"/>
      <c r="AD22" s="474">
        <v>29</v>
      </c>
      <c r="AE22" s="474">
        <v>8</v>
      </c>
      <c r="AF22" s="672"/>
      <c r="AG22" s="672"/>
      <c r="AH22" s="672"/>
      <c r="AI22" s="672"/>
      <c r="AJ22" s="474">
        <v>1</v>
      </c>
      <c r="AK22" s="474">
        <v>26</v>
      </c>
      <c r="AL22" s="474">
        <v>29</v>
      </c>
      <c r="AM22" s="474">
        <v>8</v>
      </c>
      <c r="AN22" s="672"/>
      <c r="AO22" s="672"/>
      <c r="AP22" s="672"/>
      <c r="AQ22" s="672"/>
      <c r="AR22" s="165" t="s">
        <v>650</v>
      </c>
    </row>
    <row r="23" spans="1:44" ht="27.95" customHeight="1">
      <c r="A23" s="822" t="s">
        <v>552</v>
      </c>
      <c r="B23" s="672"/>
      <c r="C23" s="672"/>
      <c r="D23" s="672"/>
      <c r="E23" s="672"/>
      <c r="F23" s="801"/>
      <c r="G23" s="801"/>
      <c r="H23" s="801"/>
      <c r="I23" s="801"/>
      <c r="J23" s="672"/>
      <c r="K23" s="672"/>
      <c r="L23" s="672"/>
      <c r="M23" s="672"/>
      <c r="N23" s="672"/>
      <c r="O23" s="672"/>
      <c r="P23" s="672"/>
      <c r="Q23" s="672"/>
      <c r="R23" s="672"/>
      <c r="S23" s="672"/>
      <c r="T23" s="672"/>
      <c r="U23" s="672"/>
      <c r="V23" s="165" t="s">
        <v>180</v>
      </c>
      <c r="W23" s="822" t="s">
        <v>552</v>
      </c>
      <c r="X23" s="672"/>
      <c r="Y23" s="672"/>
      <c r="Z23" s="672"/>
      <c r="AA23" s="672"/>
      <c r="AB23" s="474"/>
      <c r="AC23" s="474"/>
      <c r="AD23" s="474"/>
      <c r="AE23" s="474"/>
      <c r="AF23" s="672"/>
      <c r="AG23" s="672"/>
      <c r="AH23" s="672"/>
      <c r="AI23" s="672"/>
      <c r="AJ23" s="672"/>
      <c r="AK23" s="672"/>
      <c r="AL23" s="672"/>
      <c r="AM23" s="672"/>
      <c r="AN23" s="672"/>
      <c r="AO23" s="672"/>
      <c r="AP23" s="672"/>
      <c r="AQ23" s="672"/>
      <c r="AR23" s="165" t="s">
        <v>180</v>
      </c>
    </row>
    <row r="24" spans="1:44" ht="16.5" customHeight="1">
      <c r="A24" s="822" t="s">
        <v>561</v>
      </c>
      <c r="B24" s="672"/>
      <c r="C24" s="672"/>
      <c r="D24" s="672"/>
      <c r="E24" s="672"/>
      <c r="F24" s="801"/>
      <c r="G24" s="801"/>
      <c r="H24" s="801"/>
      <c r="I24" s="801"/>
      <c r="J24" s="672"/>
      <c r="K24" s="672"/>
      <c r="L24" s="672"/>
      <c r="M24" s="672"/>
      <c r="N24" s="672"/>
      <c r="O24" s="672"/>
      <c r="P24" s="672"/>
      <c r="Q24" s="672"/>
      <c r="R24" s="672"/>
      <c r="S24" s="672"/>
      <c r="T24" s="672"/>
      <c r="U24" s="672"/>
      <c r="V24" s="165" t="s">
        <v>657</v>
      </c>
      <c r="W24" s="822" t="s">
        <v>561</v>
      </c>
      <c r="X24" s="672"/>
      <c r="Y24" s="672"/>
      <c r="Z24" s="672"/>
      <c r="AA24" s="672"/>
      <c r="AB24" s="474"/>
      <c r="AC24" s="474"/>
      <c r="AD24" s="474"/>
      <c r="AE24" s="474"/>
      <c r="AF24" s="672"/>
      <c r="AG24" s="672"/>
      <c r="AH24" s="672"/>
      <c r="AI24" s="672"/>
      <c r="AJ24" s="672"/>
      <c r="AK24" s="672"/>
      <c r="AL24" s="672"/>
      <c r="AM24" s="672"/>
      <c r="AN24" s="672"/>
      <c r="AO24" s="672"/>
      <c r="AP24" s="672"/>
      <c r="AQ24" s="672"/>
      <c r="AR24" s="165" t="s">
        <v>657</v>
      </c>
    </row>
    <row r="25" spans="1:44" ht="16.5" customHeight="1">
      <c r="A25" s="822" t="s">
        <v>557</v>
      </c>
      <c r="B25" s="672"/>
      <c r="C25" s="672"/>
      <c r="D25" s="672"/>
      <c r="E25" s="672"/>
      <c r="F25" s="801"/>
      <c r="G25" s="801"/>
      <c r="H25" s="801"/>
      <c r="I25" s="801"/>
      <c r="J25" s="672"/>
      <c r="K25" s="672"/>
      <c r="L25" s="672"/>
      <c r="M25" s="672"/>
      <c r="N25" s="672"/>
      <c r="O25" s="672"/>
      <c r="P25" s="672"/>
      <c r="Q25" s="672"/>
      <c r="R25" s="672"/>
      <c r="S25" s="672"/>
      <c r="T25" s="672"/>
      <c r="U25" s="672"/>
      <c r="V25" s="165" t="s">
        <v>121</v>
      </c>
      <c r="W25" s="822" t="s">
        <v>557</v>
      </c>
      <c r="X25" s="672"/>
      <c r="Y25" s="672"/>
      <c r="Z25" s="672"/>
      <c r="AA25" s="672"/>
      <c r="AB25" s="474"/>
      <c r="AC25" s="474"/>
      <c r="AD25" s="474"/>
      <c r="AE25" s="474"/>
      <c r="AF25" s="672"/>
      <c r="AG25" s="672"/>
      <c r="AH25" s="672"/>
      <c r="AI25" s="672"/>
      <c r="AJ25" s="672"/>
      <c r="AK25" s="672"/>
      <c r="AL25" s="672"/>
      <c r="AM25" s="672"/>
      <c r="AN25" s="672"/>
      <c r="AO25" s="672"/>
      <c r="AP25" s="672"/>
      <c r="AQ25" s="672"/>
      <c r="AR25" s="165" t="s">
        <v>121</v>
      </c>
    </row>
    <row r="26" spans="1:44" ht="16.5" customHeight="1">
      <c r="A26" s="822" t="s">
        <v>227</v>
      </c>
      <c r="B26" s="672"/>
      <c r="C26" s="672"/>
      <c r="D26" s="672"/>
      <c r="E26" s="672"/>
      <c r="F26" s="801"/>
      <c r="G26" s="801"/>
      <c r="H26" s="801"/>
      <c r="I26" s="801"/>
      <c r="J26" s="672"/>
      <c r="K26" s="672"/>
      <c r="L26" s="672"/>
      <c r="M26" s="672"/>
      <c r="N26" s="672"/>
      <c r="O26" s="672"/>
      <c r="P26" s="672"/>
      <c r="Q26" s="672"/>
      <c r="R26" s="672"/>
      <c r="S26" s="672"/>
      <c r="T26" s="672"/>
      <c r="U26" s="672"/>
      <c r="V26" s="165" t="s">
        <v>123</v>
      </c>
      <c r="W26" s="822" t="s">
        <v>227</v>
      </c>
      <c r="X26" s="672"/>
      <c r="Y26" s="672"/>
      <c r="Z26" s="672"/>
      <c r="AA26" s="672"/>
      <c r="AB26" s="474"/>
      <c r="AC26" s="474"/>
      <c r="AD26" s="474"/>
      <c r="AE26" s="474"/>
      <c r="AF26" s="672"/>
      <c r="AG26" s="672"/>
      <c r="AH26" s="672"/>
      <c r="AI26" s="672"/>
      <c r="AJ26" s="672"/>
      <c r="AK26" s="672"/>
      <c r="AL26" s="672"/>
      <c r="AM26" s="672"/>
      <c r="AN26" s="672"/>
      <c r="AO26" s="672"/>
      <c r="AP26" s="672"/>
      <c r="AQ26" s="672"/>
      <c r="AR26" s="165" t="s">
        <v>123</v>
      </c>
    </row>
    <row r="27" spans="1:44" ht="27.95" customHeight="1">
      <c r="A27" s="822" t="s">
        <v>550</v>
      </c>
      <c r="B27" s="672"/>
      <c r="C27" s="672"/>
      <c r="D27" s="672"/>
      <c r="E27" s="672"/>
      <c r="F27" s="801"/>
      <c r="G27" s="801"/>
      <c r="H27" s="801"/>
      <c r="I27" s="801"/>
      <c r="J27" s="672"/>
      <c r="K27" s="672"/>
      <c r="L27" s="672"/>
      <c r="M27" s="672"/>
      <c r="N27" s="672"/>
      <c r="O27" s="672"/>
      <c r="P27" s="672"/>
      <c r="Q27" s="672"/>
      <c r="R27" s="672"/>
      <c r="S27" s="672"/>
      <c r="T27" s="672"/>
      <c r="U27" s="672"/>
      <c r="V27" s="165" t="s">
        <v>122</v>
      </c>
      <c r="W27" s="822" t="s">
        <v>550</v>
      </c>
      <c r="X27" s="672"/>
      <c r="Y27" s="672"/>
      <c r="Z27" s="672"/>
      <c r="AA27" s="672"/>
      <c r="AB27" s="474"/>
      <c r="AC27" s="474"/>
      <c r="AD27" s="474"/>
      <c r="AE27" s="474"/>
      <c r="AF27" s="672"/>
      <c r="AG27" s="672"/>
      <c r="AH27" s="672"/>
      <c r="AI27" s="672"/>
      <c r="AJ27" s="672"/>
      <c r="AK27" s="672"/>
      <c r="AL27" s="672"/>
      <c r="AM27" s="672"/>
      <c r="AN27" s="672"/>
      <c r="AO27" s="672"/>
      <c r="AP27" s="672"/>
      <c r="AQ27" s="672"/>
      <c r="AR27" s="165" t="s">
        <v>122</v>
      </c>
    </row>
    <row r="28" spans="1:44" ht="16.5" customHeight="1">
      <c r="A28" s="822" t="s">
        <v>560</v>
      </c>
      <c r="B28" s="672"/>
      <c r="C28" s="672"/>
      <c r="D28" s="672"/>
      <c r="E28" s="672"/>
      <c r="F28" s="801"/>
      <c r="G28" s="801"/>
      <c r="H28" s="801"/>
      <c r="I28" s="801"/>
      <c r="J28" s="672"/>
      <c r="K28" s="672"/>
      <c r="L28" s="672"/>
      <c r="M28" s="672"/>
      <c r="N28" s="672"/>
      <c r="O28" s="672"/>
      <c r="P28" s="672"/>
      <c r="Q28" s="672"/>
      <c r="R28" s="672"/>
      <c r="S28" s="672"/>
      <c r="T28" s="672"/>
      <c r="U28" s="672"/>
      <c r="V28" s="165" t="s">
        <v>80</v>
      </c>
      <c r="W28" s="822" t="s">
        <v>560</v>
      </c>
      <c r="X28" s="672"/>
      <c r="Y28" s="672"/>
      <c r="Z28" s="672"/>
      <c r="AA28" s="672"/>
      <c r="AB28" s="474"/>
      <c r="AC28" s="474"/>
      <c r="AD28" s="474"/>
      <c r="AE28" s="474"/>
      <c r="AF28" s="672"/>
      <c r="AG28" s="672"/>
      <c r="AH28" s="672"/>
      <c r="AI28" s="672"/>
      <c r="AJ28" s="672"/>
      <c r="AK28" s="672"/>
      <c r="AL28" s="672"/>
      <c r="AM28" s="672"/>
      <c r="AN28" s="672"/>
      <c r="AO28" s="672"/>
      <c r="AP28" s="672"/>
      <c r="AQ28" s="672"/>
      <c r="AR28" s="165" t="s">
        <v>80</v>
      </c>
    </row>
    <row r="29" spans="1:44" ht="16.5" customHeight="1">
      <c r="A29" s="822" t="s">
        <v>568</v>
      </c>
      <c r="B29" s="672"/>
      <c r="C29" s="672"/>
      <c r="D29" s="672"/>
      <c r="E29" s="672"/>
      <c r="F29" s="801"/>
      <c r="G29" s="801"/>
      <c r="H29" s="801"/>
      <c r="I29" s="801"/>
      <c r="J29" s="672"/>
      <c r="K29" s="672"/>
      <c r="L29" s="672"/>
      <c r="M29" s="672"/>
      <c r="N29" s="672"/>
      <c r="O29" s="672"/>
      <c r="P29" s="672"/>
      <c r="Q29" s="672"/>
      <c r="R29" s="672"/>
      <c r="S29" s="672"/>
      <c r="T29" s="672"/>
      <c r="U29" s="672"/>
      <c r="V29" s="165" t="s">
        <v>673</v>
      </c>
      <c r="W29" s="822" t="s">
        <v>568</v>
      </c>
      <c r="X29" s="672"/>
      <c r="Y29" s="672"/>
      <c r="Z29" s="672"/>
      <c r="AA29" s="672"/>
      <c r="AB29" s="474"/>
      <c r="AC29" s="474"/>
      <c r="AD29" s="474"/>
      <c r="AE29" s="474"/>
      <c r="AF29" s="672"/>
      <c r="AG29" s="672"/>
      <c r="AH29" s="672"/>
      <c r="AI29" s="672"/>
      <c r="AJ29" s="672"/>
      <c r="AK29" s="672"/>
      <c r="AL29" s="672"/>
      <c r="AM29" s="672"/>
      <c r="AN29" s="672"/>
      <c r="AO29" s="672"/>
      <c r="AP29" s="672"/>
      <c r="AQ29" s="672"/>
      <c r="AR29" s="165" t="s">
        <v>673</v>
      </c>
    </row>
    <row r="30" spans="1:44" ht="16.5" customHeight="1">
      <c r="A30" s="822" t="s">
        <v>549</v>
      </c>
      <c r="B30" s="672"/>
      <c r="C30" s="672"/>
      <c r="D30" s="672"/>
      <c r="E30" s="672"/>
      <c r="F30" s="801"/>
      <c r="G30" s="801"/>
      <c r="H30" s="801"/>
      <c r="I30" s="801"/>
      <c r="J30" s="672"/>
      <c r="K30" s="672"/>
      <c r="L30" s="672"/>
      <c r="M30" s="672"/>
      <c r="N30" s="672"/>
      <c r="O30" s="672"/>
      <c r="P30" s="672"/>
      <c r="Q30" s="672"/>
      <c r="R30" s="672"/>
      <c r="S30" s="672"/>
      <c r="T30" s="672"/>
      <c r="U30" s="672"/>
      <c r="V30" s="165" t="s">
        <v>125</v>
      </c>
      <c r="W30" s="822" t="s">
        <v>549</v>
      </c>
      <c r="X30" s="672"/>
      <c r="Y30" s="672"/>
      <c r="Z30" s="672"/>
      <c r="AA30" s="672"/>
      <c r="AB30" s="474"/>
      <c r="AC30" s="474"/>
      <c r="AD30" s="474"/>
      <c r="AE30" s="474"/>
      <c r="AF30" s="672"/>
      <c r="AG30" s="672"/>
      <c r="AH30" s="672"/>
      <c r="AI30" s="672"/>
      <c r="AJ30" s="672"/>
      <c r="AK30" s="672"/>
      <c r="AL30" s="672"/>
      <c r="AM30" s="672"/>
      <c r="AN30" s="672"/>
      <c r="AO30" s="672"/>
      <c r="AP30" s="672"/>
      <c r="AQ30" s="672"/>
      <c r="AR30" s="165" t="s">
        <v>125</v>
      </c>
    </row>
    <row r="31" spans="1:44" ht="27.95" customHeight="1">
      <c r="A31" s="822" t="s">
        <v>556</v>
      </c>
      <c r="B31" s="672"/>
      <c r="C31" s="672"/>
      <c r="D31" s="672"/>
      <c r="E31" s="672"/>
      <c r="F31" s="801"/>
      <c r="G31" s="801"/>
      <c r="H31" s="801"/>
      <c r="I31" s="801"/>
      <c r="J31" s="672"/>
      <c r="K31" s="672"/>
      <c r="L31" s="672"/>
      <c r="M31" s="672"/>
      <c r="N31" s="672"/>
      <c r="O31" s="672"/>
      <c r="P31" s="672"/>
      <c r="Q31" s="672"/>
      <c r="R31" s="672"/>
      <c r="S31" s="672"/>
      <c r="T31" s="672"/>
      <c r="U31" s="672"/>
      <c r="V31" s="165" t="s">
        <v>142</v>
      </c>
      <c r="W31" s="822" t="s">
        <v>556</v>
      </c>
      <c r="X31" s="672"/>
      <c r="Y31" s="672"/>
      <c r="Z31" s="672"/>
      <c r="AA31" s="672"/>
      <c r="AB31" s="474"/>
      <c r="AC31" s="474"/>
      <c r="AD31" s="474"/>
      <c r="AE31" s="474"/>
      <c r="AF31" s="672"/>
      <c r="AG31" s="672"/>
      <c r="AH31" s="672"/>
      <c r="AI31" s="672"/>
      <c r="AJ31" s="672"/>
      <c r="AK31" s="672"/>
      <c r="AL31" s="672"/>
      <c r="AM31" s="672"/>
      <c r="AN31" s="672"/>
      <c r="AO31" s="672"/>
      <c r="AP31" s="672"/>
      <c r="AQ31" s="672"/>
      <c r="AR31" s="165" t="s">
        <v>142</v>
      </c>
    </row>
    <row r="32" spans="1:44" ht="16.5" customHeight="1">
      <c r="A32" s="822" t="s">
        <v>555</v>
      </c>
      <c r="B32" s="672"/>
      <c r="C32" s="672"/>
      <c r="D32" s="672"/>
      <c r="E32" s="672"/>
      <c r="F32" s="801"/>
      <c r="G32" s="801"/>
      <c r="H32" s="801"/>
      <c r="I32" s="801"/>
      <c r="J32" s="672"/>
      <c r="K32" s="672"/>
      <c r="L32" s="672"/>
      <c r="M32" s="672"/>
      <c r="N32" s="672"/>
      <c r="O32" s="672"/>
      <c r="P32" s="672"/>
      <c r="Q32" s="672"/>
      <c r="R32" s="672"/>
      <c r="S32" s="672"/>
      <c r="T32" s="672"/>
      <c r="U32" s="672"/>
      <c r="V32" s="165" t="s">
        <v>116</v>
      </c>
      <c r="W32" s="822" t="s">
        <v>555</v>
      </c>
      <c r="X32" s="672"/>
      <c r="Y32" s="672"/>
      <c r="Z32" s="672"/>
      <c r="AA32" s="672"/>
      <c r="AB32" s="474"/>
      <c r="AC32" s="474"/>
      <c r="AD32" s="474"/>
      <c r="AE32" s="474"/>
      <c r="AF32" s="672"/>
      <c r="AG32" s="672"/>
      <c r="AH32" s="672"/>
      <c r="AI32" s="672"/>
      <c r="AJ32" s="672"/>
      <c r="AK32" s="672"/>
      <c r="AL32" s="672"/>
      <c r="AM32" s="672"/>
      <c r="AN32" s="672"/>
      <c r="AO32" s="672"/>
      <c r="AP32" s="672"/>
      <c r="AQ32" s="672"/>
      <c r="AR32" s="165" t="s">
        <v>116</v>
      </c>
    </row>
    <row r="33" spans="1:44" ht="16.5" customHeight="1">
      <c r="A33" s="822" t="s">
        <v>554</v>
      </c>
      <c r="B33" s="672"/>
      <c r="C33" s="672"/>
      <c r="D33" s="672"/>
      <c r="E33" s="672"/>
      <c r="F33" s="801"/>
      <c r="G33" s="801"/>
      <c r="H33" s="801"/>
      <c r="I33" s="801"/>
      <c r="J33" s="672"/>
      <c r="K33" s="672"/>
      <c r="L33" s="672"/>
      <c r="M33" s="672"/>
      <c r="N33" s="672"/>
      <c r="O33" s="672"/>
      <c r="P33" s="672"/>
      <c r="Q33" s="672"/>
      <c r="R33" s="672"/>
      <c r="S33" s="672"/>
      <c r="T33" s="672"/>
      <c r="U33" s="672"/>
      <c r="V33" s="165" t="s">
        <v>65</v>
      </c>
      <c r="W33" s="822" t="s">
        <v>554</v>
      </c>
      <c r="X33" s="672"/>
      <c r="Y33" s="672"/>
      <c r="Z33" s="672"/>
      <c r="AA33" s="672"/>
      <c r="AB33" s="474"/>
      <c r="AC33" s="474"/>
      <c r="AD33" s="474"/>
      <c r="AE33" s="474"/>
      <c r="AF33" s="672"/>
      <c r="AG33" s="672"/>
      <c r="AH33" s="672"/>
      <c r="AI33" s="672"/>
      <c r="AJ33" s="672"/>
      <c r="AK33" s="672"/>
      <c r="AL33" s="672"/>
      <c r="AM33" s="672"/>
      <c r="AN33" s="672"/>
      <c r="AO33" s="672"/>
      <c r="AP33" s="672"/>
      <c r="AQ33" s="672"/>
      <c r="AR33" s="165" t="s">
        <v>65</v>
      </c>
    </row>
    <row r="34" spans="1:44" ht="16.5" customHeight="1">
      <c r="A34" s="822" t="s">
        <v>559</v>
      </c>
      <c r="B34" s="672">
        <v>1</v>
      </c>
      <c r="C34" s="672">
        <v>22</v>
      </c>
      <c r="D34" s="672">
        <v>6</v>
      </c>
      <c r="E34" s="672">
        <v>16</v>
      </c>
      <c r="F34" s="801">
        <v>1</v>
      </c>
      <c r="G34" s="801">
        <v>22</v>
      </c>
      <c r="H34" s="801">
        <v>6</v>
      </c>
      <c r="I34" s="801">
        <v>16</v>
      </c>
      <c r="J34" s="672">
        <v>1</v>
      </c>
      <c r="K34" s="672">
        <v>22</v>
      </c>
      <c r="L34" s="672">
        <v>6</v>
      </c>
      <c r="M34" s="672">
        <v>16</v>
      </c>
      <c r="N34" s="672"/>
      <c r="O34" s="672"/>
      <c r="P34" s="672"/>
      <c r="Q34" s="672"/>
      <c r="R34" s="672"/>
      <c r="S34" s="672"/>
      <c r="T34" s="672"/>
      <c r="U34" s="672"/>
      <c r="V34" s="165" t="s">
        <v>632</v>
      </c>
      <c r="W34" s="822" t="s">
        <v>559</v>
      </c>
      <c r="X34" s="672"/>
      <c r="Y34" s="672"/>
      <c r="Z34" s="672"/>
      <c r="AA34" s="672"/>
      <c r="AB34" s="474"/>
      <c r="AC34" s="474"/>
      <c r="AD34" s="474"/>
      <c r="AE34" s="474"/>
      <c r="AF34" s="672"/>
      <c r="AG34" s="672"/>
      <c r="AH34" s="672"/>
      <c r="AI34" s="672"/>
      <c r="AJ34" s="672"/>
      <c r="AK34" s="672"/>
      <c r="AL34" s="672"/>
      <c r="AM34" s="672"/>
      <c r="AN34" s="672"/>
      <c r="AO34" s="672"/>
      <c r="AP34" s="672"/>
      <c r="AQ34" s="672"/>
      <c r="AR34" s="165" t="s">
        <v>632</v>
      </c>
    </row>
    <row r="35" spans="1:44" ht="27.95" customHeight="1">
      <c r="A35" s="822" t="s">
        <v>548</v>
      </c>
      <c r="B35" s="672"/>
      <c r="C35" s="672"/>
      <c r="D35" s="672"/>
      <c r="E35" s="672"/>
      <c r="F35" s="801"/>
      <c r="G35" s="801"/>
      <c r="H35" s="801"/>
      <c r="I35" s="801"/>
      <c r="J35" s="672"/>
      <c r="K35" s="672"/>
      <c r="L35" s="672"/>
      <c r="M35" s="672"/>
      <c r="N35" s="672"/>
      <c r="O35" s="672"/>
      <c r="P35" s="672"/>
      <c r="Q35" s="672"/>
      <c r="R35" s="672"/>
      <c r="S35" s="672"/>
      <c r="T35" s="672"/>
      <c r="U35" s="672"/>
      <c r="V35" s="165" t="s">
        <v>638</v>
      </c>
      <c r="W35" s="822" t="s">
        <v>548</v>
      </c>
      <c r="X35" s="672"/>
      <c r="Y35" s="672"/>
      <c r="Z35" s="672"/>
      <c r="AA35" s="672"/>
      <c r="AB35" s="474"/>
      <c r="AC35" s="474"/>
      <c r="AD35" s="474"/>
      <c r="AE35" s="474"/>
      <c r="AF35" s="672"/>
      <c r="AG35" s="672"/>
      <c r="AH35" s="672"/>
      <c r="AI35" s="672"/>
      <c r="AJ35" s="672"/>
      <c r="AK35" s="672"/>
      <c r="AL35" s="672"/>
      <c r="AM35" s="672"/>
      <c r="AN35" s="672"/>
      <c r="AO35" s="672"/>
      <c r="AP35" s="672"/>
      <c r="AQ35" s="672"/>
      <c r="AR35" s="165" t="s">
        <v>638</v>
      </c>
    </row>
    <row r="36" spans="1:44" ht="16.5" customHeight="1">
      <c r="A36" s="822" t="s">
        <v>582</v>
      </c>
      <c r="B36" s="672"/>
      <c r="C36" s="672"/>
      <c r="D36" s="672"/>
      <c r="E36" s="672"/>
      <c r="F36" s="801"/>
      <c r="G36" s="801"/>
      <c r="H36" s="801"/>
      <c r="I36" s="801"/>
      <c r="J36" s="672"/>
      <c r="K36" s="672"/>
      <c r="L36" s="672"/>
      <c r="M36" s="672"/>
      <c r="N36" s="672"/>
      <c r="O36" s="672"/>
      <c r="P36" s="672"/>
      <c r="Q36" s="672"/>
      <c r="R36" s="672"/>
      <c r="S36" s="672"/>
      <c r="T36" s="672"/>
      <c r="U36" s="672"/>
      <c r="V36" s="165" t="s">
        <v>678</v>
      </c>
      <c r="W36" s="822" t="s">
        <v>582</v>
      </c>
      <c r="X36" s="672"/>
      <c r="Y36" s="672"/>
      <c r="Z36" s="672"/>
      <c r="AA36" s="672"/>
      <c r="AB36" s="474"/>
      <c r="AC36" s="474"/>
      <c r="AD36" s="474"/>
      <c r="AE36" s="474"/>
      <c r="AF36" s="672"/>
      <c r="AG36" s="672"/>
      <c r="AH36" s="672"/>
      <c r="AI36" s="672"/>
      <c r="AJ36" s="672"/>
      <c r="AK36" s="672"/>
      <c r="AL36" s="672"/>
      <c r="AM36" s="672"/>
      <c r="AN36" s="672"/>
      <c r="AO36" s="672"/>
      <c r="AP36" s="672"/>
      <c r="AQ36" s="672"/>
      <c r="AR36" s="165" t="s">
        <v>678</v>
      </c>
    </row>
    <row r="37" spans="1:44" ht="16.5" customHeight="1">
      <c r="A37" s="822" t="s">
        <v>558</v>
      </c>
      <c r="B37" s="672"/>
      <c r="C37" s="672"/>
      <c r="D37" s="672"/>
      <c r="E37" s="672"/>
      <c r="F37" s="801"/>
      <c r="G37" s="801"/>
      <c r="H37" s="801"/>
      <c r="I37" s="801"/>
      <c r="J37" s="672"/>
      <c r="K37" s="672"/>
      <c r="L37" s="672"/>
      <c r="M37" s="672"/>
      <c r="N37" s="672"/>
      <c r="O37" s="672"/>
      <c r="P37" s="672"/>
      <c r="Q37" s="672"/>
      <c r="R37" s="672"/>
      <c r="S37" s="672"/>
      <c r="T37" s="672"/>
      <c r="U37" s="672"/>
      <c r="V37" s="165" t="s">
        <v>63</v>
      </c>
      <c r="W37" s="822" t="s">
        <v>558</v>
      </c>
      <c r="X37" s="672"/>
      <c r="Y37" s="672"/>
      <c r="Z37" s="672"/>
      <c r="AA37" s="672"/>
      <c r="AB37" s="474"/>
      <c r="AC37" s="474"/>
      <c r="AD37" s="474"/>
      <c r="AE37" s="474"/>
      <c r="AF37" s="672"/>
      <c r="AG37" s="672"/>
      <c r="AH37" s="672"/>
      <c r="AI37" s="672"/>
      <c r="AJ37" s="672"/>
      <c r="AK37" s="672"/>
      <c r="AL37" s="672"/>
      <c r="AM37" s="672"/>
      <c r="AN37" s="672"/>
      <c r="AO37" s="672"/>
      <c r="AP37" s="672"/>
      <c r="AQ37" s="672"/>
      <c r="AR37" s="165" t="s">
        <v>63</v>
      </c>
    </row>
    <row r="38" spans="1:44" ht="16.5" customHeight="1">
      <c r="A38" s="822" t="s">
        <v>551</v>
      </c>
      <c r="B38" s="672"/>
      <c r="C38" s="672"/>
      <c r="D38" s="672"/>
      <c r="E38" s="672"/>
      <c r="F38" s="801"/>
      <c r="G38" s="801"/>
      <c r="H38" s="801"/>
      <c r="I38" s="801"/>
      <c r="J38" s="672"/>
      <c r="K38" s="672"/>
      <c r="L38" s="672"/>
      <c r="M38" s="672"/>
      <c r="N38" s="672"/>
      <c r="O38" s="672"/>
      <c r="P38" s="672"/>
      <c r="Q38" s="672"/>
      <c r="R38" s="672"/>
      <c r="S38" s="672"/>
      <c r="T38" s="672"/>
      <c r="U38" s="672"/>
      <c r="V38" s="165" t="s">
        <v>126</v>
      </c>
      <c r="W38" s="822" t="s">
        <v>551</v>
      </c>
      <c r="X38" s="672"/>
      <c r="Y38" s="672"/>
      <c r="Z38" s="672"/>
      <c r="AA38" s="672"/>
      <c r="AB38" s="474"/>
      <c r="AC38" s="474"/>
      <c r="AD38" s="474"/>
      <c r="AE38" s="474"/>
      <c r="AF38" s="672"/>
      <c r="AG38" s="672"/>
      <c r="AH38" s="672"/>
      <c r="AI38" s="672"/>
      <c r="AJ38" s="672"/>
      <c r="AK38" s="672"/>
      <c r="AL38" s="672"/>
      <c r="AM38" s="672"/>
      <c r="AN38" s="672"/>
      <c r="AO38" s="672"/>
      <c r="AP38" s="672"/>
      <c r="AQ38" s="672"/>
      <c r="AR38" s="165" t="s">
        <v>126</v>
      </c>
    </row>
    <row r="39" spans="1:44" ht="16.5" customHeight="1">
      <c r="A39" s="822" t="s">
        <v>569</v>
      </c>
      <c r="B39" s="672"/>
      <c r="C39" s="672"/>
      <c r="D39" s="672"/>
      <c r="E39" s="672"/>
      <c r="F39" s="801"/>
      <c r="G39" s="801"/>
      <c r="H39" s="801"/>
      <c r="I39" s="801"/>
      <c r="J39" s="672"/>
      <c r="K39" s="672"/>
      <c r="L39" s="672"/>
      <c r="M39" s="672"/>
      <c r="N39" s="672"/>
      <c r="O39" s="672"/>
      <c r="P39" s="672"/>
      <c r="Q39" s="672"/>
      <c r="R39" s="672"/>
      <c r="S39" s="672"/>
      <c r="T39" s="672"/>
      <c r="U39" s="672"/>
      <c r="V39" s="165" t="s">
        <v>161</v>
      </c>
      <c r="W39" s="822" t="s">
        <v>569</v>
      </c>
      <c r="X39" s="672"/>
      <c r="Y39" s="672"/>
      <c r="Z39" s="672"/>
      <c r="AA39" s="672"/>
      <c r="AB39" s="474"/>
      <c r="AC39" s="474"/>
      <c r="AD39" s="474"/>
      <c r="AE39" s="474"/>
      <c r="AF39" s="672"/>
      <c r="AG39" s="672"/>
      <c r="AH39" s="672"/>
      <c r="AI39" s="672"/>
      <c r="AJ39" s="672"/>
      <c r="AK39" s="672"/>
      <c r="AL39" s="672"/>
      <c r="AM39" s="672"/>
      <c r="AN39" s="672"/>
      <c r="AO39" s="672"/>
      <c r="AP39" s="672"/>
      <c r="AQ39" s="672"/>
      <c r="AR39" s="165" t="s">
        <v>161</v>
      </c>
    </row>
    <row r="40" spans="1:44" ht="6.95" customHeight="1">
      <c r="A40" s="32"/>
      <c r="B40" s="41"/>
      <c r="C40" s="962"/>
      <c r="D40" s="962"/>
      <c r="E40" s="962"/>
      <c r="F40" s="962"/>
      <c r="G40" s="962"/>
      <c r="H40" s="34"/>
      <c r="I40" s="34"/>
      <c r="J40" s="962"/>
      <c r="K40" s="962"/>
      <c r="L40" s="34"/>
      <c r="M40" s="34"/>
      <c r="N40" s="962"/>
      <c r="O40" s="962"/>
      <c r="P40" s="34"/>
      <c r="Q40" s="34"/>
      <c r="R40" s="962"/>
      <c r="S40" s="962"/>
      <c r="T40" s="34"/>
      <c r="U40" s="34"/>
      <c r="V40" s="674"/>
      <c r="W40" s="32"/>
      <c r="X40" s="157"/>
      <c r="Y40" s="157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951"/>
    </row>
    <row r="41" spans="1:44" s="83" customFormat="1" ht="15" customHeight="1">
      <c r="A41" s="37" t="s">
        <v>932</v>
      </c>
      <c r="B41" s="322"/>
      <c r="C41" s="322"/>
      <c r="D41" s="322"/>
      <c r="E41" s="322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262" t="s">
        <v>958</v>
      </c>
      <c r="W41" s="37" t="s">
        <v>994</v>
      </c>
      <c r="X41" s="46"/>
      <c r="Y41" s="46"/>
      <c r="Z41" s="46"/>
      <c r="AA41" s="46"/>
      <c r="AB41" s="46"/>
      <c r="AC41" s="46"/>
      <c r="AD41" s="46"/>
      <c r="AE41" s="262"/>
      <c r="AF41" s="46"/>
      <c r="AG41" s="46"/>
      <c r="AH41" s="46"/>
      <c r="AI41" s="262"/>
      <c r="AJ41" s="46"/>
      <c r="AK41" s="46"/>
      <c r="AL41" s="46"/>
      <c r="AM41" s="262"/>
      <c r="AN41" s="46"/>
      <c r="AO41" s="46"/>
      <c r="AP41" s="46"/>
      <c r="AQ41" s="262"/>
      <c r="AR41" s="262" t="s">
        <v>929</v>
      </c>
    </row>
    <row r="42" spans="1:44">
      <c r="A42" s="84"/>
      <c r="B42" s="242"/>
      <c r="C42" s="242"/>
      <c r="D42" s="242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W42" s="84"/>
      <c r="X42" s="242"/>
      <c r="Y42" s="242"/>
      <c r="Z42" s="242"/>
      <c r="AA42" s="242"/>
      <c r="AB42" s="242"/>
      <c r="AC42" s="242"/>
      <c r="AD42" s="242"/>
      <c r="AE42" s="242"/>
      <c r="AF42" s="242"/>
      <c r="AG42" s="242"/>
      <c r="AH42" s="242"/>
      <c r="AI42" s="242"/>
      <c r="AJ42" s="242"/>
      <c r="AK42" s="242"/>
      <c r="AL42" s="242"/>
      <c r="AM42" s="242"/>
      <c r="AN42" s="242"/>
      <c r="AO42" s="242"/>
      <c r="AP42" s="242"/>
      <c r="AQ42" s="242"/>
    </row>
    <row r="43" spans="1:44"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</row>
  </sheetData>
  <mergeCells count="10">
    <mergeCell ref="L2:V2"/>
    <mergeCell ref="AN6:AQ6"/>
    <mergeCell ref="W4:X4"/>
    <mergeCell ref="F6:I6"/>
    <mergeCell ref="J6:M6"/>
    <mergeCell ref="AB6:AE6"/>
    <mergeCell ref="AJ6:AM6"/>
    <mergeCell ref="X5:AA5"/>
    <mergeCell ref="AB5:AG5"/>
    <mergeCell ref="AH5:AQ5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P42"/>
  <sheetViews>
    <sheetView view="pageBreakPreview" zoomScale="85" zoomScaleNormal="100" zoomScaleSheetLayoutView="85" workbookViewId="0">
      <selection activeCell="B17" sqref="B17:O38"/>
    </sheetView>
  </sheetViews>
  <sheetFormatPr defaultRowHeight="12"/>
  <cols>
    <col min="1" max="1" width="11.5" style="244" customWidth="1"/>
    <col min="2" max="2" width="11.75" style="244" customWidth="1"/>
    <col min="3" max="4" width="9.625" style="244" customWidth="1"/>
    <col min="5" max="6" width="9.375" style="244" customWidth="1"/>
    <col min="7" max="7" width="9.25" style="244" customWidth="1"/>
    <col min="8" max="9" width="9.5" style="244" customWidth="1"/>
    <col min="10" max="10" width="12.5" style="244" customWidth="1"/>
    <col min="11" max="11" width="13.5" style="244" customWidth="1"/>
    <col min="12" max="12" width="13.75" style="244" customWidth="1"/>
    <col min="13" max="13" width="12.375" style="244" customWidth="1"/>
    <col min="14" max="14" width="12" style="244" customWidth="1"/>
    <col min="15" max="15" width="11.75" style="244" customWidth="1"/>
    <col min="16" max="16" width="13.25" style="244" customWidth="1"/>
    <col min="17" max="16384" width="9" style="244"/>
  </cols>
  <sheetData>
    <row r="1" spans="1:16" s="248" customFormat="1" ht="24.95" customHeight="1">
      <c r="A1" s="97" t="s">
        <v>718</v>
      </c>
      <c r="B1" s="110"/>
      <c r="C1" s="113"/>
      <c r="D1" s="97"/>
      <c r="E1" s="97"/>
      <c r="F1" s="97"/>
      <c r="G1" s="97"/>
      <c r="H1" s="97"/>
      <c r="I1" s="97"/>
      <c r="P1" s="248" t="s">
        <v>720</v>
      </c>
    </row>
    <row r="2" spans="1:16" s="138" customFormat="1" ht="24.95" customHeight="1">
      <c r="A2" s="120" t="s">
        <v>1182</v>
      </c>
      <c r="B2" s="120"/>
      <c r="C2" s="120"/>
      <c r="D2" s="120"/>
      <c r="E2" s="120"/>
      <c r="F2" s="120"/>
      <c r="G2" s="120"/>
      <c r="H2" s="120"/>
      <c r="I2" s="120"/>
      <c r="J2" s="53" t="s">
        <v>474</v>
      </c>
      <c r="K2" s="53"/>
      <c r="L2" s="53"/>
      <c r="M2" s="53"/>
      <c r="N2" s="53"/>
      <c r="O2" s="53"/>
      <c r="P2" s="53"/>
    </row>
    <row r="3" spans="1:16" s="139" customFormat="1" ht="23.1" customHeight="1">
      <c r="A3" s="52"/>
      <c r="B3" s="52"/>
      <c r="C3" s="52"/>
      <c r="D3" s="323"/>
      <c r="E3" s="323"/>
      <c r="F3" s="323"/>
      <c r="G3" s="323"/>
      <c r="H3" s="323"/>
      <c r="I3" s="323"/>
      <c r="J3" s="52"/>
      <c r="K3" s="52"/>
      <c r="L3" s="52"/>
      <c r="M3" s="52"/>
      <c r="N3" s="52"/>
      <c r="O3" s="52"/>
      <c r="P3" s="52"/>
    </row>
    <row r="4" spans="1:16" s="145" customFormat="1" ht="15" customHeight="1">
      <c r="A4" s="7" t="s">
        <v>930</v>
      </c>
      <c r="B4" s="227"/>
      <c r="C4" s="227"/>
      <c r="D4" s="227"/>
      <c r="E4" s="9"/>
      <c r="F4" s="9"/>
      <c r="G4" s="9"/>
      <c r="H4" s="9" t="s">
        <v>564</v>
      </c>
      <c r="I4" s="9"/>
      <c r="J4" s="9"/>
      <c r="K4" s="9"/>
      <c r="L4" s="9"/>
      <c r="M4" s="9"/>
      <c r="N4" s="9"/>
      <c r="O4" s="9"/>
      <c r="P4" s="256" t="s">
        <v>931</v>
      </c>
    </row>
    <row r="5" spans="1:16" s="216" customFormat="1" ht="13.5" customHeight="1">
      <c r="A5" s="258" t="s">
        <v>340</v>
      </c>
      <c r="B5" s="1300" t="s">
        <v>843</v>
      </c>
      <c r="C5" s="1122"/>
      <c r="D5" s="1122"/>
      <c r="E5" s="1122"/>
      <c r="F5" s="1122"/>
      <c r="G5" s="1122"/>
      <c r="H5" s="1122"/>
      <c r="I5" s="1122"/>
      <c r="J5" s="1304" t="s">
        <v>841</v>
      </c>
      <c r="K5" s="1304"/>
      <c r="L5" s="1304"/>
      <c r="M5" s="1304"/>
      <c r="N5" s="1304"/>
      <c r="O5" s="1305"/>
      <c r="P5" s="307" t="s">
        <v>399</v>
      </c>
    </row>
    <row r="6" spans="1:16" s="216" customFormat="1" ht="13.5" customHeight="1">
      <c r="A6" s="49"/>
      <c r="B6" s="1273" t="s">
        <v>583</v>
      </c>
      <c r="C6" s="1233"/>
      <c r="D6" s="310" t="s">
        <v>414</v>
      </c>
      <c r="E6" s="196"/>
      <c r="F6" s="310" t="s">
        <v>422</v>
      </c>
      <c r="G6" s="196"/>
      <c r="H6" s="310" t="s">
        <v>233</v>
      </c>
      <c r="I6" s="194"/>
      <c r="J6" s="199" t="s">
        <v>583</v>
      </c>
      <c r="K6" s="200" t="s">
        <v>231</v>
      </c>
      <c r="L6" s="200" t="s">
        <v>842</v>
      </c>
      <c r="M6" s="200" t="s">
        <v>432</v>
      </c>
      <c r="N6" s="200" t="s">
        <v>350</v>
      </c>
      <c r="O6" s="200" t="s">
        <v>2</v>
      </c>
      <c r="P6" s="21"/>
    </row>
    <row r="7" spans="1:16" s="216" customFormat="1" ht="13.5" customHeight="1">
      <c r="A7" s="736"/>
      <c r="B7" s="1107" t="s">
        <v>242</v>
      </c>
      <c r="C7" s="1108"/>
      <c r="D7" s="459" t="s">
        <v>222</v>
      </c>
      <c r="E7" s="20"/>
      <c r="F7" s="459" t="s">
        <v>661</v>
      </c>
      <c r="G7" s="20"/>
      <c r="H7" s="1158" t="s">
        <v>472</v>
      </c>
      <c r="I7" s="1212"/>
      <c r="J7" s="737"/>
      <c r="K7" s="269" t="s">
        <v>575</v>
      </c>
      <c r="L7" s="269"/>
      <c r="M7" s="269"/>
      <c r="N7" s="269" t="s">
        <v>335</v>
      </c>
      <c r="O7" s="269"/>
      <c r="P7" s="21"/>
    </row>
    <row r="8" spans="1:16" s="216" customFormat="1" ht="13.5" customHeight="1">
      <c r="A8" s="49"/>
      <c r="B8" s="269" t="s">
        <v>545</v>
      </c>
      <c r="C8" s="269" t="s">
        <v>409</v>
      </c>
      <c r="D8" s="269" t="s">
        <v>545</v>
      </c>
      <c r="E8" s="269" t="s">
        <v>409</v>
      </c>
      <c r="F8" s="269" t="s">
        <v>545</v>
      </c>
      <c r="G8" s="269" t="s">
        <v>409</v>
      </c>
      <c r="H8" s="269" t="s">
        <v>545</v>
      </c>
      <c r="I8" s="309" t="s">
        <v>409</v>
      </c>
      <c r="J8" s="732"/>
      <c r="K8" s="461"/>
      <c r="L8" s="461"/>
      <c r="M8" s="461"/>
      <c r="N8" s="461"/>
      <c r="O8" s="461"/>
      <c r="P8" s="252"/>
    </row>
    <row r="9" spans="1:16" s="216" customFormat="1" ht="13.5" customHeight="1">
      <c r="A9" s="49"/>
      <c r="B9" s="275" t="s">
        <v>218</v>
      </c>
      <c r="C9" s="275" t="s">
        <v>417</v>
      </c>
      <c r="D9" s="275" t="s">
        <v>218</v>
      </c>
      <c r="E9" s="275" t="s">
        <v>417</v>
      </c>
      <c r="F9" s="275" t="s">
        <v>218</v>
      </c>
      <c r="G9" s="275" t="s">
        <v>417</v>
      </c>
      <c r="H9" s="275" t="s">
        <v>218</v>
      </c>
      <c r="I9" s="328" t="s">
        <v>417</v>
      </c>
      <c r="J9" s="635"/>
      <c r="K9" s="325"/>
      <c r="L9" s="325"/>
      <c r="M9" s="325"/>
      <c r="N9" s="22" t="s">
        <v>154</v>
      </c>
      <c r="O9" s="325"/>
      <c r="P9" s="252"/>
    </row>
    <row r="10" spans="1:16" s="216" customFormat="1" ht="13.5" customHeight="1">
      <c r="A10" s="203" t="s">
        <v>844</v>
      </c>
      <c r="B10" s="59" t="s">
        <v>411</v>
      </c>
      <c r="C10" s="59" t="s">
        <v>72</v>
      </c>
      <c r="D10" s="59" t="s">
        <v>411</v>
      </c>
      <c r="E10" s="59" t="s">
        <v>72</v>
      </c>
      <c r="F10" s="59" t="s">
        <v>411</v>
      </c>
      <c r="G10" s="59" t="s">
        <v>72</v>
      </c>
      <c r="H10" s="59" t="s">
        <v>411</v>
      </c>
      <c r="I10" s="79" t="s">
        <v>72</v>
      </c>
      <c r="J10" s="251" t="s">
        <v>242</v>
      </c>
      <c r="K10" s="329" t="s">
        <v>72</v>
      </c>
      <c r="L10" s="329" t="s">
        <v>141</v>
      </c>
      <c r="M10" s="329" t="s">
        <v>78</v>
      </c>
      <c r="N10" s="329" t="s">
        <v>73</v>
      </c>
      <c r="O10" s="329" t="s">
        <v>427</v>
      </c>
      <c r="P10" s="250" t="s">
        <v>248</v>
      </c>
    </row>
    <row r="11" spans="1:16" s="217" customFormat="1" ht="17.25" customHeight="1">
      <c r="A11" s="222">
        <v>2016</v>
      </c>
      <c r="B11" s="85">
        <v>22</v>
      </c>
      <c r="C11" s="224">
        <v>46385</v>
      </c>
      <c r="D11" s="224">
        <v>10</v>
      </c>
      <c r="E11" s="224">
        <v>12262</v>
      </c>
      <c r="F11" s="224">
        <v>9</v>
      </c>
      <c r="G11" s="224">
        <v>28960</v>
      </c>
      <c r="H11" s="224">
        <v>3</v>
      </c>
      <c r="I11" s="224">
        <v>5163</v>
      </c>
      <c r="J11" s="224">
        <v>22797</v>
      </c>
      <c r="K11" s="224">
        <v>12972</v>
      </c>
      <c r="L11" s="224">
        <v>3229</v>
      </c>
      <c r="M11" s="224">
        <v>1004</v>
      </c>
      <c r="N11" s="224">
        <v>1421</v>
      </c>
      <c r="O11" s="436">
        <v>4171</v>
      </c>
      <c r="P11" s="206">
        <v>2016</v>
      </c>
    </row>
    <row r="12" spans="1:16" s="217" customFormat="1" ht="17.25" customHeight="1">
      <c r="A12" s="222">
        <v>2017</v>
      </c>
      <c r="B12" s="85">
        <v>22</v>
      </c>
      <c r="C12" s="224">
        <v>30015</v>
      </c>
      <c r="D12" s="224">
        <v>10</v>
      </c>
      <c r="E12" s="224">
        <v>12854</v>
      </c>
      <c r="F12" s="224">
        <v>9</v>
      </c>
      <c r="G12" s="224">
        <v>12382</v>
      </c>
      <c r="H12" s="224">
        <v>3</v>
      </c>
      <c r="I12" s="224">
        <v>4779</v>
      </c>
      <c r="J12" s="224">
        <v>24661</v>
      </c>
      <c r="K12" s="224">
        <v>14440</v>
      </c>
      <c r="L12" s="224">
        <v>2625</v>
      </c>
      <c r="M12" s="224">
        <v>932</v>
      </c>
      <c r="N12" s="224">
        <v>467</v>
      </c>
      <c r="O12" s="436">
        <v>6197</v>
      </c>
      <c r="P12" s="206">
        <v>2017</v>
      </c>
    </row>
    <row r="13" spans="1:16" s="217" customFormat="1" ht="17.25" customHeight="1">
      <c r="A13" s="222">
        <v>2018</v>
      </c>
      <c r="B13" s="85">
        <v>21</v>
      </c>
      <c r="C13" s="224">
        <v>30154</v>
      </c>
      <c r="D13" s="224">
        <v>10</v>
      </c>
      <c r="E13" s="224">
        <v>13536</v>
      </c>
      <c r="F13" s="224">
        <v>8</v>
      </c>
      <c r="G13" s="224">
        <v>11420</v>
      </c>
      <c r="H13" s="224">
        <v>3</v>
      </c>
      <c r="I13" s="224">
        <v>5198</v>
      </c>
      <c r="J13" s="224">
        <v>24343</v>
      </c>
      <c r="K13" s="224">
        <v>14015</v>
      </c>
      <c r="L13" s="224">
        <v>2445</v>
      </c>
      <c r="M13" s="224">
        <v>849</v>
      </c>
      <c r="N13" s="224">
        <v>140</v>
      </c>
      <c r="O13" s="436">
        <v>6894</v>
      </c>
      <c r="P13" s="206">
        <v>2018</v>
      </c>
    </row>
    <row r="14" spans="1:16" s="217" customFormat="1" ht="17.25" customHeight="1">
      <c r="A14" s="222">
        <v>2019</v>
      </c>
      <c r="B14" s="85">
        <v>21</v>
      </c>
      <c r="C14" s="224">
        <v>32250</v>
      </c>
      <c r="D14" s="224">
        <v>10</v>
      </c>
      <c r="E14" s="224">
        <v>14629</v>
      </c>
      <c r="F14" s="224">
        <v>8</v>
      </c>
      <c r="G14" s="224">
        <v>12351</v>
      </c>
      <c r="H14" s="224">
        <v>3</v>
      </c>
      <c r="I14" s="224">
        <v>5270</v>
      </c>
      <c r="J14" s="224">
        <v>26027</v>
      </c>
      <c r="K14" s="224">
        <v>14431</v>
      </c>
      <c r="L14" s="224">
        <v>3365</v>
      </c>
      <c r="M14" s="224">
        <v>980</v>
      </c>
      <c r="N14" s="224">
        <v>1343</v>
      </c>
      <c r="O14" s="224">
        <v>5908</v>
      </c>
      <c r="P14" s="206">
        <v>2019</v>
      </c>
    </row>
    <row r="15" spans="1:16" s="217" customFormat="1" ht="17.25" customHeight="1">
      <c r="A15" s="222">
        <v>2020</v>
      </c>
      <c r="B15" s="85">
        <v>20</v>
      </c>
      <c r="C15" s="224">
        <v>30486</v>
      </c>
      <c r="D15" s="224">
        <v>9</v>
      </c>
      <c r="E15" s="224">
        <v>14890</v>
      </c>
      <c r="F15" s="224">
        <v>8</v>
      </c>
      <c r="G15" s="224">
        <v>10256</v>
      </c>
      <c r="H15" s="224">
        <v>3</v>
      </c>
      <c r="I15" s="224">
        <v>5340</v>
      </c>
      <c r="J15" s="224">
        <v>7448</v>
      </c>
      <c r="K15" s="224">
        <v>4604</v>
      </c>
      <c r="L15" s="224">
        <v>606</v>
      </c>
      <c r="M15" s="224">
        <v>96</v>
      </c>
      <c r="N15" s="224">
        <v>134</v>
      </c>
      <c r="O15" s="224">
        <v>2008</v>
      </c>
      <c r="P15" s="206">
        <v>2020</v>
      </c>
    </row>
    <row r="16" spans="1:16" s="147" customFormat="1" ht="29.25" customHeight="1">
      <c r="A16" s="225">
        <f>A15+1</f>
        <v>2021</v>
      </c>
      <c r="B16" s="219">
        <f>SUM(B17:B38)</f>
        <v>20</v>
      </c>
      <c r="C16" s="226">
        <f t="shared" ref="C16:O16" si="0">SUM(C17:C38)</f>
        <v>28450</v>
      </c>
      <c r="D16" s="226">
        <f t="shared" si="0"/>
        <v>9</v>
      </c>
      <c r="E16" s="226">
        <f t="shared" si="0"/>
        <v>15120</v>
      </c>
      <c r="F16" s="226">
        <f t="shared" si="0"/>
        <v>8</v>
      </c>
      <c r="G16" s="226">
        <f t="shared" si="0"/>
        <v>7430</v>
      </c>
      <c r="H16" s="226">
        <f t="shared" si="0"/>
        <v>3</v>
      </c>
      <c r="I16" s="226">
        <f t="shared" si="0"/>
        <v>5900</v>
      </c>
      <c r="J16" s="226">
        <f t="shared" si="0"/>
        <v>19799</v>
      </c>
      <c r="K16" s="226">
        <f t="shared" si="0"/>
        <v>9876</v>
      </c>
      <c r="L16" s="226">
        <f t="shared" si="0"/>
        <v>3579</v>
      </c>
      <c r="M16" s="226">
        <f t="shared" si="0"/>
        <v>895</v>
      </c>
      <c r="N16" s="226">
        <f t="shared" si="0"/>
        <v>731</v>
      </c>
      <c r="O16" s="226">
        <f t="shared" si="0"/>
        <v>4718</v>
      </c>
      <c r="P16" s="218">
        <f>$A$16</f>
        <v>2021</v>
      </c>
    </row>
    <row r="17" spans="1:16" s="217" customFormat="1" ht="18" customHeight="1">
      <c r="A17" s="190" t="s">
        <v>563</v>
      </c>
      <c r="B17" s="85">
        <v>3</v>
      </c>
      <c r="C17" s="224">
        <v>4522</v>
      </c>
      <c r="D17" s="224">
        <v>1</v>
      </c>
      <c r="E17" s="224">
        <v>2007</v>
      </c>
      <c r="F17" s="224">
        <v>1</v>
      </c>
      <c r="G17" s="224">
        <v>1169</v>
      </c>
      <c r="H17" s="224">
        <v>1</v>
      </c>
      <c r="I17" s="224">
        <v>1346</v>
      </c>
      <c r="J17" s="224">
        <v>4134</v>
      </c>
      <c r="K17" s="224">
        <v>969</v>
      </c>
      <c r="L17" s="224">
        <v>1738</v>
      </c>
      <c r="M17" s="224">
        <v>133</v>
      </c>
      <c r="N17" s="224">
        <v>58</v>
      </c>
      <c r="O17" s="224">
        <v>1236</v>
      </c>
      <c r="P17" s="165" t="s">
        <v>105</v>
      </c>
    </row>
    <row r="18" spans="1:16" s="217" customFormat="1" ht="18" customHeight="1">
      <c r="A18" s="190" t="s">
        <v>553</v>
      </c>
      <c r="B18" s="85">
        <v>3</v>
      </c>
      <c r="C18" s="224">
        <v>6092</v>
      </c>
      <c r="D18" s="224">
        <v>1</v>
      </c>
      <c r="E18" s="224">
        <v>2627</v>
      </c>
      <c r="F18" s="224">
        <v>1</v>
      </c>
      <c r="G18" s="224">
        <v>1221</v>
      </c>
      <c r="H18" s="224">
        <v>1</v>
      </c>
      <c r="I18" s="224">
        <v>2244</v>
      </c>
      <c r="J18" s="224">
        <v>1970</v>
      </c>
      <c r="K18" s="224">
        <v>902</v>
      </c>
      <c r="L18" s="224">
        <v>509</v>
      </c>
      <c r="M18" s="224">
        <v>241</v>
      </c>
      <c r="N18" s="224">
        <v>132</v>
      </c>
      <c r="O18" s="436">
        <v>186</v>
      </c>
      <c r="P18" s="165" t="s">
        <v>124</v>
      </c>
    </row>
    <row r="19" spans="1:16" s="217" customFormat="1" ht="18" customHeight="1">
      <c r="A19" s="190" t="s">
        <v>567</v>
      </c>
      <c r="B19" s="85">
        <v>3</v>
      </c>
      <c r="C19" s="224">
        <v>6325</v>
      </c>
      <c r="D19" s="224">
        <v>1</v>
      </c>
      <c r="E19" s="224">
        <v>1903</v>
      </c>
      <c r="F19" s="224">
        <v>1</v>
      </c>
      <c r="G19" s="224">
        <v>2112</v>
      </c>
      <c r="H19" s="224">
        <v>1</v>
      </c>
      <c r="I19" s="224">
        <v>2310</v>
      </c>
      <c r="J19" s="224">
        <v>5466</v>
      </c>
      <c r="K19" s="224">
        <v>2993</v>
      </c>
      <c r="L19" s="224">
        <v>1037</v>
      </c>
      <c r="M19" s="224">
        <v>372</v>
      </c>
      <c r="N19" s="224">
        <v>137</v>
      </c>
      <c r="O19" s="436">
        <v>927</v>
      </c>
      <c r="P19" s="165" t="s">
        <v>177</v>
      </c>
    </row>
    <row r="20" spans="1:16" s="217" customFormat="1" ht="18" customHeight="1">
      <c r="A20" s="190" t="s">
        <v>565</v>
      </c>
      <c r="B20" s="85">
        <v>1</v>
      </c>
      <c r="C20" s="224">
        <v>242</v>
      </c>
      <c r="D20" s="224">
        <v>0</v>
      </c>
      <c r="E20" s="224">
        <v>0</v>
      </c>
      <c r="F20" s="224">
        <v>1</v>
      </c>
      <c r="G20" s="224">
        <v>242</v>
      </c>
      <c r="H20" s="224"/>
      <c r="I20" s="224"/>
      <c r="J20" s="224">
        <v>242</v>
      </c>
      <c r="K20" s="224">
        <v>120</v>
      </c>
      <c r="L20" s="224">
        <v>30</v>
      </c>
      <c r="M20" s="224">
        <v>34</v>
      </c>
      <c r="N20" s="224">
        <v>31</v>
      </c>
      <c r="O20" s="224">
        <v>27</v>
      </c>
      <c r="P20" s="165" t="s">
        <v>461</v>
      </c>
    </row>
    <row r="21" spans="1:16" s="217" customFormat="1" ht="18" customHeight="1">
      <c r="A21" s="190" t="s">
        <v>562</v>
      </c>
      <c r="B21" s="85">
        <v>1</v>
      </c>
      <c r="C21" s="224">
        <v>1227</v>
      </c>
      <c r="D21" s="224">
        <v>1</v>
      </c>
      <c r="E21" s="224">
        <v>1227</v>
      </c>
      <c r="F21" s="224"/>
      <c r="G21" s="224"/>
      <c r="H21" s="224"/>
      <c r="I21" s="224"/>
      <c r="J21" s="224">
        <v>506</v>
      </c>
      <c r="K21" s="224">
        <v>285</v>
      </c>
      <c r="L21" s="224">
        <v>4</v>
      </c>
      <c r="M21" s="224">
        <v>0</v>
      </c>
      <c r="N21" s="224">
        <v>2</v>
      </c>
      <c r="O21" s="224">
        <v>215</v>
      </c>
      <c r="P21" s="165" t="s">
        <v>650</v>
      </c>
    </row>
    <row r="22" spans="1:16" s="217" customFormat="1" ht="28.5" customHeight="1">
      <c r="A22" s="190" t="s">
        <v>552</v>
      </c>
      <c r="B22" s="85">
        <v>1</v>
      </c>
      <c r="C22" s="224">
        <v>983</v>
      </c>
      <c r="D22" s="224">
        <v>0</v>
      </c>
      <c r="E22" s="224">
        <v>0</v>
      </c>
      <c r="F22" s="224">
        <v>1</v>
      </c>
      <c r="G22" s="224">
        <v>983</v>
      </c>
      <c r="H22" s="224"/>
      <c r="I22" s="224"/>
      <c r="J22" s="224">
        <v>983</v>
      </c>
      <c r="K22" s="224">
        <v>471</v>
      </c>
      <c r="L22" s="224">
        <v>121</v>
      </c>
      <c r="M22" s="224">
        <v>19</v>
      </c>
      <c r="N22" s="224">
        <v>118</v>
      </c>
      <c r="O22" s="224">
        <v>254</v>
      </c>
      <c r="P22" s="165" t="s">
        <v>180</v>
      </c>
    </row>
    <row r="23" spans="1:16" s="217" customFormat="1" ht="18" customHeight="1">
      <c r="A23" s="190" t="s">
        <v>561</v>
      </c>
      <c r="B23" s="85">
        <v>0</v>
      </c>
      <c r="C23" s="224">
        <v>0</v>
      </c>
      <c r="D23" s="224">
        <v>0</v>
      </c>
      <c r="E23" s="224">
        <v>0</v>
      </c>
      <c r="F23" s="224"/>
      <c r="G23" s="224"/>
      <c r="H23" s="224"/>
      <c r="I23" s="224"/>
      <c r="J23" s="224">
        <v>0</v>
      </c>
      <c r="K23" s="224">
        <v>0</v>
      </c>
      <c r="L23" s="224">
        <v>0</v>
      </c>
      <c r="M23" s="224">
        <v>0</v>
      </c>
      <c r="N23" s="224">
        <v>0</v>
      </c>
      <c r="O23" s="224">
        <v>0</v>
      </c>
      <c r="P23" s="165" t="s">
        <v>657</v>
      </c>
    </row>
    <row r="24" spans="1:16" s="217" customFormat="1" ht="18" customHeight="1">
      <c r="A24" s="190" t="s">
        <v>557</v>
      </c>
      <c r="B24" s="85">
        <v>0</v>
      </c>
      <c r="C24" s="224">
        <v>0</v>
      </c>
      <c r="D24" s="224">
        <v>0</v>
      </c>
      <c r="E24" s="224">
        <v>0</v>
      </c>
      <c r="F24" s="224"/>
      <c r="G24" s="224"/>
      <c r="H24" s="224"/>
      <c r="I24" s="224"/>
      <c r="J24" s="224">
        <v>0</v>
      </c>
      <c r="K24" s="224">
        <v>0</v>
      </c>
      <c r="L24" s="224">
        <v>0</v>
      </c>
      <c r="M24" s="224">
        <v>0</v>
      </c>
      <c r="N24" s="224">
        <v>0</v>
      </c>
      <c r="O24" s="224">
        <v>0</v>
      </c>
      <c r="P24" s="165" t="s">
        <v>121</v>
      </c>
    </row>
    <row r="25" spans="1:16" s="217" customFormat="1" ht="18" customHeight="1">
      <c r="A25" s="190" t="s">
        <v>227</v>
      </c>
      <c r="B25" s="85">
        <v>1</v>
      </c>
      <c r="C25" s="224">
        <v>2155</v>
      </c>
      <c r="D25" s="224">
        <v>1</v>
      </c>
      <c r="E25" s="224">
        <v>2155</v>
      </c>
      <c r="F25" s="224"/>
      <c r="G25" s="224"/>
      <c r="H25" s="224"/>
      <c r="I25" s="224"/>
      <c r="J25" s="224">
        <v>779</v>
      </c>
      <c r="K25" s="224">
        <v>550</v>
      </c>
      <c r="L25" s="224">
        <v>5</v>
      </c>
      <c r="M25" s="224">
        <v>4</v>
      </c>
      <c r="N25" s="224">
        <v>2</v>
      </c>
      <c r="O25" s="224">
        <v>218</v>
      </c>
      <c r="P25" s="165" t="s">
        <v>123</v>
      </c>
    </row>
    <row r="26" spans="1:16" s="217" customFormat="1" ht="28.5" customHeight="1">
      <c r="A26" s="190" t="s">
        <v>550</v>
      </c>
      <c r="B26" s="85">
        <v>0</v>
      </c>
      <c r="C26" s="224">
        <v>0</v>
      </c>
      <c r="D26" s="224">
        <v>0</v>
      </c>
      <c r="E26" s="224">
        <v>0</v>
      </c>
      <c r="F26" s="224"/>
      <c r="G26" s="224"/>
      <c r="H26" s="224"/>
      <c r="I26" s="224"/>
      <c r="J26" s="224">
        <v>0</v>
      </c>
      <c r="K26" s="224">
        <v>0</v>
      </c>
      <c r="L26" s="224">
        <v>0</v>
      </c>
      <c r="M26" s="224">
        <v>0</v>
      </c>
      <c r="N26" s="224">
        <v>0</v>
      </c>
      <c r="O26" s="224">
        <v>0</v>
      </c>
      <c r="P26" s="165" t="s">
        <v>122</v>
      </c>
    </row>
    <row r="27" spans="1:16" s="217" customFormat="1" ht="18" customHeight="1">
      <c r="A27" s="190" t="s">
        <v>560</v>
      </c>
      <c r="B27" s="85">
        <v>1</v>
      </c>
      <c r="C27" s="224">
        <v>1036</v>
      </c>
      <c r="D27" s="224">
        <v>1</v>
      </c>
      <c r="E27" s="224">
        <v>1036</v>
      </c>
      <c r="F27" s="224"/>
      <c r="G27" s="224"/>
      <c r="H27" s="224"/>
      <c r="I27" s="224"/>
      <c r="J27" s="224">
        <v>1036</v>
      </c>
      <c r="K27" s="224">
        <v>960</v>
      </c>
      <c r="L27" s="224">
        <v>10</v>
      </c>
      <c r="M27" s="224">
        <v>2</v>
      </c>
      <c r="N27" s="224">
        <v>5</v>
      </c>
      <c r="O27" s="224">
        <v>59</v>
      </c>
      <c r="P27" s="165" t="s">
        <v>80</v>
      </c>
    </row>
    <row r="28" spans="1:16" s="217" customFormat="1" ht="18" customHeight="1">
      <c r="A28" s="190" t="s">
        <v>568</v>
      </c>
      <c r="B28" s="85">
        <v>0</v>
      </c>
      <c r="C28" s="224">
        <v>0</v>
      </c>
      <c r="D28" s="224">
        <v>0</v>
      </c>
      <c r="E28" s="224">
        <v>0</v>
      </c>
      <c r="F28" s="224"/>
      <c r="G28" s="224"/>
      <c r="H28" s="224"/>
      <c r="I28" s="224"/>
      <c r="J28" s="224">
        <v>0</v>
      </c>
      <c r="K28" s="224">
        <v>0</v>
      </c>
      <c r="L28" s="224">
        <v>0</v>
      </c>
      <c r="M28" s="224">
        <v>0</v>
      </c>
      <c r="N28" s="224">
        <v>0</v>
      </c>
      <c r="O28" s="224">
        <v>0</v>
      </c>
      <c r="P28" s="165" t="s">
        <v>673</v>
      </c>
    </row>
    <row r="29" spans="1:16" s="217" customFormat="1" ht="18" customHeight="1">
      <c r="A29" s="190" t="s">
        <v>549</v>
      </c>
      <c r="B29" s="85">
        <v>0</v>
      </c>
      <c r="C29" s="224">
        <v>0</v>
      </c>
      <c r="D29" s="224">
        <v>0</v>
      </c>
      <c r="E29" s="224">
        <v>0</v>
      </c>
      <c r="F29" s="224"/>
      <c r="G29" s="224"/>
      <c r="H29" s="224"/>
      <c r="I29" s="224"/>
      <c r="J29" s="224">
        <v>0</v>
      </c>
      <c r="K29" s="224">
        <v>0</v>
      </c>
      <c r="L29" s="224">
        <v>0</v>
      </c>
      <c r="M29" s="224">
        <v>0</v>
      </c>
      <c r="N29" s="224">
        <v>0</v>
      </c>
      <c r="O29" s="224">
        <v>0</v>
      </c>
      <c r="P29" s="165" t="s">
        <v>125</v>
      </c>
    </row>
    <row r="30" spans="1:16" s="217" customFormat="1" ht="28.5" customHeight="1">
      <c r="A30" s="190" t="s">
        <v>556</v>
      </c>
      <c r="B30" s="85">
        <v>1</v>
      </c>
      <c r="C30" s="224">
        <v>407</v>
      </c>
      <c r="D30" s="224">
        <v>0</v>
      </c>
      <c r="E30" s="224">
        <v>0</v>
      </c>
      <c r="F30" s="224">
        <v>1</v>
      </c>
      <c r="G30" s="224">
        <v>407</v>
      </c>
      <c r="H30" s="224"/>
      <c r="I30" s="224"/>
      <c r="J30" s="224">
        <v>407</v>
      </c>
      <c r="K30" s="224">
        <v>235</v>
      </c>
      <c r="L30" s="224">
        <v>22</v>
      </c>
      <c r="M30" s="224">
        <v>22</v>
      </c>
      <c r="N30" s="224">
        <v>72</v>
      </c>
      <c r="O30" s="224">
        <v>56</v>
      </c>
      <c r="P30" s="165" t="s">
        <v>142</v>
      </c>
    </row>
    <row r="31" spans="1:16" s="217" customFormat="1" ht="18" customHeight="1">
      <c r="A31" s="190" t="s">
        <v>555</v>
      </c>
      <c r="B31" s="85">
        <v>1</v>
      </c>
      <c r="C31" s="224">
        <v>1240</v>
      </c>
      <c r="D31" s="224">
        <v>1</v>
      </c>
      <c r="E31" s="224">
        <v>1240</v>
      </c>
      <c r="F31" s="224"/>
      <c r="G31" s="224"/>
      <c r="H31" s="224"/>
      <c r="I31" s="224"/>
      <c r="J31" s="224">
        <v>932</v>
      </c>
      <c r="K31" s="224">
        <v>656</v>
      </c>
      <c r="L31" s="224">
        <v>21</v>
      </c>
      <c r="M31" s="224">
        <v>0</v>
      </c>
      <c r="N31" s="224">
        <v>4</v>
      </c>
      <c r="O31" s="224">
        <v>251</v>
      </c>
      <c r="P31" s="165" t="s">
        <v>116</v>
      </c>
    </row>
    <row r="32" spans="1:16" s="217" customFormat="1" ht="18" customHeight="1">
      <c r="A32" s="190" t="s">
        <v>554</v>
      </c>
      <c r="B32" s="85">
        <v>2</v>
      </c>
      <c r="C32" s="224">
        <v>2687</v>
      </c>
      <c r="D32" s="224">
        <v>1</v>
      </c>
      <c r="E32" s="224">
        <v>1759</v>
      </c>
      <c r="F32" s="224">
        <v>1</v>
      </c>
      <c r="G32" s="224">
        <v>928</v>
      </c>
      <c r="H32" s="224"/>
      <c r="I32" s="224"/>
      <c r="J32" s="224">
        <v>1431</v>
      </c>
      <c r="K32" s="224">
        <v>968</v>
      </c>
      <c r="L32" s="224">
        <v>6</v>
      </c>
      <c r="M32" s="224">
        <v>31</v>
      </c>
      <c r="N32" s="224">
        <v>64</v>
      </c>
      <c r="O32" s="224">
        <v>362</v>
      </c>
      <c r="P32" s="165" t="s">
        <v>65</v>
      </c>
    </row>
    <row r="33" spans="1:16" s="217" customFormat="1" ht="18" customHeight="1">
      <c r="A33" s="190" t="s">
        <v>559</v>
      </c>
      <c r="B33" s="85">
        <v>1</v>
      </c>
      <c r="C33" s="224">
        <v>368</v>
      </c>
      <c r="D33" s="224">
        <v>0</v>
      </c>
      <c r="E33" s="224">
        <v>0</v>
      </c>
      <c r="F33" s="224">
        <v>1</v>
      </c>
      <c r="G33" s="224">
        <v>368</v>
      </c>
      <c r="H33" s="224"/>
      <c r="I33" s="224"/>
      <c r="J33" s="224">
        <v>368</v>
      </c>
      <c r="K33" s="224">
        <v>364</v>
      </c>
      <c r="L33" s="224">
        <v>3</v>
      </c>
      <c r="M33" s="224">
        <v>1</v>
      </c>
      <c r="N33" s="224">
        <v>0</v>
      </c>
      <c r="O33" s="224">
        <v>0</v>
      </c>
      <c r="P33" s="165" t="s">
        <v>632</v>
      </c>
    </row>
    <row r="34" spans="1:16" s="217" customFormat="1" ht="28.5" customHeight="1">
      <c r="A34" s="190" t="s">
        <v>548</v>
      </c>
      <c r="B34" s="85">
        <v>1</v>
      </c>
      <c r="C34" s="224">
        <v>1166</v>
      </c>
      <c r="D34" s="224">
        <v>1</v>
      </c>
      <c r="E34" s="224">
        <v>1166</v>
      </c>
      <c r="F34" s="224"/>
      <c r="G34" s="224"/>
      <c r="H34" s="224"/>
      <c r="I34" s="224"/>
      <c r="J34" s="224">
        <v>1545</v>
      </c>
      <c r="K34" s="224">
        <v>403</v>
      </c>
      <c r="L34" s="224">
        <v>73</v>
      </c>
      <c r="M34" s="224">
        <v>36</v>
      </c>
      <c r="N34" s="224">
        <v>106</v>
      </c>
      <c r="O34" s="224">
        <v>927</v>
      </c>
      <c r="P34" s="165" t="s">
        <v>638</v>
      </c>
    </row>
    <row r="35" spans="1:16" s="217" customFormat="1" ht="18" customHeight="1">
      <c r="A35" s="190" t="s">
        <v>582</v>
      </c>
      <c r="B35" s="85">
        <v>0</v>
      </c>
      <c r="C35" s="224">
        <v>0</v>
      </c>
      <c r="D35" s="224">
        <v>0</v>
      </c>
      <c r="E35" s="224">
        <v>0</v>
      </c>
      <c r="F35" s="224"/>
      <c r="G35" s="224"/>
      <c r="H35" s="224"/>
      <c r="I35" s="224"/>
      <c r="J35" s="224">
        <v>0</v>
      </c>
      <c r="K35" s="224">
        <v>0</v>
      </c>
      <c r="L35" s="224">
        <v>0</v>
      </c>
      <c r="M35" s="224">
        <v>0</v>
      </c>
      <c r="N35" s="224">
        <v>0</v>
      </c>
      <c r="O35" s="224">
        <v>0</v>
      </c>
      <c r="P35" s="165" t="s">
        <v>678</v>
      </c>
    </row>
    <row r="36" spans="1:16" s="217" customFormat="1" ht="18" customHeight="1">
      <c r="A36" s="190" t="s">
        <v>558</v>
      </c>
      <c r="B36" s="85">
        <v>0</v>
      </c>
      <c r="C36" s="224">
        <v>0</v>
      </c>
      <c r="D36" s="224">
        <v>0</v>
      </c>
      <c r="E36" s="224">
        <v>0</v>
      </c>
      <c r="F36" s="224"/>
      <c r="G36" s="224"/>
      <c r="H36" s="224"/>
      <c r="I36" s="224"/>
      <c r="J36" s="224">
        <v>0</v>
      </c>
      <c r="K36" s="224">
        <v>0</v>
      </c>
      <c r="L36" s="224">
        <v>0</v>
      </c>
      <c r="M36" s="224">
        <v>0</v>
      </c>
      <c r="N36" s="224">
        <v>0</v>
      </c>
      <c r="O36" s="224">
        <v>0</v>
      </c>
      <c r="P36" s="165" t="s">
        <v>63</v>
      </c>
    </row>
    <row r="37" spans="1:16" s="217" customFormat="1" ht="18" customHeight="1">
      <c r="A37" s="190" t="s">
        <v>551</v>
      </c>
      <c r="B37" s="85">
        <v>0</v>
      </c>
      <c r="C37" s="224">
        <v>0</v>
      </c>
      <c r="D37" s="224">
        <v>0</v>
      </c>
      <c r="E37" s="224">
        <v>0</v>
      </c>
      <c r="F37" s="224"/>
      <c r="G37" s="224"/>
      <c r="H37" s="224"/>
      <c r="I37" s="224"/>
      <c r="J37" s="224">
        <v>0</v>
      </c>
      <c r="K37" s="224">
        <v>0</v>
      </c>
      <c r="L37" s="224">
        <v>0</v>
      </c>
      <c r="M37" s="224">
        <v>0</v>
      </c>
      <c r="N37" s="224">
        <v>0</v>
      </c>
      <c r="O37" s="224">
        <v>0</v>
      </c>
      <c r="P37" s="165" t="s">
        <v>126</v>
      </c>
    </row>
    <row r="38" spans="1:16" s="61" customFormat="1" ht="18" customHeight="1">
      <c r="A38" s="190" t="s">
        <v>569</v>
      </c>
      <c r="B38" s="85">
        <v>0</v>
      </c>
      <c r="C38" s="224">
        <v>0</v>
      </c>
      <c r="D38" s="224">
        <v>0</v>
      </c>
      <c r="E38" s="224">
        <v>0</v>
      </c>
      <c r="F38" s="224"/>
      <c r="G38" s="224"/>
      <c r="H38" s="224"/>
      <c r="I38" s="224"/>
      <c r="J38" s="224">
        <v>0</v>
      </c>
      <c r="K38" s="224">
        <v>0</v>
      </c>
      <c r="L38" s="224">
        <v>0</v>
      </c>
      <c r="M38" s="224">
        <v>0</v>
      </c>
      <c r="N38" s="224">
        <v>0</v>
      </c>
      <c r="O38" s="224">
        <v>0</v>
      </c>
      <c r="P38" s="165" t="s">
        <v>161</v>
      </c>
    </row>
    <row r="39" spans="1:16" s="62" customFormat="1" ht="3.95" customHeight="1">
      <c r="A39" s="32"/>
      <c r="B39" s="41"/>
      <c r="C39" s="33"/>
      <c r="D39" s="33"/>
      <c r="E39" s="33"/>
      <c r="F39" s="33"/>
      <c r="G39" s="33"/>
      <c r="H39" s="33"/>
      <c r="I39" s="33"/>
      <c r="J39" s="34"/>
      <c r="K39" s="34"/>
      <c r="L39" s="34"/>
      <c r="M39" s="34"/>
      <c r="N39" s="34"/>
      <c r="O39" s="730"/>
      <c r="P39" s="674"/>
    </row>
    <row r="40" spans="1:16" s="140" customFormat="1" ht="14.45" customHeight="1">
      <c r="A40" s="441" t="s">
        <v>932</v>
      </c>
      <c r="J40" s="145"/>
      <c r="K40" s="145"/>
      <c r="L40" s="145"/>
      <c r="M40" s="145"/>
      <c r="N40" s="145"/>
      <c r="O40" s="145"/>
      <c r="P40" s="256" t="s">
        <v>929</v>
      </c>
    </row>
    <row r="41" spans="1:16" ht="12.75">
      <c r="B41" s="242"/>
      <c r="C41" s="242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</row>
    <row r="42" spans="1:16"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</row>
  </sheetData>
  <mergeCells count="5">
    <mergeCell ref="B5:I5"/>
    <mergeCell ref="J5:O5"/>
    <mergeCell ref="B6:C6"/>
    <mergeCell ref="B7:C7"/>
    <mergeCell ref="H7:I7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P31"/>
  <sheetViews>
    <sheetView view="pageBreakPreview" topLeftCell="A4" zoomScale="85" zoomScaleNormal="100" zoomScaleSheetLayoutView="85" workbookViewId="0">
      <selection activeCell="J28" sqref="J28"/>
    </sheetView>
  </sheetViews>
  <sheetFormatPr defaultRowHeight="12"/>
  <cols>
    <col min="1" max="1" width="6.75" style="244" customWidth="1"/>
    <col min="2" max="2" width="5.875" style="244" customWidth="1"/>
    <col min="3" max="3" width="5.75" style="244" customWidth="1"/>
    <col min="4" max="4" width="4.625" style="244" customWidth="1"/>
    <col min="5" max="5" width="4.875" style="244" customWidth="1"/>
    <col min="6" max="6" width="5.625" style="244" customWidth="1"/>
    <col min="7" max="7" width="4.625" style="244" customWidth="1"/>
    <col min="8" max="8" width="4.875" style="244" customWidth="1"/>
    <col min="9" max="9" width="6.375" style="244" customWidth="1"/>
    <col min="10" max="10" width="4.625" style="244" customWidth="1"/>
    <col min="11" max="11" width="5" style="244" customWidth="1"/>
    <col min="12" max="14" width="5.125" style="244" customWidth="1"/>
    <col min="15" max="15" width="7.25" style="244" customWidth="1"/>
    <col min="16" max="16" width="7.375" style="244" customWidth="1"/>
    <col min="17" max="16384" width="9" style="244"/>
  </cols>
  <sheetData>
    <row r="1" spans="1:16" s="248" customFormat="1" ht="24.95" customHeight="1">
      <c r="A1" s="97" t="s">
        <v>719</v>
      </c>
      <c r="B1" s="110"/>
      <c r="C1" s="113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1103"/>
      <c r="P1" s="1103"/>
    </row>
    <row r="2" spans="1:16" s="123" customFormat="1" ht="24.95" customHeight="1">
      <c r="A2" s="120" t="s">
        <v>1183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</row>
    <row r="3" spans="1:16" s="139" customFormat="1" ht="23.1" customHeight="1">
      <c r="A3" s="53" t="s">
        <v>471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6" s="145" customFormat="1" ht="15" customHeight="1">
      <c r="A4" s="7" t="s">
        <v>925</v>
      </c>
      <c r="B4" s="227"/>
      <c r="C4" s="9"/>
      <c r="D4" s="9" t="s">
        <v>564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256" t="s">
        <v>926</v>
      </c>
    </row>
    <row r="5" spans="1:16" s="216" customFormat="1" ht="15" customHeight="1">
      <c r="A5" s="738"/>
      <c r="B5" s="739" t="s">
        <v>848</v>
      </c>
      <c r="C5" s="739"/>
      <c r="D5" s="739"/>
      <c r="E5" s="739"/>
      <c r="F5" s="342"/>
      <c r="G5" s="739"/>
      <c r="H5" s="739"/>
      <c r="I5" s="739"/>
      <c r="J5" s="739"/>
      <c r="K5" s="343"/>
      <c r="L5" s="342" t="s">
        <v>849</v>
      </c>
      <c r="M5" s="739"/>
      <c r="N5" s="739"/>
      <c r="O5" s="343"/>
      <c r="P5" s="740"/>
    </row>
    <row r="6" spans="1:16" s="216" customFormat="1" ht="15" customHeight="1">
      <c r="A6" s="696"/>
      <c r="B6" s="354" t="s">
        <v>242</v>
      </c>
      <c r="C6" s="354"/>
      <c r="D6" s="354"/>
      <c r="E6" s="354"/>
      <c r="F6" s="78"/>
      <c r="G6" s="354"/>
      <c r="H6" s="354"/>
      <c r="I6" s="354"/>
      <c r="J6" s="354"/>
      <c r="K6" s="355"/>
      <c r="L6" s="78" t="s">
        <v>469</v>
      </c>
      <c r="M6" s="354"/>
      <c r="N6" s="354"/>
      <c r="O6" s="355"/>
      <c r="P6" s="328"/>
    </row>
    <row r="7" spans="1:16" s="216" customFormat="1" ht="15" customHeight="1">
      <c r="A7" s="696"/>
      <c r="B7" s="347" t="s">
        <v>845</v>
      </c>
      <c r="C7" s="1128" t="s">
        <v>846</v>
      </c>
      <c r="D7" s="1129"/>
      <c r="E7" s="1130"/>
      <c r="F7" s="1128" t="s">
        <v>847</v>
      </c>
      <c r="G7" s="1129"/>
      <c r="H7" s="1130"/>
      <c r="I7" s="1128" t="s">
        <v>232</v>
      </c>
      <c r="J7" s="1129"/>
      <c r="K7" s="1130"/>
      <c r="L7" s="347" t="s">
        <v>576</v>
      </c>
      <c r="M7" s="347" t="s">
        <v>584</v>
      </c>
      <c r="N7" s="347" t="s">
        <v>574</v>
      </c>
      <c r="O7" s="347" t="s">
        <v>232</v>
      </c>
      <c r="P7" s="328" t="s">
        <v>564</v>
      </c>
    </row>
    <row r="8" spans="1:16" s="216" customFormat="1" ht="15" customHeight="1">
      <c r="A8" s="696" t="s">
        <v>243</v>
      </c>
      <c r="B8" s="349"/>
      <c r="C8" s="697"/>
      <c r="D8" s="741"/>
      <c r="E8" s="742"/>
      <c r="F8" s="697"/>
      <c r="G8" s="741"/>
      <c r="H8" s="742"/>
      <c r="I8" s="1306" t="s">
        <v>424</v>
      </c>
      <c r="J8" s="1307"/>
      <c r="K8" s="1308"/>
      <c r="L8" s="349" t="s">
        <v>546</v>
      </c>
      <c r="M8" s="349" t="s">
        <v>570</v>
      </c>
      <c r="N8" s="349" t="s">
        <v>570</v>
      </c>
      <c r="O8" s="349" t="s">
        <v>424</v>
      </c>
      <c r="P8" s="328" t="s">
        <v>399</v>
      </c>
    </row>
    <row r="9" spans="1:16" s="216" customFormat="1" ht="15" customHeight="1">
      <c r="A9" s="696"/>
      <c r="B9" s="275"/>
      <c r="C9" s="275"/>
      <c r="D9" s="745" t="s">
        <v>5</v>
      </c>
      <c r="E9" s="746" t="s">
        <v>11</v>
      </c>
      <c r="F9" s="349"/>
      <c r="G9" s="746" t="s">
        <v>5</v>
      </c>
      <c r="H9" s="747" t="s">
        <v>11</v>
      </c>
      <c r="I9" s="275" t="s">
        <v>417</v>
      </c>
      <c r="J9" s="746" t="s">
        <v>5</v>
      </c>
      <c r="K9" s="747" t="s">
        <v>11</v>
      </c>
      <c r="L9" s="275"/>
      <c r="M9" s="275"/>
      <c r="N9" s="275"/>
      <c r="O9" s="275" t="s">
        <v>417</v>
      </c>
      <c r="P9" s="328"/>
    </row>
    <row r="10" spans="1:16" s="216" customFormat="1" ht="15" customHeight="1">
      <c r="A10" s="696"/>
      <c r="B10" s="275" t="s">
        <v>417</v>
      </c>
      <c r="C10" s="275"/>
      <c r="D10" s="748"/>
      <c r="E10" s="749"/>
      <c r="F10" s="275"/>
      <c r="G10" s="749"/>
      <c r="H10" s="750"/>
      <c r="I10" s="275" t="s">
        <v>166</v>
      </c>
      <c r="J10" s="749"/>
      <c r="K10" s="750"/>
      <c r="L10" s="275" t="s">
        <v>417</v>
      </c>
      <c r="M10" s="275"/>
      <c r="N10" s="275"/>
      <c r="O10" s="275" t="s">
        <v>166</v>
      </c>
      <c r="P10" s="328"/>
    </row>
    <row r="11" spans="1:16" s="216" customFormat="1" ht="15" customHeight="1">
      <c r="A11" s="695"/>
      <c r="B11" s="59" t="s">
        <v>198</v>
      </c>
      <c r="C11" s="59" t="s">
        <v>199</v>
      </c>
      <c r="D11" s="751" t="s">
        <v>371</v>
      </c>
      <c r="E11" s="752" t="s">
        <v>439</v>
      </c>
      <c r="F11" s="59" t="s">
        <v>137</v>
      </c>
      <c r="G11" s="753" t="s">
        <v>371</v>
      </c>
      <c r="H11" s="754" t="s">
        <v>439</v>
      </c>
      <c r="I11" s="59" t="s">
        <v>100</v>
      </c>
      <c r="J11" s="753" t="s">
        <v>371</v>
      </c>
      <c r="K11" s="754" t="s">
        <v>439</v>
      </c>
      <c r="L11" s="59" t="s">
        <v>198</v>
      </c>
      <c r="M11" s="59" t="s">
        <v>199</v>
      </c>
      <c r="N11" s="59" t="s">
        <v>137</v>
      </c>
      <c r="O11" s="59" t="s">
        <v>100</v>
      </c>
      <c r="P11" s="79"/>
    </row>
    <row r="12" spans="1:16" s="217" customFormat="1" ht="32.25" customHeight="1">
      <c r="A12" s="755">
        <v>2016</v>
      </c>
      <c r="B12" s="756">
        <v>59</v>
      </c>
      <c r="C12" s="757">
        <v>282</v>
      </c>
      <c r="D12" s="758" t="s">
        <v>585</v>
      </c>
      <c r="E12" s="758" t="s">
        <v>585</v>
      </c>
      <c r="F12" s="757">
        <v>302</v>
      </c>
      <c r="G12" s="758" t="s">
        <v>585</v>
      </c>
      <c r="H12" s="758" t="s">
        <v>585</v>
      </c>
      <c r="I12" s="757">
        <v>1321</v>
      </c>
      <c r="J12" s="758" t="s">
        <v>585</v>
      </c>
      <c r="K12" s="758" t="s">
        <v>585</v>
      </c>
      <c r="L12" s="757">
        <v>21</v>
      </c>
      <c r="M12" s="757">
        <v>200</v>
      </c>
      <c r="N12" s="757">
        <v>234</v>
      </c>
      <c r="O12" s="757">
        <v>1108</v>
      </c>
      <c r="P12" s="759">
        <v>2016</v>
      </c>
    </row>
    <row r="13" spans="1:16" s="217" customFormat="1" ht="32.25" customHeight="1">
      <c r="A13" s="755">
        <v>2017</v>
      </c>
      <c r="B13" s="756">
        <v>60</v>
      </c>
      <c r="C13" s="757">
        <v>222</v>
      </c>
      <c r="D13" s="758" t="s">
        <v>585</v>
      </c>
      <c r="E13" s="758" t="s">
        <v>585</v>
      </c>
      <c r="F13" s="757">
        <v>239</v>
      </c>
      <c r="G13" s="758" t="s">
        <v>585</v>
      </c>
      <c r="H13" s="758" t="s">
        <v>585</v>
      </c>
      <c r="I13" s="757">
        <v>1290</v>
      </c>
      <c r="J13" s="758">
        <v>746</v>
      </c>
      <c r="K13" s="758">
        <v>544</v>
      </c>
      <c r="L13" s="757">
        <v>21</v>
      </c>
      <c r="M13" s="757">
        <v>162</v>
      </c>
      <c r="N13" s="757">
        <v>196</v>
      </c>
      <c r="O13" s="757">
        <v>1074</v>
      </c>
      <c r="P13" s="759">
        <v>2017</v>
      </c>
    </row>
    <row r="14" spans="1:16" s="217" customFormat="1" ht="32.25" customHeight="1">
      <c r="A14" s="755">
        <v>2018</v>
      </c>
      <c r="B14" s="756">
        <v>61</v>
      </c>
      <c r="C14" s="757">
        <v>259</v>
      </c>
      <c r="D14" s="758" t="s">
        <v>1031</v>
      </c>
      <c r="E14" s="758" t="s">
        <v>1031</v>
      </c>
      <c r="F14" s="757">
        <v>326</v>
      </c>
      <c r="G14" s="758" t="s">
        <v>1031</v>
      </c>
      <c r="H14" s="758" t="s">
        <v>1031</v>
      </c>
      <c r="I14" s="757">
        <v>1253</v>
      </c>
      <c r="J14" s="758" t="s">
        <v>1031</v>
      </c>
      <c r="K14" s="758" t="s">
        <v>1031</v>
      </c>
      <c r="L14" s="757">
        <v>21</v>
      </c>
      <c r="M14" s="757">
        <v>164</v>
      </c>
      <c r="N14" s="757">
        <v>216</v>
      </c>
      <c r="O14" s="757">
        <v>1018</v>
      </c>
      <c r="P14" s="759">
        <v>2018</v>
      </c>
    </row>
    <row r="15" spans="1:16" s="217" customFormat="1" ht="32.25" customHeight="1">
      <c r="A15" s="755">
        <v>2019</v>
      </c>
      <c r="B15" s="756">
        <v>63</v>
      </c>
      <c r="C15" s="757">
        <v>253</v>
      </c>
      <c r="D15" s="758" t="s">
        <v>1031</v>
      </c>
      <c r="E15" s="758" t="s">
        <v>1031</v>
      </c>
      <c r="F15" s="757">
        <v>291</v>
      </c>
      <c r="G15" s="758" t="s">
        <v>1031</v>
      </c>
      <c r="H15" s="758" t="s">
        <v>1031</v>
      </c>
      <c r="I15" s="757">
        <v>1226</v>
      </c>
      <c r="J15" s="758" t="s">
        <v>1031</v>
      </c>
      <c r="K15" s="758" t="s">
        <v>1031</v>
      </c>
      <c r="L15" s="757">
        <v>23</v>
      </c>
      <c r="M15" s="757">
        <v>161</v>
      </c>
      <c r="N15" s="757">
        <v>183</v>
      </c>
      <c r="O15" s="757">
        <v>1007</v>
      </c>
      <c r="P15" s="759">
        <v>2019</v>
      </c>
    </row>
    <row r="16" spans="1:16" s="217" customFormat="1" ht="32.25" customHeight="1">
      <c r="A16" s="755">
        <v>2020</v>
      </c>
      <c r="B16" s="756">
        <v>67</v>
      </c>
      <c r="C16" s="757">
        <v>211</v>
      </c>
      <c r="D16" s="758" t="s">
        <v>1031</v>
      </c>
      <c r="E16" s="758" t="s">
        <v>1031</v>
      </c>
      <c r="F16" s="757">
        <v>209</v>
      </c>
      <c r="G16" s="758" t="s">
        <v>1031</v>
      </c>
      <c r="H16" s="758" t="s">
        <v>1031</v>
      </c>
      <c r="I16" s="757">
        <v>1194</v>
      </c>
      <c r="J16" s="758">
        <v>675</v>
      </c>
      <c r="K16" s="758">
        <v>519</v>
      </c>
      <c r="L16" s="757">
        <v>23</v>
      </c>
      <c r="M16" s="757">
        <v>96</v>
      </c>
      <c r="N16" s="757">
        <v>110</v>
      </c>
      <c r="O16" s="757">
        <v>955</v>
      </c>
      <c r="P16" s="759">
        <v>2020</v>
      </c>
    </row>
    <row r="17" spans="1:16" s="147" customFormat="1" ht="53.1" customHeight="1" thickBot="1">
      <c r="A17" s="760">
        <f>A16+1</f>
        <v>2021</v>
      </c>
      <c r="B17" s="761">
        <v>65</v>
      </c>
      <c r="C17" s="762">
        <v>234</v>
      </c>
      <c r="D17" s="762" t="s">
        <v>1031</v>
      </c>
      <c r="E17" s="762" t="s">
        <v>1031</v>
      </c>
      <c r="F17" s="762">
        <v>299</v>
      </c>
      <c r="G17" s="762" t="s">
        <v>1031</v>
      </c>
      <c r="H17" s="762" t="s">
        <v>1031</v>
      </c>
      <c r="I17" s="762">
        <v>1139</v>
      </c>
      <c r="J17" s="130"/>
      <c r="K17" s="130"/>
      <c r="L17" s="762">
        <v>22</v>
      </c>
      <c r="M17" s="762">
        <v>95</v>
      </c>
      <c r="N17" s="762">
        <v>152</v>
      </c>
      <c r="O17" s="762">
        <v>908</v>
      </c>
      <c r="P17" s="763">
        <f>A17</f>
        <v>2021</v>
      </c>
    </row>
    <row r="18" spans="1:16" s="216" customFormat="1" ht="15" customHeight="1">
      <c r="A18" s="738"/>
      <c r="B18" s="1229" t="s">
        <v>850</v>
      </c>
      <c r="C18" s="1313"/>
      <c r="D18" s="1313"/>
      <c r="E18" s="1313"/>
      <c r="F18" s="1313"/>
      <c r="G18" s="1263" t="s">
        <v>851</v>
      </c>
      <c r="H18" s="1314"/>
      <c r="I18" s="1314"/>
      <c r="J18" s="1314"/>
      <c r="K18" s="1265"/>
      <c r="L18" s="1263" t="s">
        <v>1012</v>
      </c>
      <c r="M18" s="1314"/>
      <c r="N18" s="1314"/>
      <c r="O18" s="1265"/>
      <c r="P18" s="740"/>
    </row>
    <row r="19" spans="1:16" s="216" customFormat="1" ht="15" customHeight="1">
      <c r="A19" s="696"/>
      <c r="B19" s="1158" t="s">
        <v>33</v>
      </c>
      <c r="C19" s="1164"/>
      <c r="D19" s="1164"/>
      <c r="E19" s="1164"/>
      <c r="F19" s="1164"/>
      <c r="G19" s="1267" t="s">
        <v>612</v>
      </c>
      <c r="H19" s="1272"/>
      <c r="I19" s="1272"/>
      <c r="J19" s="1272"/>
      <c r="K19" s="1268"/>
      <c r="L19" s="1267" t="s">
        <v>427</v>
      </c>
      <c r="M19" s="1272"/>
      <c r="N19" s="1272"/>
      <c r="O19" s="1268"/>
      <c r="P19" s="328"/>
    </row>
    <row r="20" spans="1:16" s="216" customFormat="1" ht="15" customHeight="1">
      <c r="A20" s="696"/>
      <c r="B20" s="347" t="s">
        <v>576</v>
      </c>
      <c r="C20" s="347" t="s">
        <v>584</v>
      </c>
      <c r="D20" s="347" t="s">
        <v>574</v>
      </c>
      <c r="E20" s="1128" t="s">
        <v>232</v>
      </c>
      <c r="F20" s="1129"/>
      <c r="G20" s="347" t="s">
        <v>576</v>
      </c>
      <c r="H20" s="347" t="s">
        <v>584</v>
      </c>
      <c r="I20" s="347" t="s">
        <v>574</v>
      </c>
      <c r="J20" s="1315" t="s">
        <v>232</v>
      </c>
      <c r="K20" s="1316"/>
      <c r="L20" s="347" t="s">
        <v>576</v>
      </c>
      <c r="M20" s="347" t="s">
        <v>584</v>
      </c>
      <c r="N20" s="347" t="s">
        <v>574</v>
      </c>
      <c r="O20" s="764" t="s">
        <v>232</v>
      </c>
      <c r="P20" s="328" t="s">
        <v>564</v>
      </c>
    </row>
    <row r="21" spans="1:16" s="216" customFormat="1" ht="15" customHeight="1">
      <c r="A21" s="574" t="s">
        <v>243</v>
      </c>
      <c r="B21" s="349" t="s">
        <v>546</v>
      </c>
      <c r="C21" s="349" t="s">
        <v>570</v>
      </c>
      <c r="D21" s="349" t="s">
        <v>570</v>
      </c>
      <c r="E21" s="1306" t="s">
        <v>424</v>
      </c>
      <c r="F21" s="1307"/>
      <c r="G21" s="349" t="s">
        <v>546</v>
      </c>
      <c r="H21" s="349" t="s">
        <v>570</v>
      </c>
      <c r="I21" s="349" t="s">
        <v>570</v>
      </c>
      <c r="J21" s="1311" t="s">
        <v>424</v>
      </c>
      <c r="K21" s="1312"/>
      <c r="L21" s="349" t="s">
        <v>546</v>
      </c>
      <c r="M21" s="349" t="s">
        <v>570</v>
      </c>
      <c r="N21" s="349" t="s">
        <v>570</v>
      </c>
      <c r="O21" s="765" t="s">
        <v>424</v>
      </c>
      <c r="P21" s="328" t="s">
        <v>399</v>
      </c>
    </row>
    <row r="22" spans="1:16" s="216" customFormat="1" ht="15" customHeight="1">
      <c r="A22" s="696"/>
      <c r="B22" s="275"/>
      <c r="C22" s="275"/>
      <c r="D22" s="275"/>
      <c r="E22" s="1309" t="s">
        <v>417</v>
      </c>
      <c r="F22" s="1310"/>
      <c r="G22" s="275"/>
      <c r="H22" s="275"/>
      <c r="I22" s="275"/>
      <c r="J22" s="1309" t="s">
        <v>417</v>
      </c>
      <c r="K22" s="1310"/>
      <c r="L22" s="275"/>
      <c r="M22" s="275"/>
      <c r="N22" s="275"/>
      <c r="O22" s="275" t="s">
        <v>417</v>
      </c>
      <c r="P22" s="328"/>
    </row>
    <row r="23" spans="1:16" s="216" customFormat="1" ht="15" customHeight="1">
      <c r="A23" s="696"/>
      <c r="B23" s="275" t="s">
        <v>417</v>
      </c>
      <c r="C23" s="275"/>
      <c r="D23" s="275"/>
      <c r="E23" s="1309" t="s">
        <v>166</v>
      </c>
      <c r="F23" s="1310"/>
      <c r="G23" s="275" t="s">
        <v>417</v>
      </c>
      <c r="H23" s="275"/>
      <c r="I23" s="275"/>
      <c r="J23" s="1309" t="s">
        <v>166</v>
      </c>
      <c r="K23" s="1310"/>
      <c r="L23" s="275" t="s">
        <v>417</v>
      </c>
      <c r="M23" s="275"/>
      <c r="N23" s="275"/>
      <c r="O23" s="275" t="s">
        <v>166</v>
      </c>
      <c r="P23" s="328"/>
    </row>
    <row r="24" spans="1:16" s="216" customFormat="1" ht="15" customHeight="1">
      <c r="A24" s="695"/>
      <c r="B24" s="59" t="s">
        <v>198</v>
      </c>
      <c r="C24" s="59" t="s">
        <v>199</v>
      </c>
      <c r="D24" s="59" t="s">
        <v>137</v>
      </c>
      <c r="E24" s="1158" t="s">
        <v>100</v>
      </c>
      <c r="F24" s="1213"/>
      <c r="G24" s="59" t="s">
        <v>198</v>
      </c>
      <c r="H24" s="59" t="s">
        <v>199</v>
      </c>
      <c r="I24" s="59" t="s">
        <v>137</v>
      </c>
      <c r="J24" s="1158" t="s">
        <v>100</v>
      </c>
      <c r="K24" s="1213"/>
      <c r="L24" s="59" t="s">
        <v>198</v>
      </c>
      <c r="M24" s="59" t="s">
        <v>199</v>
      </c>
      <c r="N24" s="59" t="s">
        <v>137</v>
      </c>
      <c r="O24" s="59" t="s">
        <v>100</v>
      </c>
      <c r="P24" s="79"/>
    </row>
    <row r="25" spans="1:16" s="217" customFormat="1" ht="32.25" customHeight="1">
      <c r="A25" s="755">
        <v>2016</v>
      </c>
      <c r="B25" s="757">
        <v>1</v>
      </c>
      <c r="C25" s="757">
        <v>1</v>
      </c>
      <c r="D25" s="757">
        <v>1</v>
      </c>
      <c r="E25" s="757"/>
      <c r="F25" s="757">
        <v>7</v>
      </c>
      <c r="G25" s="757">
        <v>1</v>
      </c>
      <c r="H25" s="757">
        <v>5</v>
      </c>
      <c r="I25" s="757">
        <v>3</v>
      </c>
      <c r="J25" s="757"/>
      <c r="K25" s="757">
        <v>19</v>
      </c>
      <c r="L25" s="757">
        <v>36</v>
      </c>
      <c r="M25" s="757">
        <v>76</v>
      </c>
      <c r="N25" s="757">
        <v>64</v>
      </c>
      <c r="O25" s="757">
        <v>187</v>
      </c>
      <c r="P25" s="759">
        <v>2016</v>
      </c>
    </row>
    <row r="26" spans="1:16" s="217" customFormat="1" ht="32.25" customHeight="1">
      <c r="A26" s="755">
        <v>2017</v>
      </c>
      <c r="B26" s="757">
        <v>1</v>
      </c>
      <c r="C26" s="757">
        <v>4</v>
      </c>
      <c r="D26" s="757">
        <v>2</v>
      </c>
      <c r="E26" s="757"/>
      <c r="F26" s="757">
        <v>9</v>
      </c>
      <c r="G26" s="757">
        <v>1</v>
      </c>
      <c r="H26" s="757">
        <v>3</v>
      </c>
      <c r="I26" s="757">
        <v>5</v>
      </c>
      <c r="J26" s="757"/>
      <c r="K26" s="757">
        <v>17</v>
      </c>
      <c r="L26" s="757">
        <v>37</v>
      </c>
      <c r="M26" s="757">
        <v>53</v>
      </c>
      <c r="N26" s="757">
        <v>36</v>
      </c>
      <c r="O26" s="757">
        <v>190</v>
      </c>
      <c r="P26" s="759">
        <v>2017</v>
      </c>
    </row>
    <row r="27" spans="1:16" s="217" customFormat="1" ht="32.25" customHeight="1">
      <c r="A27" s="755">
        <v>2018</v>
      </c>
      <c r="B27" s="756">
        <v>1</v>
      </c>
      <c r="C27" s="757">
        <v>7</v>
      </c>
      <c r="D27" s="128">
        <v>5</v>
      </c>
      <c r="E27" s="757"/>
      <c r="F27" s="757">
        <v>11</v>
      </c>
      <c r="G27" s="757">
        <v>1</v>
      </c>
      <c r="H27" s="128">
        <v>3</v>
      </c>
      <c r="I27" s="757">
        <v>3</v>
      </c>
      <c r="J27" s="757"/>
      <c r="K27" s="757">
        <v>17</v>
      </c>
      <c r="L27" s="757">
        <v>38</v>
      </c>
      <c r="M27" s="757">
        <v>85</v>
      </c>
      <c r="N27" s="757">
        <v>102</v>
      </c>
      <c r="O27" s="757">
        <v>207</v>
      </c>
      <c r="P27" s="759">
        <v>2018</v>
      </c>
    </row>
    <row r="28" spans="1:16" s="217" customFormat="1" ht="32.25" customHeight="1">
      <c r="A28" s="755">
        <v>2019</v>
      </c>
      <c r="B28" s="756">
        <v>1</v>
      </c>
      <c r="C28" s="757">
        <v>6</v>
      </c>
      <c r="D28" s="128">
        <v>8</v>
      </c>
      <c r="E28" s="757"/>
      <c r="F28" s="757">
        <v>9</v>
      </c>
      <c r="G28" s="757">
        <v>1</v>
      </c>
      <c r="H28" s="128">
        <v>3</v>
      </c>
      <c r="I28" s="757">
        <v>5</v>
      </c>
      <c r="J28" s="757"/>
      <c r="K28" s="757">
        <v>15</v>
      </c>
      <c r="L28" s="757">
        <v>41</v>
      </c>
      <c r="M28" s="757">
        <v>83</v>
      </c>
      <c r="N28" s="757">
        <v>95</v>
      </c>
      <c r="O28" s="757">
        <v>195</v>
      </c>
      <c r="P28" s="759">
        <v>2019</v>
      </c>
    </row>
    <row r="29" spans="1:16" s="217" customFormat="1" ht="32.25" customHeight="1">
      <c r="A29" s="755">
        <v>2020</v>
      </c>
      <c r="B29" s="756">
        <v>1</v>
      </c>
      <c r="C29" s="757">
        <v>7</v>
      </c>
      <c r="D29" s="128">
        <v>2</v>
      </c>
      <c r="E29" s="757"/>
      <c r="F29" s="757">
        <v>18</v>
      </c>
      <c r="G29" s="757">
        <v>1</v>
      </c>
      <c r="H29" s="128">
        <v>0</v>
      </c>
      <c r="I29" s="757">
        <v>2</v>
      </c>
      <c r="J29" s="757"/>
      <c r="K29" s="757">
        <v>14</v>
      </c>
      <c r="L29" s="757">
        <v>42</v>
      </c>
      <c r="M29" s="757">
        <v>108</v>
      </c>
      <c r="N29" s="757">
        <v>95</v>
      </c>
      <c r="O29" s="757">
        <v>207</v>
      </c>
      <c r="P29" s="759">
        <v>2020</v>
      </c>
    </row>
    <row r="30" spans="1:16" s="181" customFormat="1" ht="53.1" customHeight="1">
      <c r="A30" s="767">
        <f>A29+1</f>
        <v>2021</v>
      </c>
      <c r="B30" s="768">
        <v>1</v>
      </c>
      <c r="C30" s="769">
        <v>11</v>
      </c>
      <c r="D30" s="769">
        <v>10</v>
      </c>
      <c r="E30" s="770"/>
      <c r="F30" s="769">
        <v>19</v>
      </c>
      <c r="G30" s="769">
        <v>1</v>
      </c>
      <c r="H30" s="769">
        <v>1</v>
      </c>
      <c r="I30" s="771">
        <v>2</v>
      </c>
      <c r="J30" s="771"/>
      <c r="K30" s="769">
        <v>13</v>
      </c>
      <c r="L30" s="771">
        <v>41</v>
      </c>
      <c r="M30" s="771">
        <v>127</v>
      </c>
      <c r="N30" s="769">
        <v>135</v>
      </c>
      <c r="O30" s="772">
        <v>199</v>
      </c>
      <c r="P30" s="773">
        <f>A30</f>
        <v>2021</v>
      </c>
    </row>
    <row r="31" spans="1:16" s="145" customFormat="1" ht="15" customHeight="1">
      <c r="A31" s="37" t="s">
        <v>932</v>
      </c>
      <c r="B31" s="244"/>
      <c r="C31" s="244"/>
      <c r="D31" s="244"/>
      <c r="E31" s="244"/>
      <c r="F31" s="9"/>
      <c r="G31" s="9"/>
      <c r="H31" s="9"/>
      <c r="I31" s="9"/>
      <c r="J31" s="9"/>
      <c r="K31" s="9"/>
      <c r="L31" s="9"/>
      <c r="M31" s="9"/>
      <c r="N31" s="9"/>
      <c r="O31" s="9"/>
      <c r="P31" s="256" t="s">
        <v>929</v>
      </c>
    </row>
  </sheetData>
  <mergeCells count="21">
    <mergeCell ref="B18:F18"/>
    <mergeCell ref="L18:O18"/>
    <mergeCell ref="J20:K20"/>
    <mergeCell ref="G18:K18"/>
    <mergeCell ref="L19:O19"/>
    <mergeCell ref="E20:F20"/>
    <mergeCell ref="E24:F24"/>
    <mergeCell ref="J22:K22"/>
    <mergeCell ref="J23:K23"/>
    <mergeCell ref="J24:K24"/>
    <mergeCell ref="G19:K19"/>
    <mergeCell ref="E23:F23"/>
    <mergeCell ref="J21:K21"/>
    <mergeCell ref="E22:F22"/>
    <mergeCell ref="E21:F21"/>
    <mergeCell ref="B19:F19"/>
    <mergeCell ref="O1:P1"/>
    <mergeCell ref="C7:E7"/>
    <mergeCell ref="F7:H7"/>
    <mergeCell ref="I7:K7"/>
    <mergeCell ref="I8:K8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N31"/>
  <sheetViews>
    <sheetView view="pageBreakPreview" zoomScale="85" zoomScaleNormal="70" zoomScaleSheetLayoutView="85" workbookViewId="0">
      <selection activeCell="A2" sqref="A2"/>
    </sheetView>
  </sheetViews>
  <sheetFormatPr defaultRowHeight="14.25"/>
  <cols>
    <col min="1" max="1" width="10.25" style="244" customWidth="1"/>
    <col min="2" max="2" width="6.25" style="244" customWidth="1"/>
    <col min="3" max="4" width="4.375" style="244" customWidth="1"/>
    <col min="5" max="8" width="4.625" style="244" customWidth="1"/>
    <col min="9" max="10" width="6.75" style="244" customWidth="1"/>
    <col min="11" max="11" width="8.75" style="244" customWidth="1"/>
    <col min="12" max="12" width="7.375" style="244" customWidth="1"/>
    <col min="13" max="13" width="6.75" style="244" customWidth="1"/>
    <col min="14" max="14" width="9.375" style="244" customWidth="1"/>
    <col min="15" max="16384" width="9" style="64"/>
  </cols>
  <sheetData>
    <row r="1" spans="1:14" ht="24.95" customHeight="1">
      <c r="A1" s="97"/>
      <c r="B1" s="110"/>
      <c r="C1" s="113"/>
      <c r="D1" s="97"/>
      <c r="E1" s="97"/>
      <c r="F1" s="97"/>
      <c r="G1" s="97"/>
      <c r="H1" s="97"/>
      <c r="I1" s="97"/>
      <c r="J1" s="97"/>
      <c r="K1" s="97"/>
      <c r="L1" s="97"/>
      <c r="M1" s="248"/>
      <c r="N1" s="248" t="s">
        <v>1033</v>
      </c>
    </row>
    <row r="2" spans="1:14" ht="24.95" customHeight="1">
      <c r="A2" s="120" t="s">
        <v>1184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263"/>
    </row>
    <row r="3" spans="1:14" ht="23.1" customHeight="1">
      <c r="A3" s="774" t="s">
        <v>43</v>
      </c>
      <c r="B3" s="774"/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5"/>
    </row>
    <row r="4" spans="1:14" ht="15" customHeight="1" thickBot="1">
      <c r="A4" s="7" t="s">
        <v>1034</v>
      </c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9"/>
      <c r="M4" s="1326" t="s">
        <v>1035</v>
      </c>
      <c r="N4" s="1326"/>
    </row>
    <row r="5" spans="1:14" ht="15.75" customHeight="1">
      <c r="A5" s="776"/>
      <c r="B5" s="777" t="s">
        <v>537</v>
      </c>
      <c r="C5" s="1319" t="s">
        <v>1036</v>
      </c>
      <c r="D5" s="1320"/>
      <c r="E5" s="1320"/>
      <c r="F5" s="1320"/>
      <c r="G5" s="1327"/>
      <c r="H5" s="1319" t="s">
        <v>1037</v>
      </c>
      <c r="I5" s="1320"/>
      <c r="J5" s="1320"/>
      <c r="K5" s="1320"/>
      <c r="L5" s="1320"/>
      <c r="M5" s="1327"/>
      <c r="N5" s="778"/>
    </row>
    <row r="6" spans="1:14" ht="15.75" customHeight="1">
      <c r="A6" s="574" t="s">
        <v>564</v>
      </c>
      <c r="B6" s="574"/>
      <c r="C6" s="700" t="s">
        <v>583</v>
      </c>
      <c r="D6" s="700" t="s">
        <v>515</v>
      </c>
      <c r="E6" s="1128" t="s">
        <v>247</v>
      </c>
      <c r="F6" s="1130"/>
      <c r="G6" s="700" t="s">
        <v>401</v>
      </c>
      <c r="H6" s="347" t="s">
        <v>583</v>
      </c>
      <c r="I6" s="349" t="s">
        <v>497</v>
      </c>
      <c r="J6" s="700" t="s">
        <v>852</v>
      </c>
      <c r="K6" s="349" t="s">
        <v>853</v>
      </c>
      <c r="L6" s="347" t="s">
        <v>854</v>
      </c>
      <c r="M6" s="347" t="s">
        <v>401</v>
      </c>
      <c r="N6" s="316" t="s">
        <v>564</v>
      </c>
    </row>
    <row r="7" spans="1:14" ht="15.75" customHeight="1">
      <c r="A7" s="574" t="s">
        <v>243</v>
      </c>
      <c r="B7" s="574"/>
      <c r="C7" s="697"/>
      <c r="D7" s="697"/>
      <c r="E7" s="1306"/>
      <c r="F7" s="1308"/>
      <c r="G7" s="697"/>
      <c r="H7" s="349"/>
      <c r="I7" s="349" t="s">
        <v>1038</v>
      </c>
      <c r="J7" s="779"/>
      <c r="K7" s="349"/>
      <c r="L7" s="349"/>
      <c r="M7" s="349"/>
      <c r="N7" s="316" t="s">
        <v>399</v>
      </c>
    </row>
    <row r="8" spans="1:14" ht="12" customHeight="1">
      <c r="A8" s="696"/>
      <c r="B8" s="317"/>
      <c r="C8" s="328"/>
      <c r="D8" s="328"/>
      <c r="E8" s="1309"/>
      <c r="F8" s="1318"/>
      <c r="G8" s="781"/>
      <c r="H8" s="782"/>
      <c r="I8" s="275"/>
      <c r="J8" s="783"/>
      <c r="K8" s="275"/>
      <c r="L8" s="275"/>
      <c r="M8" s="275"/>
      <c r="N8" s="1317"/>
    </row>
    <row r="9" spans="1:14" ht="12.75" customHeight="1">
      <c r="A9" s="696"/>
      <c r="B9" s="275" t="s">
        <v>150</v>
      </c>
      <c r="C9" s="328"/>
      <c r="D9" s="328"/>
      <c r="E9" s="1309" t="s">
        <v>380</v>
      </c>
      <c r="F9" s="1318"/>
      <c r="G9" s="328"/>
      <c r="H9" s="275"/>
      <c r="I9" s="275" t="s">
        <v>494</v>
      </c>
      <c r="J9" s="783"/>
      <c r="K9" s="275"/>
      <c r="L9" s="275"/>
      <c r="M9" s="275"/>
      <c r="N9" s="1317"/>
    </row>
    <row r="10" spans="1:14" ht="15.75" customHeight="1">
      <c r="A10" s="695"/>
      <c r="B10" s="59" t="s">
        <v>198</v>
      </c>
      <c r="C10" s="79" t="s">
        <v>242</v>
      </c>
      <c r="D10" s="79" t="s">
        <v>127</v>
      </c>
      <c r="E10" s="1158" t="s">
        <v>119</v>
      </c>
      <c r="F10" s="1159"/>
      <c r="G10" s="79" t="s">
        <v>427</v>
      </c>
      <c r="H10" s="59" t="s">
        <v>242</v>
      </c>
      <c r="I10" s="59" t="s">
        <v>119</v>
      </c>
      <c r="J10" s="784" t="s">
        <v>96</v>
      </c>
      <c r="K10" s="59" t="s">
        <v>128</v>
      </c>
      <c r="L10" s="59" t="s">
        <v>235</v>
      </c>
      <c r="M10" s="59" t="s">
        <v>427</v>
      </c>
      <c r="N10" s="80"/>
    </row>
    <row r="11" spans="1:14" ht="34.5" customHeight="1">
      <c r="A11" s="755">
        <v>2016</v>
      </c>
      <c r="B11" s="575">
        <v>34</v>
      </c>
      <c r="C11" s="757">
        <v>150</v>
      </c>
      <c r="D11" s="576">
        <v>115</v>
      </c>
      <c r="E11" s="576">
        <v>35</v>
      </c>
      <c r="F11" s="576">
        <v>0</v>
      </c>
      <c r="G11" s="576">
        <v>0</v>
      </c>
      <c r="H11" s="757">
        <v>108</v>
      </c>
      <c r="I11" s="757">
        <v>22</v>
      </c>
      <c r="J11" s="757">
        <v>1</v>
      </c>
      <c r="K11" s="757">
        <v>63</v>
      </c>
      <c r="L11" s="576">
        <v>12</v>
      </c>
      <c r="M11" s="785">
        <v>10</v>
      </c>
      <c r="N11" s="786">
        <v>2016</v>
      </c>
    </row>
    <row r="12" spans="1:14" s="174" customFormat="1" ht="34.5" customHeight="1">
      <c r="A12" s="755">
        <v>2017</v>
      </c>
      <c r="B12" s="575">
        <v>35</v>
      </c>
      <c r="C12" s="757">
        <v>168</v>
      </c>
      <c r="D12" s="576">
        <v>123</v>
      </c>
      <c r="E12" s="576">
        <v>42</v>
      </c>
      <c r="F12" s="576">
        <v>0</v>
      </c>
      <c r="G12" s="576">
        <v>3</v>
      </c>
      <c r="H12" s="757">
        <v>80</v>
      </c>
      <c r="I12" s="757">
        <v>36</v>
      </c>
      <c r="J12" s="757">
        <v>0</v>
      </c>
      <c r="K12" s="757">
        <v>30</v>
      </c>
      <c r="L12" s="576">
        <v>8</v>
      </c>
      <c r="M12" s="785">
        <v>6</v>
      </c>
      <c r="N12" s="786">
        <v>2017</v>
      </c>
    </row>
    <row r="13" spans="1:14" s="174" customFormat="1" ht="34.5" customHeight="1">
      <c r="A13" s="755">
        <v>2018</v>
      </c>
      <c r="B13" s="575">
        <v>38</v>
      </c>
      <c r="C13" s="757">
        <v>185</v>
      </c>
      <c r="D13" s="576">
        <v>165</v>
      </c>
      <c r="E13" s="576">
        <v>16</v>
      </c>
      <c r="F13" s="576"/>
      <c r="G13" s="576">
        <v>4</v>
      </c>
      <c r="H13" s="757">
        <v>111</v>
      </c>
      <c r="I13" s="757">
        <v>55</v>
      </c>
      <c r="J13" s="757">
        <v>1</v>
      </c>
      <c r="K13" s="757">
        <v>26</v>
      </c>
      <c r="L13" s="576">
        <v>14</v>
      </c>
      <c r="M13" s="785">
        <v>15</v>
      </c>
      <c r="N13" s="786">
        <v>2018</v>
      </c>
    </row>
    <row r="14" spans="1:14" s="174" customFormat="1" ht="34.5" customHeight="1">
      <c r="A14" s="755">
        <v>2019</v>
      </c>
      <c r="B14" s="575">
        <v>38</v>
      </c>
      <c r="C14" s="757">
        <v>81</v>
      </c>
      <c r="D14" s="576">
        <v>66</v>
      </c>
      <c r="E14" s="576">
        <v>11</v>
      </c>
      <c r="F14" s="576">
        <v>0</v>
      </c>
      <c r="G14" s="576">
        <v>4</v>
      </c>
      <c r="H14" s="757">
        <v>81</v>
      </c>
      <c r="I14" s="757">
        <v>36</v>
      </c>
      <c r="J14" s="757">
        <v>4</v>
      </c>
      <c r="K14" s="757">
        <v>26</v>
      </c>
      <c r="L14" s="576">
        <v>12</v>
      </c>
      <c r="M14" s="757">
        <v>3</v>
      </c>
      <c r="N14" s="786">
        <v>2019</v>
      </c>
    </row>
    <row r="15" spans="1:14" s="174" customFormat="1" ht="34.5" customHeight="1">
      <c r="A15" s="755">
        <v>2020</v>
      </c>
      <c r="B15" s="575">
        <v>39</v>
      </c>
      <c r="C15" s="757">
        <v>109</v>
      </c>
      <c r="D15" s="576">
        <v>96</v>
      </c>
      <c r="E15" s="576">
        <v>10</v>
      </c>
      <c r="F15" s="576" t="s">
        <v>25</v>
      </c>
      <c r="G15" s="576">
        <v>3</v>
      </c>
      <c r="H15" s="757">
        <v>62</v>
      </c>
      <c r="I15" s="757">
        <v>17</v>
      </c>
      <c r="J15" s="757" t="s">
        <v>25</v>
      </c>
      <c r="K15" s="757">
        <v>35</v>
      </c>
      <c r="L15" s="576">
        <v>7</v>
      </c>
      <c r="M15" s="757">
        <v>9</v>
      </c>
      <c r="N15" s="786">
        <v>2020</v>
      </c>
    </row>
    <row r="16" spans="1:14" s="788" customFormat="1" ht="53.1" customHeight="1" thickBot="1">
      <c r="A16" s="760">
        <f>$A$15+1</f>
        <v>2021</v>
      </c>
      <c r="B16" s="761">
        <v>39</v>
      </c>
      <c r="C16" s="787">
        <v>46</v>
      </c>
      <c r="D16" s="762">
        <v>40</v>
      </c>
      <c r="E16" s="762">
        <v>6</v>
      </c>
      <c r="F16" s="762">
        <v>0</v>
      </c>
      <c r="G16" s="762">
        <v>0</v>
      </c>
      <c r="H16" s="787">
        <v>69</v>
      </c>
      <c r="I16" s="787">
        <v>22</v>
      </c>
      <c r="J16" s="787">
        <v>0</v>
      </c>
      <c r="K16" s="787">
        <v>24</v>
      </c>
      <c r="L16" s="762">
        <v>13</v>
      </c>
      <c r="M16" s="787">
        <v>10</v>
      </c>
      <c r="N16" s="1058">
        <f>$A$15+1</f>
        <v>2021</v>
      </c>
    </row>
    <row r="17" spans="1:14" ht="15.75" customHeight="1">
      <c r="A17" s="738"/>
      <c r="B17" s="1319" t="s">
        <v>1039</v>
      </c>
      <c r="C17" s="1320"/>
      <c r="D17" s="1320"/>
      <c r="E17" s="1320"/>
      <c r="F17" s="1320"/>
      <c r="G17" s="1320"/>
      <c r="H17" s="1320"/>
      <c r="I17" s="1320"/>
      <c r="J17" s="1320"/>
      <c r="K17" s="1320"/>
      <c r="L17" s="1320"/>
      <c r="M17" s="1320"/>
      <c r="N17" s="740"/>
    </row>
    <row r="18" spans="1:14" ht="15.75" customHeight="1">
      <c r="A18" s="696" t="s">
        <v>564</v>
      </c>
      <c r="B18" s="1323" t="s">
        <v>1040</v>
      </c>
      <c r="C18" s="1324"/>
      <c r="D18" s="1325"/>
      <c r="E18" s="1291" t="s">
        <v>1041</v>
      </c>
      <c r="F18" s="1321"/>
      <c r="G18" s="1321"/>
      <c r="H18" s="1322"/>
      <c r="I18" s="1291" t="s">
        <v>1042</v>
      </c>
      <c r="J18" s="1321"/>
      <c r="K18" s="1321"/>
      <c r="L18" s="1321"/>
      <c r="M18" s="1322"/>
      <c r="N18" s="316" t="s">
        <v>564</v>
      </c>
    </row>
    <row r="19" spans="1:14" ht="15.75" customHeight="1">
      <c r="A19" s="574" t="s">
        <v>243</v>
      </c>
      <c r="B19" s="782"/>
      <c r="C19" s="347" t="s">
        <v>5</v>
      </c>
      <c r="D19" s="347" t="s">
        <v>11</v>
      </c>
      <c r="E19" s="1128" t="s">
        <v>855</v>
      </c>
      <c r="F19" s="1130"/>
      <c r="G19" s="1128" t="s">
        <v>856</v>
      </c>
      <c r="H19" s="1130"/>
      <c r="I19" s="349" t="s">
        <v>857</v>
      </c>
      <c r="J19" s="349" t="s">
        <v>858</v>
      </c>
      <c r="K19" s="349" t="s">
        <v>339</v>
      </c>
      <c r="L19" s="349" t="s">
        <v>388</v>
      </c>
      <c r="M19" s="349" t="s">
        <v>387</v>
      </c>
      <c r="N19" s="316" t="s">
        <v>399</v>
      </c>
    </row>
    <row r="20" spans="1:14" ht="12" customHeight="1">
      <c r="A20" s="696"/>
      <c r="B20" s="782"/>
      <c r="C20" s="782"/>
      <c r="D20" s="782"/>
      <c r="E20" s="1309" t="s">
        <v>1043</v>
      </c>
      <c r="F20" s="1318"/>
      <c r="G20" s="1317" t="s">
        <v>139</v>
      </c>
      <c r="H20" s="1318"/>
      <c r="I20" s="275"/>
      <c r="J20" s="275" t="s">
        <v>564</v>
      </c>
      <c r="K20" s="78" t="s">
        <v>48</v>
      </c>
      <c r="L20" s="275" t="s">
        <v>564</v>
      </c>
      <c r="M20" s="275"/>
      <c r="N20" s="1317"/>
    </row>
    <row r="21" spans="1:14" ht="12.75" customHeight="1">
      <c r="A21" s="696"/>
      <c r="B21" s="275"/>
      <c r="C21" s="275"/>
      <c r="D21" s="275"/>
      <c r="E21" s="1158" t="s">
        <v>640</v>
      </c>
      <c r="F21" s="1159"/>
      <c r="G21" s="1164" t="s">
        <v>666</v>
      </c>
      <c r="H21" s="1159"/>
      <c r="I21" s="317" t="s">
        <v>60</v>
      </c>
      <c r="J21" s="275" t="s">
        <v>155</v>
      </c>
      <c r="K21" s="275" t="s">
        <v>681</v>
      </c>
      <c r="L21" s="275" t="s">
        <v>110</v>
      </c>
      <c r="M21" s="275"/>
      <c r="N21" s="1317"/>
    </row>
    <row r="22" spans="1:14" ht="15.75" customHeight="1">
      <c r="A22" s="695"/>
      <c r="B22" s="59"/>
      <c r="C22" s="59" t="s">
        <v>371</v>
      </c>
      <c r="D22" s="59" t="s">
        <v>439</v>
      </c>
      <c r="E22" s="789" t="s">
        <v>5</v>
      </c>
      <c r="F22" s="790" t="s">
        <v>11</v>
      </c>
      <c r="G22" s="790" t="s">
        <v>5</v>
      </c>
      <c r="H22" s="790" t="s">
        <v>11</v>
      </c>
      <c r="I22" s="65" t="s">
        <v>143</v>
      </c>
      <c r="J22" s="65" t="s">
        <v>143</v>
      </c>
      <c r="K22" s="59" t="s">
        <v>143</v>
      </c>
      <c r="L22" s="59" t="s">
        <v>117</v>
      </c>
      <c r="M22" s="59" t="s">
        <v>427</v>
      </c>
      <c r="N22" s="79"/>
    </row>
    <row r="23" spans="1:14" ht="34.5" customHeight="1">
      <c r="A23" s="755">
        <v>2016</v>
      </c>
      <c r="B23" s="756">
        <v>1203</v>
      </c>
      <c r="C23" s="576">
        <v>756</v>
      </c>
      <c r="D23" s="576">
        <v>447</v>
      </c>
      <c r="E23" s="576">
        <v>73</v>
      </c>
      <c r="F23" s="576">
        <v>38</v>
      </c>
      <c r="G23" s="576">
        <v>683</v>
      </c>
      <c r="H23" s="576">
        <v>409</v>
      </c>
      <c r="I23" s="576">
        <v>221</v>
      </c>
      <c r="J23" s="576">
        <v>37</v>
      </c>
      <c r="K23" s="576">
        <v>16</v>
      </c>
      <c r="L23" s="576">
        <v>916</v>
      </c>
      <c r="M23" s="791">
        <v>13</v>
      </c>
      <c r="N23" s="786">
        <v>2016</v>
      </c>
    </row>
    <row r="24" spans="1:14" ht="34.5" customHeight="1">
      <c r="A24" s="755">
        <v>2017</v>
      </c>
      <c r="B24" s="756">
        <v>1235</v>
      </c>
      <c r="C24" s="576">
        <v>763</v>
      </c>
      <c r="D24" s="576">
        <v>472</v>
      </c>
      <c r="E24" s="576">
        <v>61</v>
      </c>
      <c r="F24" s="576">
        <v>31</v>
      </c>
      <c r="G24" s="576">
        <v>704</v>
      </c>
      <c r="H24" s="576">
        <v>445</v>
      </c>
      <c r="I24" s="576">
        <v>144</v>
      </c>
      <c r="J24" s="576">
        <v>25</v>
      </c>
      <c r="K24" s="576">
        <v>16</v>
      </c>
      <c r="L24" s="576">
        <v>940</v>
      </c>
      <c r="M24" s="791">
        <v>110</v>
      </c>
      <c r="N24" s="786">
        <v>2017</v>
      </c>
    </row>
    <row r="25" spans="1:14" s="174" customFormat="1" ht="34.5" customHeight="1">
      <c r="A25" s="755">
        <v>2018</v>
      </c>
      <c r="B25" s="575">
        <v>1165</v>
      </c>
      <c r="C25" s="757">
        <v>740</v>
      </c>
      <c r="D25" s="576">
        <v>425</v>
      </c>
      <c r="E25" s="576">
        <v>49</v>
      </c>
      <c r="F25" s="576">
        <v>14</v>
      </c>
      <c r="G25" s="576">
        <v>690</v>
      </c>
      <c r="H25" s="757">
        <v>412</v>
      </c>
      <c r="I25" s="757">
        <v>110</v>
      </c>
      <c r="J25" s="757">
        <v>21</v>
      </c>
      <c r="K25" s="757">
        <v>10</v>
      </c>
      <c r="L25" s="576">
        <v>902</v>
      </c>
      <c r="M25" s="785">
        <v>122</v>
      </c>
      <c r="N25" s="786">
        <v>2018</v>
      </c>
    </row>
    <row r="26" spans="1:14" s="174" customFormat="1" ht="34.5" customHeight="1">
      <c r="A26" s="792">
        <v>2019</v>
      </c>
      <c r="B26" s="575">
        <v>1251</v>
      </c>
      <c r="C26" s="757">
        <v>792</v>
      </c>
      <c r="D26" s="576">
        <v>459</v>
      </c>
      <c r="E26" s="576">
        <v>42</v>
      </c>
      <c r="F26" s="576">
        <v>21</v>
      </c>
      <c r="G26" s="576">
        <v>750</v>
      </c>
      <c r="H26" s="757">
        <v>438</v>
      </c>
      <c r="I26" s="757">
        <v>121</v>
      </c>
      <c r="J26" s="757">
        <v>24</v>
      </c>
      <c r="K26" s="757">
        <v>14</v>
      </c>
      <c r="L26" s="576">
        <v>849</v>
      </c>
      <c r="M26" s="785">
        <v>243</v>
      </c>
      <c r="N26" s="792">
        <v>2019</v>
      </c>
    </row>
    <row r="27" spans="1:14" s="174" customFormat="1" ht="34.5" customHeight="1">
      <c r="A27" s="792">
        <v>2020</v>
      </c>
      <c r="B27" s="575">
        <v>1246</v>
      </c>
      <c r="C27" s="757">
        <v>787</v>
      </c>
      <c r="D27" s="576">
        <v>459</v>
      </c>
      <c r="E27" s="576">
        <v>42</v>
      </c>
      <c r="F27" s="576">
        <v>24</v>
      </c>
      <c r="G27" s="576">
        <v>745</v>
      </c>
      <c r="H27" s="757">
        <v>435</v>
      </c>
      <c r="I27" s="757">
        <v>105</v>
      </c>
      <c r="J27" s="757">
        <v>30</v>
      </c>
      <c r="K27" s="757">
        <v>17</v>
      </c>
      <c r="L27" s="576">
        <v>868</v>
      </c>
      <c r="M27" s="785">
        <v>226</v>
      </c>
      <c r="N27" s="792">
        <v>2020</v>
      </c>
    </row>
    <row r="28" spans="1:14" s="788" customFormat="1" ht="53.1" customHeight="1">
      <c r="A28" s="793">
        <f>A27+1</f>
        <v>2021</v>
      </c>
      <c r="B28" s="794">
        <v>1229</v>
      </c>
      <c r="C28" s="769">
        <v>771</v>
      </c>
      <c r="D28" s="769">
        <v>458</v>
      </c>
      <c r="E28" s="769">
        <v>35</v>
      </c>
      <c r="F28" s="769">
        <v>18</v>
      </c>
      <c r="G28" s="769">
        <v>736</v>
      </c>
      <c r="H28" s="769">
        <v>440</v>
      </c>
      <c r="I28" s="769">
        <v>67</v>
      </c>
      <c r="J28" s="769">
        <v>25</v>
      </c>
      <c r="K28" s="769">
        <v>17</v>
      </c>
      <c r="L28" s="769">
        <v>992</v>
      </c>
      <c r="M28" s="772">
        <v>128</v>
      </c>
      <c r="N28" s="793">
        <f>N27+1</f>
        <v>2021</v>
      </c>
    </row>
    <row r="29" spans="1:14" ht="15.75" customHeight="1">
      <c r="A29" s="37" t="s">
        <v>1044</v>
      </c>
      <c r="B29" s="145"/>
      <c r="C29" s="145"/>
      <c r="D29" s="145"/>
      <c r="E29" s="145"/>
      <c r="F29" s="145"/>
      <c r="G29" s="145"/>
      <c r="H29" s="145"/>
      <c r="I29" s="145"/>
      <c r="J29" s="145"/>
      <c r="K29" s="213"/>
      <c r="L29" s="213"/>
      <c r="M29" s="213"/>
      <c r="N29" s="426" t="s">
        <v>1045</v>
      </c>
    </row>
    <row r="30" spans="1:14">
      <c r="A30" s="207"/>
      <c r="B30" s="102"/>
      <c r="C30" s="102"/>
      <c r="D30" s="102"/>
      <c r="E30" s="245"/>
      <c r="F30" s="245"/>
      <c r="G30" s="245"/>
      <c r="H30" s="245"/>
    </row>
    <row r="31" spans="1:14">
      <c r="B31" s="245"/>
      <c r="C31" s="245"/>
      <c r="D31" s="245"/>
      <c r="E31" s="245"/>
      <c r="F31" s="245"/>
      <c r="G31" s="245"/>
      <c r="H31" s="245"/>
    </row>
  </sheetData>
  <mergeCells count="20">
    <mergeCell ref="E19:F19"/>
    <mergeCell ref="E6:F6"/>
    <mergeCell ref="I18:M18"/>
    <mergeCell ref="E7:F7"/>
    <mergeCell ref="E8:F8"/>
    <mergeCell ref="E9:F9"/>
    <mergeCell ref="G19:H19"/>
    <mergeCell ref="E10:F10"/>
    <mergeCell ref="N8:N9"/>
    <mergeCell ref="B17:M17"/>
    <mergeCell ref="E18:H18"/>
    <mergeCell ref="B18:D18"/>
    <mergeCell ref="M4:N4"/>
    <mergeCell ref="H5:M5"/>
    <mergeCell ref="C5:G5"/>
    <mergeCell ref="N20:N21"/>
    <mergeCell ref="G20:H20"/>
    <mergeCell ref="G21:H21"/>
    <mergeCell ref="E21:F21"/>
    <mergeCell ref="E20:F20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Y42"/>
  <sheetViews>
    <sheetView view="pageBreakPreview" zoomScale="85" zoomScaleNormal="55" zoomScaleSheetLayoutView="85" workbookViewId="0">
      <pane xSplit="1" ySplit="10" topLeftCell="B11" activePane="bottomRight" state="frozen"/>
      <selection activeCell="C20" sqref="C20"/>
      <selection pane="topRight" activeCell="C20" sqref="C20"/>
      <selection pane="bottomLeft" activeCell="C20" sqref="C20"/>
      <selection pane="bottomRight" activeCell="B2" sqref="B2"/>
    </sheetView>
  </sheetViews>
  <sheetFormatPr defaultRowHeight="12"/>
  <cols>
    <col min="1" max="1" width="10.25" style="244" customWidth="1"/>
    <col min="2" max="2" width="12.125" style="244" customWidth="1"/>
    <col min="3" max="3" width="10" style="244" customWidth="1"/>
    <col min="4" max="4" width="9.75" style="244" customWidth="1"/>
    <col min="5" max="6" width="15.875" style="244" customWidth="1"/>
    <col min="7" max="7" width="15.625" style="244" customWidth="1"/>
    <col min="8" max="9" width="19.25" style="244" customWidth="1"/>
    <col min="10" max="11" width="18.875" style="244" customWidth="1"/>
    <col min="12" max="12" width="13.25" style="244" customWidth="1"/>
    <col min="13" max="14" width="10" style="244" customWidth="1"/>
    <col min="15" max="15" width="9.875" style="244" customWidth="1"/>
    <col min="16" max="16" width="10.125" style="244" customWidth="1"/>
    <col min="17" max="17" width="9.875" style="244" customWidth="1"/>
    <col min="18" max="18" width="9.125" style="244" customWidth="1"/>
    <col min="19" max="19" width="10.375" style="244" customWidth="1"/>
    <col min="20" max="21" width="10" style="244" customWidth="1"/>
    <col min="22" max="24" width="20.625" style="244" customWidth="1"/>
    <col min="25" max="25" width="13.125" style="244" customWidth="1"/>
    <col min="26" max="16384" width="9" style="244"/>
  </cols>
  <sheetData>
    <row r="1" spans="1:25" s="248" customFormat="1" ht="24.95" customHeight="1">
      <c r="A1" s="97" t="s">
        <v>1046</v>
      </c>
      <c r="B1" s="370"/>
      <c r="C1" s="370"/>
      <c r="L1" s="371" t="s">
        <v>1047</v>
      </c>
      <c r="M1" s="97" t="s">
        <v>1048</v>
      </c>
      <c r="Y1" s="371" t="s">
        <v>1049</v>
      </c>
    </row>
    <row r="2" spans="1:25" s="138" customFormat="1" ht="24.95" customHeight="1">
      <c r="A2" s="120" t="s">
        <v>1185</v>
      </c>
      <c r="B2" s="120"/>
      <c r="C2" s="120"/>
      <c r="D2" s="120"/>
      <c r="E2" s="121"/>
      <c r="F2" s="121"/>
      <c r="G2" s="121"/>
      <c r="H2" s="52" t="s">
        <v>473</v>
      </c>
      <c r="I2" s="52"/>
      <c r="J2" s="52"/>
      <c r="K2" s="52"/>
      <c r="L2" s="127"/>
      <c r="M2" s="120" t="s">
        <v>1186</v>
      </c>
      <c r="N2" s="120"/>
      <c r="O2" s="120"/>
      <c r="P2" s="120"/>
      <c r="Q2" s="120"/>
      <c r="R2" s="120"/>
      <c r="S2" s="120"/>
      <c r="T2" s="120"/>
      <c r="U2" s="120"/>
      <c r="V2" s="53" t="s">
        <v>614</v>
      </c>
      <c r="W2" s="445"/>
      <c r="X2" s="445"/>
      <c r="Y2" s="445"/>
    </row>
    <row r="3" spans="1:25" s="139" customFormat="1" ht="23.1" customHeight="1">
      <c r="H3" s="57"/>
      <c r="I3" s="57"/>
      <c r="J3" s="57"/>
      <c r="K3" s="57"/>
      <c r="L3" s="323"/>
      <c r="M3" s="795"/>
      <c r="N3" s="323"/>
      <c r="O3" s="323"/>
      <c r="P3" s="323"/>
      <c r="Q3" s="323"/>
      <c r="R3" s="323"/>
      <c r="S3" s="323"/>
      <c r="T3" s="323"/>
      <c r="U3" s="323"/>
      <c r="V3" s="52"/>
      <c r="W3" s="323"/>
      <c r="X3" s="323"/>
      <c r="Y3" s="323"/>
    </row>
    <row r="4" spans="1:25" s="145" customFormat="1" ht="15" customHeight="1" thickBot="1">
      <c r="A4" s="7" t="s">
        <v>354</v>
      </c>
      <c r="B4" s="7"/>
      <c r="C4" s="7"/>
      <c r="D4" s="7"/>
      <c r="E4" s="9" t="s">
        <v>564</v>
      </c>
      <c r="F4" s="9"/>
      <c r="G4" s="9" t="s">
        <v>564</v>
      </c>
      <c r="H4" s="9"/>
      <c r="I4" s="9"/>
      <c r="J4" s="9"/>
      <c r="K4" s="256"/>
      <c r="L4" s="256" t="s">
        <v>1050</v>
      </c>
      <c r="M4" s="7" t="s">
        <v>354</v>
      </c>
      <c r="N4" s="9"/>
      <c r="O4" s="9"/>
      <c r="P4" s="9"/>
      <c r="Q4" s="9"/>
      <c r="R4" s="9"/>
      <c r="S4" s="9"/>
      <c r="T4" s="9"/>
      <c r="U4" s="9"/>
      <c r="V4" s="9"/>
      <c r="W4" s="9" t="s">
        <v>564</v>
      </c>
      <c r="X4" s="9"/>
      <c r="Y4" s="256" t="s">
        <v>1050</v>
      </c>
    </row>
    <row r="5" spans="1:25" s="216" customFormat="1" ht="15" customHeight="1">
      <c r="A5" s="776" t="s">
        <v>340</v>
      </c>
      <c r="B5" s="777" t="s">
        <v>353</v>
      </c>
      <c r="C5" s="777"/>
      <c r="D5" s="796"/>
      <c r="E5" s="739"/>
      <c r="F5" s="777" t="s">
        <v>313</v>
      </c>
      <c r="G5" s="739"/>
      <c r="H5" s="1328" t="s">
        <v>39</v>
      </c>
      <c r="I5" s="1328"/>
      <c r="J5" s="1328"/>
      <c r="K5" s="1329"/>
      <c r="L5" s="740" t="s">
        <v>399</v>
      </c>
      <c r="M5" s="776" t="s">
        <v>340</v>
      </c>
      <c r="N5" s="1330" t="s">
        <v>1051</v>
      </c>
      <c r="O5" s="1328"/>
      <c r="P5" s="1328"/>
      <c r="Q5" s="1328"/>
      <c r="R5" s="1328"/>
      <c r="S5" s="1328"/>
      <c r="T5" s="1328"/>
      <c r="U5" s="1328"/>
      <c r="V5" s="1331" t="s">
        <v>1129</v>
      </c>
      <c r="W5" s="1331"/>
      <c r="X5" s="1331"/>
      <c r="Y5" s="740" t="s">
        <v>399</v>
      </c>
    </row>
    <row r="6" spans="1:25" s="216" customFormat="1" ht="15" customHeight="1">
      <c r="A6" s="574"/>
      <c r="B6" s="574"/>
      <c r="C6" s="347" t="s">
        <v>5</v>
      </c>
      <c r="D6" s="351" t="s">
        <v>11</v>
      </c>
      <c r="E6" s="347" t="s">
        <v>287</v>
      </c>
      <c r="F6" s="347" t="s">
        <v>496</v>
      </c>
      <c r="G6" s="700" t="s">
        <v>293</v>
      </c>
      <c r="H6" s="351" t="s">
        <v>228</v>
      </c>
      <c r="I6" s="347" t="s">
        <v>377</v>
      </c>
      <c r="J6" s="347" t="s">
        <v>391</v>
      </c>
      <c r="K6" s="700" t="s">
        <v>533</v>
      </c>
      <c r="L6" s="328" t="s">
        <v>564</v>
      </c>
      <c r="M6" s="574"/>
      <c r="N6" s="351" t="s">
        <v>420</v>
      </c>
      <c r="O6" s="347" t="s">
        <v>317</v>
      </c>
      <c r="P6" s="700" t="s">
        <v>451</v>
      </c>
      <c r="Q6" s="700" t="s">
        <v>526</v>
      </c>
      <c r="R6" s="700" t="s">
        <v>499</v>
      </c>
      <c r="S6" s="700" t="s">
        <v>403</v>
      </c>
      <c r="T6" s="700" t="s">
        <v>396</v>
      </c>
      <c r="U6" s="700" t="s">
        <v>1052</v>
      </c>
      <c r="V6" s="797"/>
      <c r="W6" s="1332" t="s">
        <v>1053</v>
      </c>
      <c r="X6" s="1332" t="s">
        <v>1054</v>
      </c>
      <c r="Y6" s="328" t="s">
        <v>564</v>
      </c>
    </row>
    <row r="7" spans="1:25" s="216" customFormat="1" ht="15" customHeight="1">
      <c r="A7" s="574"/>
      <c r="B7" s="574"/>
      <c r="C7" s="574"/>
      <c r="D7" s="574"/>
      <c r="E7" s="349"/>
      <c r="F7" s="697"/>
      <c r="G7" s="350"/>
      <c r="H7" s="357"/>
      <c r="I7" s="352"/>
      <c r="J7" s="349"/>
      <c r="K7" s="697"/>
      <c r="L7" s="328"/>
      <c r="M7" s="574"/>
      <c r="N7" s="574"/>
      <c r="O7" s="349"/>
      <c r="P7" s="697"/>
      <c r="Q7" s="697"/>
      <c r="R7" s="697"/>
      <c r="S7" s="697"/>
      <c r="T7" s="697"/>
      <c r="U7" s="697"/>
      <c r="V7" s="797"/>
      <c r="W7" s="1333"/>
      <c r="X7" s="1333"/>
      <c r="Y7" s="328"/>
    </row>
    <row r="8" spans="1:25" s="216" customFormat="1" ht="15" customHeight="1">
      <c r="A8" s="696"/>
      <c r="B8" s="696"/>
      <c r="C8" s="692"/>
      <c r="D8" s="696"/>
      <c r="E8" s="317"/>
      <c r="F8" s="317"/>
      <c r="G8" s="328"/>
      <c r="H8" s="354"/>
      <c r="I8" s="78"/>
      <c r="J8" s="275"/>
      <c r="K8" s="702"/>
      <c r="L8" s="328"/>
      <c r="M8" s="574"/>
      <c r="N8" s="798"/>
      <c r="O8" s="78"/>
      <c r="P8" s="78"/>
      <c r="Q8" s="78"/>
      <c r="R8" s="78"/>
      <c r="S8" s="78"/>
      <c r="T8" s="78"/>
      <c r="U8" s="78"/>
      <c r="V8" s="402"/>
      <c r="W8" s="1333"/>
      <c r="X8" s="1333"/>
      <c r="Y8" s="328"/>
    </row>
    <row r="9" spans="1:25" s="216" customFormat="1" ht="15" customHeight="1">
      <c r="A9" s="696"/>
      <c r="B9" s="696"/>
      <c r="C9" s="696"/>
      <c r="D9" s="696"/>
      <c r="E9" s="317" t="s">
        <v>86</v>
      </c>
      <c r="F9" s="317" t="s">
        <v>397</v>
      </c>
      <c r="G9" s="328" t="s">
        <v>155</v>
      </c>
      <c r="H9" s="316" t="s">
        <v>48</v>
      </c>
      <c r="I9" s="78" t="s">
        <v>174</v>
      </c>
      <c r="J9" s="275" t="s">
        <v>347</v>
      </c>
      <c r="K9" s="328"/>
      <c r="L9" s="328"/>
      <c r="M9" s="574"/>
      <c r="N9" s="316" t="s">
        <v>347</v>
      </c>
      <c r="O9" s="328" t="s">
        <v>410</v>
      </c>
      <c r="P9" s="78" t="s">
        <v>348</v>
      </c>
      <c r="Q9" s="328" t="s">
        <v>153</v>
      </c>
      <c r="R9" s="328"/>
      <c r="S9" s="328"/>
      <c r="T9" s="328" t="s">
        <v>1055</v>
      </c>
      <c r="U9" s="78"/>
      <c r="V9" s="402"/>
      <c r="W9" s="1333"/>
      <c r="X9" s="1333"/>
      <c r="Y9" s="328"/>
    </row>
    <row r="10" spans="1:25" s="216" customFormat="1" ht="21" customHeight="1">
      <c r="A10" s="714" t="s">
        <v>308</v>
      </c>
      <c r="B10" s="65" t="s">
        <v>1056</v>
      </c>
      <c r="C10" s="65" t="s">
        <v>371</v>
      </c>
      <c r="D10" s="65" t="s">
        <v>439</v>
      </c>
      <c r="E10" s="65" t="s">
        <v>50</v>
      </c>
      <c r="F10" s="65" t="s">
        <v>81</v>
      </c>
      <c r="G10" s="79" t="s">
        <v>143</v>
      </c>
      <c r="H10" s="65" t="s">
        <v>143</v>
      </c>
      <c r="I10" s="59" t="s">
        <v>143</v>
      </c>
      <c r="J10" s="59" t="s">
        <v>179</v>
      </c>
      <c r="K10" s="79" t="s">
        <v>455</v>
      </c>
      <c r="L10" s="79" t="s">
        <v>248</v>
      </c>
      <c r="M10" s="714" t="s">
        <v>308</v>
      </c>
      <c r="N10" s="65" t="s">
        <v>291</v>
      </c>
      <c r="O10" s="59" t="s">
        <v>312</v>
      </c>
      <c r="P10" s="89" t="s">
        <v>312</v>
      </c>
      <c r="Q10" s="79" t="s">
        <v>435</v>
      </c>
      <c r="R10" s="79" t="s">
        <v>390</v>
      </c>
      <c r="S10" s="79" t="s">
        <v>365</v>
      </c>
      <c r="T10" s="79" t="s">
        <v>1057</v>
      </c>
      <c r="U10" s="89" t="s">
        <v>134</v>
      </c>
      <c r="V10" s="411"/>
      <c r="W10" s="1334"/>
      <c r="X10" s="1334"/>
      <c r="Y10" s="79" t="s">
        <v>248</v>
      </c>
    </row>
    <row r="11" spans="1:25" s="62" customFormat="1" ht="17.100000000000001" customHeight="1">
      <c r="A11" s="799">
        <v>2016</v>
      </c>
      <c r="B11" s="800">
        <v>141578</v>
      </c>
      <c r="C11" s="801">
        <v>75500</v>
      </c>
      <c r="D11" s="801">
        <v>66078</v>
      </c>
      <c r="E11" s="801">
        <v>74290</v>
      </c>
      <c r="F11" s="801">
        <v>11697</v>
      </c>
      <c r="G11" s="801">
        <v>14338</v>
      </c>
      <c r="H11" s="801">
        <v>17225</v>
      </c>
      <c r="I11" s="801">
        <v>1027</v>
      </c>
      <c r="J11" s="801">
        <v>11339</v>
      </c>
      <c r="K11" s="802">
        <v>586</v>
      </c>
      <c r="L11" s="803">
        <v>2016</v>
      </c>
      <c r="M11" s="799">
        <v>2016</v>
      </c>
      <c r="N11" s="800">
        <v>5725</v>
      </c>
      <c r="O11" s="801">
        <v>2940</v>
      </c>
      <c r="P11" s="801">
        <v>215</v>
      </c>
      <c r="Q11" s="801">
        <v>646</v>
      </c>
      <c r="R11" s="801">
        <v>447</v>
      </c>
      <c r="S11" s="801">
        <v>92</v>
      </c>
      <c r="T11" s="801">
        <v>617</v>
      </c>
      <c r="U11" s="801">
        <v>394</v>
      </c>
      <c r="V11" s="804">
        <v>141578</v>
      </c>
      <c r="W11" s="474">
        <v>51952</v>
      </c>
      <c r="X11" s="474">
        <v>89626</v>
      </c>
      <c r="Y11" s="803">
        <v>2016</v>
      </c>
    </row>
    <row r="12" spans="1:25" s="62" customFormat="1" ht="17.100000000000001" customHeight="1">
      <c r="A12" s="799">
        <v>2017</v>
      </c>
      <c r="B12" s="800">
        <v>142174</v>
      </c>
      <c r="C12" s="801">
        <v>75681</v>
      </c>
      <c r="D12" s="801">
        <v>66493</v>
      </c>
      <c r="E12" s="801">
        <v>72205</v>
      </c>
      <c r="F12" s="801">
        <v>11622</v>
      </c>
      <c r="G12" s="801">
        <v>14104</v>
      </c>
      <c r="H12" s="801">
        <v>19365</v>
      </c>
      <c r="I12" s="801">
        <v>1018</v>
      </c>
      <c r="J12" s="801">
        <v>11807</v>
      </c>
      <c r="K12" s="802">
        <v>702</v>
      </c>
      <c r="L12" s="803">
        <v>2017</v>
      </c>
      <c r="M12" s="799">
        <v>2017</v>
      </c>
      <c r="N12" s="800">
        <v>5719</v>
      </c>
      <c r="O12" s="801">
        <v>3203</v>
      </c>
      <c r="P12" s="801">
        <v>191</v>
      </c>
      <c r="Q12" s="801">
        <v>583</v>
      </c>
      <c r="R12" s="801">
        <v>518</v>
      </c>
      <c r="S12" s="801">
        <v>90</v>
      </c>
      <c r="T12" s="801">
        <v>654</v>
      </c>
      <c r="U12" s="801">
        <v>393</v>
      </c>
      <c r="V12" s="804">
        <v>142174</v>
      </c>
      <c r="W12" s="474">
        <v>51906</v>
      </c>
      <c r="X12" s="474">
        <v>90268</v>
      </c>
      <c r="Y12" s="803">
        <v>2017</v>
      </c>
    </row>
    <row r="13" spans="1:25" s="62" customFormat="1" ht="17.100000000000001" customHeight="1">
      <c r="A13" s="799">
        <v>2018</v>
      </c>
      <c r="B13" s="800">
        <v>142213</v>
      </c>
      <c r="C13" s="801">
        <v>75756</v>
      </c>
      <c r="D13" s="801">
        <v>66457</v>
      </c>
      <c r="E13" s="801">
        <v>71918</v>
      </c>
      <c r="F13" s="801">
        <v>11586</v>
      </c>
      <c r="G13" s="801">
        <v>14078</v>
      </c>
      <c r="H13" s="801">
        <v>19669</v>
      </c>
      <c r="I13" s="801">
        <v>1004</v>
      </c>
      <c r="J13" s="801">
        <v>11847</v>
      </c>
      <c r="K13" s="802">
        <v>729</v>
      </c>
      <c r="L13" s="803">
        <v>2018</v>
      </c>
      <c r="M13" s="799">
        <v>2018</v>
      </c>
      <c r="N13" s="800">
        <v>5728</v>
      </c>
      <c r="O13" s="801">
        <v>3237</v>
      </c>
      <c r="P13" s="801">
        <v>188</v>
      </c>
      <c r="Q13" s="801">
        <v>577</v>
      </c>
      <c r="R13" s="801">
        <v>519</v>
      </c>
      <c r="S13" s="801">
        <v>86</v>
      </c>
      <c r="T13" s="801">
        <v>655</v>
      </c>
      <c r="U13" s="801">
        <v>392</v>
      </c>
      <c r="V13" s="804">
        <v>142213</v>
      </c>
      <c r="W13" s="474">
        <v>51453</v>
      </c>
      <c r="X13" s="474">
        <v>90760</v>
      </c>
      <c r="Y13" s="803">
        <v>2018</v>
      </c>
    </row>
    <row r="14" spans="1:25" s="62" customFormat="1" ht="17.100000000000001" customHeight="1">
      <c r="A14" s="799">
        <v>2019</v>
      </c>
      <c r="B14" s="801">
        <v>141888</v>
      </c>
      <c r="C14" s="801">
        <v>75459</v>
      </c>
      <c r="D14" s="801">
        <v>66429</v>
      </c>
      <c r="E14" s="801">
        <v>70745</v>
      </c>
      <c r="F14" s="801">
        <v>11506</v>
      </c>
      <c r="G14" s="801">
        <v>13968</v>
      </c>
      <c r="H14" s="801">
        <v>20247</v>
      </c>
      <c r="I14" s="801">
        <v>1011</v>
      </c>
      <c r="J14" s="801">
        <v>12076</v>
      </c>
      <c r="K14" s="801">
        <v>792</v>
      </c>
      <c r="L14" s="803">
        <v>2019</v>
      </c>
      <c r="M14" s="799">
        <v>2019</v>
      </c>
      <c r="N14" s="801">
        <v>5726</v>
      </c>
      <c r="O14" s="801">
        <v>3421</v>
      </c>
      <c r="P14" s="801">
        <v>185</v>
      </c>
      <c r="Q14" s="801">
        <v>538</v>
      </c>
      <c r="R14" s="801">
        <v>542</v>
      </c>
      <c r="S14" s="801">
        <v>86</v>
      </c>
      <c r="T14" s="801">
        <v>654</v>
      </c>
      <c r="U14" s="801">
        <v>391</v>
      </c>
      <c r="V14" s="804">
        <v>141888</v>
      </c>
      <c r="W14" s="474">
        <v>51204</v>
      </c>
      <c r="X14" s="474">
        <v>90684</v>
      </c>
      <c r="Y14" s="803">
        <v>2019</v>
      </c>
    </row>
    <row r="15" spans="1:25" s="62" customFormat="1" ht="17.100000000000001" customHeight="1">
      <c r="A15" s="799">
        <v>2020</v>
      </c>
      <c r="B15" s="801">
        <v>140942</v>
      </c>
      <c r="C15" s="801">
        <v>75050</v>
      </c>
      <c r="D15" s="801">
        <v>65892</v>
      </c>
      <c r="E15" s="801">
        <v>69601</v>
      </c>
      <c r="F15" s="801">
        <v>11329</v>
      </c>
      <c r="G15" s="801">
        <v>13846</v>
      </c>
      <c r="H15" s="801">
        <v>20380</v>
      </c>
      <c r="I15" s="801">
        <v>1025</v>
      </c>
      <c r="J15" s="801">
        <v>12232</v>
      </c>
      <c r="K15" s="801">
        <v>832</v>
      </c>
      <c r="L15" s="803">
        <v>2020</v>
      </c>
      <c r="M15" s="799">
        <v>2020</v>
      </c>
      <c r="N15" s="801">
        <v>5705</v>
      </c>
      <c r="O15" s="801">
        <v>3593</v>
      </c>
      <c r="P15" s="801">
        <v>179</v>
      </c>
      <c r="Q15" s="801">
        <v>511</v>
      </c>
      <c r="R15" s="801">
        <v>569</v>
      </c>
      <c r="S15" s="801">
        <v>90</v>
      </c>
      <c r="T15" s="801">
        <v>659</v>
      </c>
      <c r="U15" s="801">
        <v>391</v>
      </c>
      <c r="V15" s="804">
        <v>140942</v>
      </c>
      <c r="W15" s="808">
        <v>50771</v>
      </c>
      <c r="X15" s="808">
        <v>90171</v>
      </c>
      <c r="Y15" s="803">
        <v>2020</v>
      </c>
    </row>
    <row r="16" spans="1:25" s="181" customFormat="1" ht="27" customHeight="1">
      <c r="A16" s="805">
        <f>A15+1</f>
        <v>2021</v>
      </c>
      <c r="B16" s="221">
        <f>SUM(C16+D16)</f>
        <v>146629</v>
      </c>
      <c r="C16" s="221">
        <f t="shared" ref="C16:G16" si="0">SUM(C17:C38)</f>
        <v>81197</v>
      </c>
      <c r="D16" s="221">
        <f t="shared" si="0"/>
        <v>65432</v>
      </c>
      <c r="E16" s="221">
        <f t="shared" si="0"/>
        <v>68404</v>
      </c>
      <c r="F16" s="221">
        <f t="shared" si="0"/>
        <v>11162</v>
      </c>
      <c r="G16" s="221">
        <f t="shared" si="0"/>
        <v>13621</v>
      </c>
      <c r="H16" s="221">
        <f t="shared" ref="H16:K16" si="1">SUM(H17:H38)</f>
        <v>20359</v>
      </c>
      <c r="I16" s="221">
        <f t="shared" si="1"/>
        <v>1053</v>
      </c>
      <c r="J16" s="221">
        <f t="shared" si="1"/>
        <v>12350</v>
      </c>
      <c r="K16" s="221">
        <f t="shared" si="1"/>
        <v>920</v>
      </c>
      <c r="L16" s="806">
        <f>A16</f>
        <v>2021</v>
      </c>
      <c r="M16" s="805">
        <f>L16</f>
        <v>2021</v>
      </c>
      <c r="N16" s="221">
        <f>SUM(N17:N38)</f>
        <v>5698</v>
      </c>
      <c r="O16" s="221">
        <f t="shared" ref="O16:U16" si="2">SUM(O17:O38)</f>
        <v>3849</v>
      </c>
      <c r="P16" s="221">
        <f t="shared" si="2"/>
        <v>184</v>
      </c>
      <c r="Q16" s="221">
        <f t="shared" si="2"/>
        <v>506</v>
      </c>
      <c r="R16" s="221">
        <f t="shared" si="2"/>
        <v>600</v>
      </c>
      <c r="S16" s="221">
        <f t="shared" si="2"/>
        <v>91</v>
      </c>
      <c r="T16" s="221">
        <f t="shared" si="2"/>
        <v>695</v>
      </c>
      <c r="U16" s="221">
        <f t="shared" si="2"/>
        <v>378</v>
      </c>
      <c r="V16" s="221">
        <f>SUM(V17:V38)</f>
        <v>139868</v>
      </c>
      <c r="W16" s="984">
        <f>SUM(W17:W38)</f>
        <v>50488</v>
      </c>
      <c r="X16" s="984">
        <f>SUM(X17:X38)</f>
        <v>89380</v>
      </c>
      <c r="Y16" s="806">
        <f>M16</f>
        <v>2021</v>
      </c>
    </row>
    <row r="17" spans="1:25" s="61" customFormat="1" ht="17.100000000000001" customHeight="1">
      <c r="A17" s="807" t="s">
        <v>563</v>
      </c>
      <c r="B17" s="801">
        <f>SUM(C17+D17)</f>
        <v>13822</v>
      </c>
      <c r="C17" s="1001">
        <v>7626</v>
      </c>
      <c r="D17" s="1001">
        <v>6196</v>
      </c>
      <c r="E17" s="1001">
        <v>6656</v>
      </c>
      <c r="F17" s="1001">
        <v>1337</v>
      </c>
      <c r="G17" s="1001">
        <v>1483</v>
      </c>
      <c r="H17" s="1001">
        <v>1490</v>
      </c>
      <c r="I17" s="1001">
        <v>109</v>
      </c>
      <c r="J17" s="1001">
        <v>1346</v>
      </c>
      <c r="K17" s="1001">
        <v>106</v>
      </c>
      <c r="L17" s="809" t="s">
        <v>882</v>
      </c>
      <c r="M17" s="807" t="s">
        <v>563</v>
      </c>
      <c r="N17" s="808">
        <v>501</v>
      </c>
      <c r="O17" s="808">
        <v>535</v>
      </c>
      <c r="P17" s="808">
        <v>20</v>
      </c>
      <c r="Q17" s="808">
        <v>53</v>
      </c>
      <c r="R17" s="808">
        <v>78</v>
      </c>
      <c r="S17" s="808">
        <v>5</v>
      </c>
      <c r="T17" s="808">
        <v>57</v>
      </c>
      <c r="U17" s="808">
        <v>46</v>
      </c>
      <c r="V17" s="808">
        <v>13822</v>
      </c>
      <c r="W17" s="808">
        <v>5250</v>
      </c>
      <c r="X17" s="808">
        <v>8572</v>
      </c>
      <c r="Y17" s="809" t="s">
        <v>105</v>
      </c>
    </row>
    <row r="18" spans="1:25" s="61" customFormat="1" ht="17.100000000000001" customHeight="1">
      <c r="A18" s="807" t="s">
        <v>553</v>
      </c>
      <c r="B18" s="801">
        <f t="shared" ref="B18:B38" si="3">SUM(C18+D18)</f>
        <v>17835</v>
      </c>
      <c r="C18" s="1001">
        <v>9834</v>
      </c>
      <c r="D18" s="1001">
        <v>8001</v>
      </c>
      <c r="E18" s="1001">
        <v>8479</v>
      </c>
      <c r="F18" s="1001">
        <v>1539</v>
      </c>
      <c r="G18" s="1001">
        <v>1903</v>
      </c>
      <c r="H18" s="1001">
        <v>2736</v>
      </c>
      <c r="I18" s="1001">
        <v>128</v>
      </c>
      <c r="J18" s="1001">
        <v>1496</v>
      </c>
      <c r="K18" s="1001">
        <v>163</v>
      </c>
      <c r="L18" s="809" t="s">
        <v>883</v>
      </c>
      <c r="M18" s="807" t="s">
        <v>553</v>
      </c>
      <c r="N18" s="808">
        <v>487</v>
      </c>
      <c r="O18" s="808">
        <v>596</v>
      </c>
      <c r="P18" s="808">
        <v>24</v>
      </c>
      <c r="Q18" s="808">
        <v>55</v>
      </c>
      <c r="R18" s="808">
        <v>73</v>
      </c>
      <c r="S18" s="808">
        <v>15</v>
      </c>
      <c r="T18" s="808">
        <v>83</v>
      </c>
      <c r="U18" s="808">
        <v>58</v>
      </c>
      <c r="V18" s="808">
        <v>17835</v>
      </c>
      <c r="W18" s="808">
        <v>6361</v>
      </c>
      <c r="X18" s="808">
        <v>11474</v>
      </c>
      <c r="Y18" s="809" t="s">
        <v>124</v>
      </c>
    </row>
    <row r="19" spans="1:25" s="61" customFormat="1" ht="17.100000000000001" customHeight="1">
      <c r="A19" s="807" t="s">
        <v>567</v>
      </c>
      <c r="B19" s="801">
        <f t="shared" si="3"/>
        <v>15911</v>
      </c>
      <c r="C19" s="1001">
        <v>8952</v>
      </c>
      <c r="D19" s="1001">
        <v>6959</v>
      </c>
      <c r="E19" s="1001">
        <v>7553</v>
      </c>
      <c r="F19" s="1001">
        <v>1535</v>
      </c>
      <c r="G19" s="1001">
        <v>1489</v>
      </c>
      <c r="H19" s="1001">
        <v>2331</v>
      </c>
      <c r="I19" s="1001">
        <v>132</v>
      </c>
      <c r="J19" s="1001">
        <v>1288</v>
      </c>
      <c r="K19" s="1001">
        <v>174</v>
      </c>
      <c r="L19" s="809" t="s">
        <v>884</v>
      </c>
      <c r="M19" s="807" t="s">
        <v>567</v>
      </c>
      <c r="N19" s="808">
        <v>635</v>
      </c>
      <c r="O19" s="808">
        <v>483</v>
      </c>
      <c r="P19" s="808">
        <v>30</v>
      </c>
      <c r="Q19" s="808">
        <v>71</v>
      </c>
      <c r="R19" s="808">
        <v>71</v>
      </c>
      <c r="S19" s="808">
        <v>12</v>
      </c>
      <c r="T19" s="808">
        <v>54</v>
      </c>
      <c r="U19" s="808">
        <v>53</v>
      </c>
      <c r="V19" s="808">
        <v>15911</v>
      </c>
      <c r="W19" s="808">
        <v>5672</v>
      </c>
      <c r="X19" s="808">
        <v>10239</v>
      </c>
      <c r="Y19" s="809" t="s">
        <v>177</v>
      </c>
    </row>
    <row r="20" spans="1:25" s="61" customFormat="1" ht="17.100000000000001" customHeight="1">
      <c r="A20" s="807" t="s">
        <v>565</v>
      </c>
      <c r="B20" s="801">
        <f t="shared" si="3"/>
        <v>12949</v>
      </c>
      <c r="C20" s="1001">
        <v>8952</v>
      </c>
      <c r="D20" s="1001">
        <v>3997</v>
      </c>
      <c r="E20" s="1001">
        <v>3921</v>
      </c>
      <c r="F20" s="1001">
        <v>650</v>
      </c>
      <c r="G20" s="1001">
        <v>798</v>
      </c>
      <c r="H20" s="1001">
        <v>1133</v>
      </c>
      <c r="I20" s="1001">
        <v>73</v>
      </c>
      <c r="J20" s="1001">
        <v>922</v>
      </c>
      <c r="K20" s="1001">
        <v>65</v>
      </c>
      <c r="L20" s="809" t="s">
        <v>885</v>
      </c>
      <c r="M20" s="807" t="s">
        <v>565</v>
      </c>
      <c r="N20" s="808">
        <v>616</v>
      </c>
      <c r="O20" s="808">
        <v>203</v>
      </c>
      <c r="P20" s="808">
        <v>4</v>
      </c>
      <c r="Q20" s="808">
        <v>30</v>
      </c>
      <c r="R20" s="808">
        <v>34</v>
      </c>
      <c r="S20" s="808">
        <v>4</v>
      </c>
      <c r="T20" s="808">
        <v>63</v>
      </c>
      <c r="U20" s="808">
        <v>15</v>
      </c>
      <c r="V20" s="808">
        <v>8531</v>
      </c>
      <c r="W20" s="808">
        <v>3367</v>
      </c>
      <c r="X20" s="808">
        <v>5164</v>
      </c>
      <c r="Y20" s="809" t="s">
        <v>461</v>
      </c>
    </row>
    <row r="21" spans="1:25" s="61" customFormat="1" ht="17.100000000000001" customHeight="1">
      <c r="A21" s="807" t="s">
        <v>562</v>
      </c>
      <c r="B21" s="801">
        <f t="shared" si="3"/>
        <v>7915</v>
      </c>
      <c r="C21" s="1001">
        <v>4534</v>
      </c>
      <c r="D21" s="1001">
        <v>3381</v>
      </c>
      <c r="E21" s="1001">
        <v>3838</v>
      </c>
      <c r="F21" s="1001">
        <v>634</v>
      </c>
      <c r="G21" s="1001">
        <v>726</v>
      </c>
      <c r="H21" s="1001">
        <v>1012</v>
      </c>
      <c r="I21" s="1001">
        <v>76</v>
      </c>
      <c r="J21" s="1001">
        <v>691</v>
      </c>
      <c r="K21" s="1001">
        <v>101</v>
      </c>
      <c r="L21" s="809" t="s">
        <v>886</v>
      </c>
      <c r="M21" s="807" t="s">
        <v>562</v>
      </c>
      <c r="N21" s="808">
        <v>233</v>
      </c>
      <c r="O21" s="808">
        <v>267</v>
      </c>
      <c r="P21" s="808">
        <v>10</v>
      </c>
      <c r="Q21" s="808">
        <v>31</v>
      </c>
      <c r="R21" s="808">
        <v>44</v>
      </c>
      <c r="S21" s="808">
        <v>5</v>
      </c>
      <c r="T21" s="808">
        <v>28</v>
      </c>
      <c r="U21" s="808">
        <v>23</v>
      </c>
      <c r="V21" s="808">
        <v>7719</v>
      </c>
      <c r="W21" s="808">
        <v>2687</v>
      </c>
      <c r="X21" s="808">
        <v>5032</v>
      </c>
      <c r="Y21" s="809" t="s">
        <v>650</v>
      </c>
    </row>
    <row r="22" spans="1:25" s="61" customFormat="1" ht="27" customHeight="1">
      <c r="A22" s="807" t="s">
        <v>552</v>
      </c>
      <c r="B22" s="801">
        <f t="shared" si="3"/>
        <v>6195</v>
      </c>
      <c r="C22" s="1001">
        <v>4338</v>
      </c>
      <c r="D22" s="1001">
        <v>1857</v>
      </c>
      <c r="E22" s="1001">
        <v>1806</v>
      </c>
      <c r="F22" s="1001">
        <v>331</v>
      </c>
      <c r="G22" s="1001">
        <v>353</v>
      </c>
      <c r="H22" s="1001">
        <v>707</v>
      </c>
      <c r="I22" s="1001">
        <v>36</v>
      </c>
      <c r="J22" s="1001">
        <v>444</v>
      </c>
      <c r="K22" s="1001">
        <v>24</v>
      </c>
      <c r="L22" s="809" t="s">
        <v>887</v>
      </c>
      <c r="M22" s="807" t="s">
        <v>552</v>
      </c>
      <c r="N22" s="808">
        <v>161</v>
      </c>
      <c r="O22" s="808">
        <v>90</v>
      </c>
      <c r="P22" s="808">
        <v>4</v>
      </c>
      <c r="Q22" s="808">
        <v>13</v>
      </c>
      <c r="R22" s="808">
        <v>17</v>
      </c>
      <c r="S22" s="808">
        <v>4</v>
      </c>
      <c r="T22" s="808">
        <v>24</v>
      </c>
      <c r="U22" s="808">
        <v>9</v>
      </c>
      <c r="V22" s="808">
        <v>4023</v>
      </c>
      <c r="W22" s="808">
        <v>1469</v>
      </c>
      <c r="X22" s="808">
        <v>2554</v>
      </c>
      <c r="Y22" s="809" t="s">
        <v>180</v>
      </c>
    </row>
    <row r="23" spans="1:25" s="61" customFormat="1" ht="17.100000000000001" customHeight="1">
      <c r="A23" s="807" t="s">
        <v>561</v>
      </c>
      <c r="B23" s="801">
        <f t="shared" si="3"/>
        <v>3789</v>
      </c>
      <c r="C23" s="1001">
        <v>2166</v>
      </c>
      <c r="D23" s="1001">
        <v>1623</v>
      </c>
      <c r="E23" s="1001">
        <v>1521</v>
      </c>
      <c r="F23" s="1001">
        <v>228</v>
      </c>
      <c r="G23" s="1001">
        <v>283</v>
      </c>
      <c r="H23" s="1001">
        <v>601</v>
      </c>
      <c r="I23" s="1001">
        <v>21</v>
      </c>
      <c r="J23" s="1001">
        <v>335</v>
      </c>
      <c r="K23" s="1001">
        <v>8</v>
      </c>
      <c r="L23" s="809" t="s">
        <v>888</v>
      </c>
      <c r="M23" s="807" t="s">
        <v>561</v>
      </c>
      <c r="N23" s="808">
        <v>114</v>
      </c>
      <c r="O23" s="808">
        <v>46</v>
      </c>
      <c r="P23" s="808">
        <v>2</v>
      </c>
      <c r="Q23" s="808">
        <v>14</v>
      </c>
      <c r="R23" s="808">
        <v>9</v>
      </c>
      <c r="S23" s="808">
        <v>3</v>
      </c>
      <c r="T23" s="808">
        <v>12</v>
      </c>
      <c r="U23" s="808">
        <v>13</v>
      </c>
      <c r="V23" s="808">
        <v>3210</v>
      </c>
      <c r="W23" s="808">
        <v>1108</v>
      </c>
      <c r="X23" s="808">
        <v>2102</v>
      </c>
      <c r="Y23" s="809" t="s">
        <v>657</v>
      </c>
    </row>
    <row r="24" spans="1:25" s="61" customFormat="1" ht="17.100000000000001" customHeight="1">
      <c r="A24" s="807" t="s">
        <v>557</v>
      </c>
      <c r="B24" s="801">
        <f t="shared" si="3"/>
        <v>2884</v>
      </c>
      <c r="C24" s="1001">
        <v>1587</v>
      </c>
      <c r="D24" s="1001">
        <v>1297</v>
      </c>
      <c r="E24" s="1001">
        <v>1399</v>
      </c>
      <c r="F24" s="1001">
        <v>205</v>
      </c>
      <c r="G24" s="1001">
        <v>253</v>
      </c>
      <c r="H24" s="1001">
        <v>492</v>
      </c>
      <c r="I24" s="1001">
        <v>15</v>
      </c>
      <c r="J24" s="1001">
        <v>190</v>
      </c>
      <c r="K24" s="1001">
        <v>6</v>
      </c>
      <c r="L24" s="809" t="s">
        <v>889</v>
      </c>
      <c r="M24" s="807" t="s">
        <v>557</v>
      </c>
      <c r="N24" s="808">
        <v>93</v>
      </c>
      <c r="O24" s="808">
        <v>52</v>
      </c>
      <c r="P24" s="808">
        <v>3</v>
      </c>
      <c r="Q24" s="808">
        <v>8</v>
      </c>
      <c r="R24" s="808">
        <v>12</v>
      </c>
      <c r="S24" s="808">
        <v>1</v>
      </c>
      <c r="T24" s="808">
        <v>16</v>
      </c>
      <c r="U24" s="808">
        <v>1</v>
      </c>
      <c r="V24" s="808">
        <v>2746</v>
      </c>
      <c r="W24" s="808">
        <v>913</v>
      </c>
      <c r="X24" s="808">
        <v>1833</v>
      </c>
      <c r="Y24" s="809" t="s">
        <v>121</v>
      </c>
    </row>
    <row r="25" spans="1:25" s="61" customFormat="1" ht="17.100000000000001" customHeight="1">
      <c r="A25" s="807" t="s">
        <v>227</v>
      </c>
      <c r="B25" s="801">
        <f t="shared" si="3"/>
        <v>5128</v>
      </c>
      <c r="C25" s="1001">
        <v>1449</v>
      </c>
      <c r="D25" s="1001">
        <v>3679</v>
      </c>
      <c r="E25" s="1001">
        <v>4031</v>
      </c>
      <c r="F25" s="1001">
        <v>523</v>
      </c>
      <c r="G25" s="1001">
        <v>737</v>
      </c>
      <c r="H25" s="1001">
        <v>1057</v>
      </c>
      <c r="I25" s="1001">
        <v>41</v>
      </c>
      <c r="J25" s="1001">
        <v>412</v>
      </c>
      <c r="K25" s="1001">
        <v>16</v>
      </c>
      <c r="L25" s="809" t="s">
        <v>890</v>
      </c>
      <c r="M25" s="807" t="s">
        <v>227</v>
      </c>
      <c r="N25" s="808">
        <v>282</v>
      </c>
      <c r="O25" s="808">
        <v>182</v>
      </c>
      <c r="P25" s="808">
        <v>13</v>
      </c>
      <c r="Q25" s="808">
        <v>21</v>
      </c>
      <c r="R25" s="808">
        <v>31</v>
      </c>
      <c r="S25" s="808">
        <v>3</v>
      </c>
      <c r="T25" s="808">
        <v>36</v>
      </c>
      <c r="U25" s="808">
        <v>11</v>
      </c>
      <c r="V25" s="808">
        <v>7396</v>
      </c>
      <c r="W25" s="808">
        <v>2596</v>
      </c>
      <c r="X25" s="808">
        <v>4800</v>
      </c>
      <c r="Y25" s="809" t="s">
        <v>123</v>
      </c>
    </row>
    <row r="26" spans="1:25" s="61" customFormat="1" ht="27" customHeight="1">
      <c r="A26" s="807" t="s">
        <v>550</v>
      </c>
      <c r="B26" s="801">
        <f t="shared" si="3"/>
        <v>6033</v>
      </c>
      <c r="C26" s="1001">
        <v>3717</v>
      </c>
      <c r="D26" s="1001">
        <v>2316</v>
      </c>
      <c r="E26" s="1001">
        <v>2081</v>
      </c>
      <c r="F26" s="1001">
        <v>315</v>
      </c>
      <c r="G26" s="1001">
        <v>413</v>
      </c>
      <c r="H26" s="1001">
        <v>814</v>
      </c>
      <c r="I26" s="1001">
        <v>32</v>
      </c>
      <c r="J26" s="1001">
        <v>379</v>
      </c>
      <c r="K26" s="1001">
        <v>17</v>
      </c>
      <c r="L26" s="809" t="s">
        <v>891</v>
      </c>
      <c r="M26" s="807" t="s">
        <v>550</v>
      </c>
      <c r="N26" s="808">
        <v>165</v>
      </c>
      <c r="O26" s="808">
        <v>91</v>
      </c>
      <c r="P26" s="808">
        <v>7</v>
      </c>
      <c r="Q26" s="808">
        <v>15</v>
      </c>
      <c r="R26" s="808">
        <v>21</v>
      </c>
      <c r="S26" s="808">
        <v>3</v>
      </c>
      <c r="T26" s="808">
        <v>30</v>
      </c>
      <c r="U26" s="808">
        <v>15</v>
      </c>
      <c r="V26" s="808">
        <v>4398</v>
      </c>
      <c r="W26" s="808">
        <v>1490</v>
      </c>
      <c r="X26" s="808">
        <v>2908</v>
      </c>
      <c r="Y26" s="809" t="s">
        <v>122</v>
      </c>
    </row>
    <row r="27" spans="1:25" s="61" customFormat="1" ht="17.100000000000001" customHeight="1">
      <c r="A27" s="807" t="s">
        <v>560</v>
      </c>
      <c r="B27" s="801">
        <f t="shared" si="3"/>
        <v>4713</v>
      </c>
      <c r="C27" s="1001">
        <v>2262</v>
      </c>
      <c r="D27" s="1001">
        <v>2451</v>
      </c>
      <c r="E27" s="1001">
        <v>2277</v>
      </c>
      <c r="F27" s="1001">
        <v>419</v>
      </c>
      <c r="G27" s="1001">
        <v>513</v>
      </c>
      <c r="H27" s="1001">
        <v>932</v>
      </c>
      <c r="I27" s="1001">
        <v>26</v>
      </c>
      <c r="J27" s="1001">
        <v>490</v>
      </c>
      <c r="K27" s="1001">
        <v>29</v>
      </c>
      <c r="L27" s="809" t="s">
        <v>892</v>
      </c>
      <c r="M27" s="807" t="s">
        <v>560</v>
      </c>
      <c r="N27" s="808">
        <v>211</v>
      </c>
      <c r="O27" s="808">
        <v>142</v>
      </c>
      <c r="P27" s="808">
        <v>13</v>
      </c>
      <c r="Q27" s="808">
        <v>26</v>
      </c>
      <c r="R27" s="808">
        <v>24</v>
      </c>
      <c r="S27" s="808">
        <v>4</v>
      </c>
      <c r="T27" s="808">
        <v>39</v>
      </c>
      <c r="U27" s="808">
        <v>21</v>
      </c>
      <c r="V27" s="808">
        <v>5166</v>
      </c>
      <c r="W27" s="808">
        <v>1817</v>
      </c>
      <c r="X27" s="808">
        <v>3349</v>
      </c>
      <c r="Y27" s="809" t="s">
        <v>80</v>
      </c>
    </row>
    <row r="28" spans="1:25" s="61" customFormat="1" ht="17.100000000000001" customHeight="1">
      <c r="A28" s="807" t="s">
        <v>568</v>
      </c>
      <c r="B28" s="801">
        <f t="shared" si="3"/>
        <v>4641</v>
      </c>
      <c r="C28" s="1001">
        <v>2715</v>
      </c>
      <c r="D28" s="1001">
        <v>1926</v>
      </c>
      <c r="E28" s="1001">
        <v>1980</v>
      </c>
      <c r="F28" s="1001">
        <v>257</v>
      </c>
      <c r="G28" s="1001">
        <v>356</v>
      </c>
      <c r="H28" s="1001">
        <v>588</v>
      </c>
      <c r="I28" s="1001">
        <v>32</v>
      </c>
      <c r="J28" s="1001">
        <v>324</v>
      </c>
      <c r="K28" s="1001">
        <v>13</v>
      </c>
      <c r="L28" s="809" t="s">
        <v>893</v>
      </c>
      <c r="M28" s="807" t="s">
        <v>568</v>
      </c>
      <c r="N28" s="808">
        <v>149</v>
      </c>
      <c r="O28" s="808">
        <v>77</v>
      </c>
      <c r="P28" s="808">
        <v>5</v>
      </c>
      <c r="Q28" s="808">
        <v>13</v>
      </c>
      <c r="R28" s="808">
        <v>11</v>
      </c>
      <c r="S28" s="808">
        <v>2</v>
      </c>
      <c r="T28" s="808">
        <v>20</v>
      </c>
      <c r="U28" s="808">
        <v>8</v>
      </c>
      <c r="V28" s="808">
        <v>3835</v>
      </c>
      <c r="W28" s="808">
        <v>1431</v>
      </c>
      <c r="X28" s="808">
        <v>2404</v>
      </c>
      <c r="Y28" s="809" t="s">
        <v>673</v>
      </c>
    </row>
    <row r="29" spans="1:25" s="61" customFormat="1" ht="17.100000000000001" customHeight="1">
      <c r="A29" s="807" t="s">
        <v>549</v>
      </c>
      <c r="B29" s="801">
        <f t="shared" si="3"/>
        <v>3550</v>
      </c>
      <c r="C29" s="1001">
        <v>1909</v>
      </c>
      <c r="D29" s="1001">
        <v>1641</v>
      </c>
      <c r="E29" s="1001">
        <v>1632</v>
      </c>
      <c r="F29" s="1001">
        <v>226</v>
      </c>
      <c r="G29" s="1001">
        <v>322</v>
      </c>
      <c r="H29" s="1001">
        <v>517</v>
      </c>
      <c r="I29" s="1001">
        <v>26</v>
      </c>
      <c r="J29" s="1001">
        <v>270</v>
      </c>
      <c r="K29" s="1001">
        <v>17</v>
      </c>
      <c r="L29" s="809" t="s">
        <v>894</v>
      </c>
      <c r="M29" s="807" t="s">
        <v>549</v>
      </c>
      <c r="N29" s="808">
        <v>119</v>
      </c>
      <c r="O29" s="808">
        <v>90</v>
      </c>
      <c r="P29" s="808">
        <v>1</v>
      </c>
      <c r="Q29" s="808">
        <v>12</v>
      </c>
      <c r="R29" s="808">
        <v>7</v>
      </c>
      <c r="S29" s="808">
        <v>1</v>
      </c>
      <c r="T29" s="808">
        <v>23</v>
      </c>
      <c r="U29" s="808">
        <v>6</v>
      </c>
      <c r="V29" s="808">
        <v>3269</v>
      </c>
      <c r="W29" s="808">
        <v>1091</v>
      </c>
      <c r="X29" s="808">
        <v>2178</v>
      </c>
      <c r="Y29" s="809" t="s">
        <v>125</v>
      </c>
    </row>
    <row r="30" spans="1:25" s="61" customFormat="1" ht="27" customHeight="1">
      <c r="A30" s="807" t="s">
        <v>556</v>
      </c>
      <c r="B30" s="801">
        <f t="shared" si="3"/>
        <v>4580</v>
      </c>
      <c r="C30" s="1001">
        <v>1628</v>
      </c>
      <c r="D30" s="1001">
        <v>2952</v>
      </c>
      <c r="E30" s="1001">
        <v>3055</v>
      </c>
      <c r="F30" s="1001">
        <v>470</v>
      </c>
      <c r="G30" s="1001">
        <v>658</v>
      </c>
      <c r="H30" s="1001">
        <v>888</v>
      </c>
      <c r="I30" s="1001">
        <v>31</v>
      </c>
      <c r="J30" s="1001">
        <v>599</v>
      </c>
      <c r="K30" s="1001">
        <v>27</v>
      </c>
      <c r="L30" s="809" t="s">
        <v>895</v>
      </c>
      <c r="M30" s="807" t="s">
        <v>556</v>
      </c>
      <c r="N30" s="808">
        <v>349</v>
      </c>
      <c r="O30" s="808">
        <v>185</v>
      </c>
      <c r="P30" s="808">
        <v>2</v>
      </c>
      <c r="Q30" s="808">
        <v>21</v>
      </c>
      <c r="R30" s="808">
        <v>16</v>
      </c>
      <c r="S30" s="808">
        <v>4</v>
      </c>
      <c r="T30" s="808">
        <v>25</v>
      </c>
      <c r="U30" s="808">
        <v>13</v>
      </c>
      <c r="V30" s="808">
        <v>6343</v>
      </c>
      <c r="W30" s="808">
        <v>2402</v>
      </c>
      <c r="X30" s="808">
        <v>3941</v>
      </c>
      <c r="Y30" s="809" t="s">
        <v>142</v>
      </c>
    </row>
    <row r="31" spans="1:25" s="61" customFormat="1" ht="17.100000000000001" customHeight="1">
      <c r="A31" s="807" t="s">
        <v>555</v>
      </c>
      <c r="B31" s="801">
        <f t="shared" si="3"/>
        <v>5608</v>
      </c>
      <c r="C31" s="1001">
        <v>3391</v>
      </c>
      <c r="D31" s="1001">
        <v>2217</v>
      </c>
      <c r="E31" s="1001">
        <v>2290</v>
      </c>
      <c r="F31" s="1001">
        <v>353</v>
      </c>
      <c r="G31" s="1001">
        <v>432</v>
      </c>
      <c r="H31" s="1001">
        <v>708</v>
      </c>
      <c r="I31" s="1001">
        <v>39</v>
      </c>
      <c r="J31" s="1001">
        <v>457</v>
      </c>
      <c r="K31" s="1001">
        <v>31</v>
      </c>
      <c r="L31" s="809" t="s">
        <v>896</v>
      </c>
      <c r="M31" s="807" t="s">
        <v>555</v>
      </c>
      <c r="N31" s="808">
        <v>156</v>
      </c>
      <c r="O31" s="808">
        <v>108</v>
      </c>
      <c r="P31" s="808">
        <v>5</v>
      </c>
      <c r="Q31" s="808">
        <v>17</v>
      </c>
      <c r="R31" s="808">
        <v>21</v>
      </c>
      <c r="S31" s="808">
        <v>3</v>
      </c>
      <c r="T31" s="808">
        <v>26</v>
      </c>
      <c r="U31" s="808">
        <v>4</v>
      </c>
      <c r="V31" s="808">
        <v>4650</v>
      </c>
      <c r="W31" s="808">
        <v>1660</v>
      </c>
      <c r="X31" s="808">
        <v>2990</v>
      </c>
      <c r="Y31" s="809" t="s">
        <v>116</v>
      </c>
    </row>
    <row r="32" spans="1:25" s="61" customFormat="1" ht="17.100000000000001" customHeight="1">
      <c r="A32" s="807" t="s">
        <v>554</v>
      </c>
      <c r="B32" s="801">
        <f t="shared" si="3"/>
        <v>5354</v>
      </c>
      <c r="C32" s="1001">
        <v>2433</v>
      </c>
      <c r="D32" s="1001">
        <v>2921</v>
      </c>
      <c r="E32" s="1001">
        <v>3088</v>
      </c>
      <c r="F32" s="1001">
        <v>476</v>
      </c>
      <c r="G32" s="1001">
        <v>554</v>
      </c>
      <c r="H32" s="1001">
        <v>746</v>
      </c>
      <c r="I32" s="1001">
        <v>43</v>
      </c>
      <c r="J32" s="1001">
        <v>591</v>
      </c>
      <c r="K32" s="1001">
        <v>42</v>
      </c>
      <c r="L32" s="809" t="s">
        <v>897</v>
      </c>
      <c r="M32" s="807" t="s">
        <v>554</v>
      </c>
      <c r="N32" s="808">
        <v>541</v>
      </c>
      <c r="O32" s="808">
        <v>158</v>
      </c>
      <c r="P32" s="808">
        <v>3</v>
      </c>
      <c r="Q32" s="808">
        <v>22</v>
      </c>
      <c r="R32" s="808">
        <v>22</v>
      </c>
      <c r="S32" s="808">
        <v>4</v>
      </c>
      <c r="T32" s="808">
        <v>32</v>
      </c>
      <c r="U32" s="808">
        <v>19</v>
      </c>
      <c r="V32" s="808">
        <v>6341</v>
      </c>
      <c r="W32" s="808">
        <v>2580</v>
      </c>
      <c r="X32" s="808">
        <v>3761</v>
      </c>
      <c r="Y32" s="809" t="s">
        <v>65</v>
      </c>
    </row>
    <row r="33" spans="1:25" s="61" customFormat="1" ht="17.100000000000001" customHeight="1">
      <c r="A33" s="807" t="s">
        <v>559</v>
      </c>
      <c r="B33" s="801">
        <f t="shared" si="3"/>
        <v>5276</v>
      </c>
      <c r="C33" s="1001">
        <v>3420</v>
      </c>
      <c r="D33" s="1001">
        <v>1856</v>
      </c>
      <c r="E33" s="1001">
        <v>1907</v>
      </c>
      <c r="F33" s="1001">
        <v>221</v>
      </c>
      <c r="G33" s="1001">
        <v>307</v>
      </c>
      <c r="H33" s="1001">
        <v>589</v>
      </c>
      <c r="I33" s="1001">
        <v>30</v>
      </c>
      <c r="J33" s="1001">
        <v>391</v>
      </c>
      <c r="K33" s="1001">
        <v>13</v>
      </c>
      <c r="L33" s="809" t="s">
        <v>898</v>
      </c>
      <c r="M33" s="807" t="s">
        <v>559</v>
      </c>
      <c r="N33" s="808">
        <v>114</v>
      </c>
      <c r="O33" s="808">
        <v>72</v>
      </c>
      <c r="P33" s="808">
        <v>3</v>
      </c>
      <c r="Q33" s="808">
        <v>10</v>
      </c>
      <c r="R33" s="808">
        <v>16</v>
      </c>
      <c r="S33" s="808">
        <v>1</v>
      </c>
      <c r="T33" s="808">
        <v>19</v>
      </c>
      <c r="U33" s="808">
        <v>8</v>
      </c>
      <c r="V33" s="808">
        <v>3701</v>
      </c>
      <c r="W33" s="808">
        <v>1356</v>
      </c>
      <c r="X33" s="808">
        <v>2345</v>
      </c>
      <c r="Y33" s="809" t="s">
        <v>632</v>
      </c>
    </row>
    <row r="34" spans="1:25" s="61" customFormat="1" ht="27" customHeight="1">
      <c r="A34" s="807" t="s">
        <v>548</v>
      </c>
      <c r="B34" s="801">
        <f t="shared" si="3"/>
        <v>4399</v>
      </c>
      <c r="C34" s="1001">
        <v>1845</v>
      </c>
      <c r="D34" s="1001">
        <v>2554</v>
      </c>
      <c r="E34" s="1001">
        <v>2622</v>
      </c>
      <c r="F34" s="1001">
        <v>339</v>
      </c>
      <c r="G34" s="1001">
        <v>438</v>
      </c>
      <c r="H34" s="1001">
        <v>697</v>
      </c>
      <c r="I34" s="1001">
        <v>40</v>
      </c>
      <c r="J34" s="1001">
        <v>509</v>
      </c>
      <c r="K34" s="1001">
        <v>14</v>
      </c>
      <c r="L34" s="809" t="s">
        <v>899</v>
      </c>
      <c r="M34" s="807" t="s">
        <v>548</v>
      </c>
      <c r="N34" s="808">
        <v>197</v>
      </c>
      <c r="O34" s="808">
        <v>126</v>
      </c>
      <c r="P34" s="808">
        <v>5</v>
      </c>
      <c r="Q34" s="808">
        <v>22</v>
      </c>
      <c r="R34" s="808">
        <v>22</v>
      </c>
      <c r="S34" s="808">
        <v>5</v>
      </c>
      <c r="T34" s="808">
        <v>28</v>
      </c>
      <c r="U34" s="808">
        <v>11</v>
      </c>
      <c r="V34" s="808">
        <v>5075</v>
      </c>
      <c r="W34" s="808">
        <v>1838</v>
      </c>
      <c r="X34" s="808">
        <v>3237</v>
      </c>
      <c r="Y34" s="809" t="s">
        <v>638</v>
      </c>
    </row>
    <row r="35" spans="1:25" s="61" customFormat="1" ht="17.100000000000001" customHeight="1">
      <c r="A35" s="807" t="s">
        <v>582</v>
      </c>
      <c r="B35" s="801">
        <f t="shared" si="3"/>
        <v>4393</v>
      </c>
      <c r="C35" s="1001">
        <v>2521</v>
      </c>
      <c r="D35" s="1001">
        <v>1872</v>
      </c>
      <c r="E35" s="1001">
        <v>1855</v>
      </c>
      <c r="F35" s="1001">
        <v>279</v>
      </c>
      <c r="G35" s="1001">
        <v>406</v>
      </c>
      <c r="H35" s="1001">
        <v>675</v>
      </c>
      <c r="I35" s="1001">
        <v>34</v>
      </c>
      <c r="J35" s="1001">
        <v>350</v>
      </c>
      <c r="K35" s="1001">
        <v>24</v>
      </c>
      <c r="L35" s="809" t="s">
        <v>900</v>
      </c>
      <c r="M35" s="807" t="s">
        <v>582</v>
      </c>
      <c r="N35" s="808">
        <v>228</v>
      </c>
      <c r="O35" s="808">
        <v>90</v>
      </c>
      <c r="P35" s="808">
        <v>5</v>
      </c>
      <c r="Q35" s="808">
        <v>18</v>
      </c>
      <c r="R35" s="808">
        <v>20</v>
      </c>
      <c r="S35" s="808">
        <v>2</v>
      </c>
      <c r="T35" s="808">
        <v>25</v>
      </c>
      <c r="U35" s="808">
        <v>14</v>
      </c>
      <c r="V35" s="808">
        <v>4025</v>
      </c>
      <c r="W35" s="808">
        <v>1460</v>
      </c>
      <c r="X35" s="808">
        <v>2565</v>
      </c>
      <c r="Y35" s="809" t="s">
        <v>678</v>
      </c>
    </row>
    <row r="36" spans="1:25" s="61" customFormat="1" ht="17.100000000000001" customHeight="1">
      <c r="A36" s="807" t="s">
        <v>558</v>
      </c>
      <c r="B36" s="801">
        <f t="shared" si="3"/>
        <v>4328</v>
      </c>
      <c r="C36" s="1001">
        <v>2153</v>
      </c>
      <c r="D36" s="1001">
        <v>2175</v>
      </c>
      <c r="E36" s="1001">
        <v>2450</v>
      </c>
      <c r="F36" s="1001">
        <v>315</v>
      </c>
      <c r="G36" s="1001">
        <v>471</v>
      </c>
      <c r="H36" s="1001">
        <v>618</v>
      </c>
      <c r="I36" s="1001">
        <v>38</v>
      </c>
      <c r="J36" s="1001">
        <v>318</v>
      </c>
      <c r="K36" s="1001">
        <v>13</v>
      </c>
      <c r="L36" s="809" t="s">
        <v>901</v>
      </c>
      <c r="M36" s="807" t="s">
        <v>558</v>
      </c>
      <c r="N36" s="808">
        <v>145</v>
      </c>
      <c r="O36" s="808">
        <v>110</v>
      </c>
      <c r="P36" s="808">
        <v>7</v>
      </c>
      <c r="Q36" s="808">
        <v>12</v>
      </c>
      <c r="R36" s="808">
        <v>19</v>
      </c>
      <c r="S36" s="808">
        <v>2</v>
      </c>
      <c r="T36" s="808">
        <v>20</v>
      </c>
      <c r="U36" s="808">
        <v>8</v>
      </c>
      <c r="V36" s="808">
        <v>4546</v>
      </c>
      <c r="W36" s="808">
        <v>1543</v>
      </c>
      <c r="X36" s="808">
        <v>3003</v>
      </c>
      <c r="Y36" s="809" t="s">
        <v>63</v>
      </c>
    </row>
    <row r="37" spans="1:25" s="61" customFormat="1" ht="17.100000000000001" customHeight="1">
      <c r="A37" s="807" t="s">
        <v>551</v>
      </c>
      <c r="B37" s="801">
        <f t="shared" si="3"/>
        <v>3151</v>
      </c>
      <c r="C37" s="1001">
        <v>1569</v>
      </c>
      <c r="D37" s="1001">
        <v>1582</v>
      </c>
      <c r="E37" s="1001">
        <v>1654</v>
      </c>
      <c r="F37" s="1001">
        <v>214</v>
      </c>
      <c r="G37" s="1001">
        <v>288</v>
      </c>
      <c r="H37" s="1001">
        <v>450</v>
      </c>
      <c r="I37" s="1001">
        <v>21</v>
      </c>
      <c r="J37" s="1001">
        <v>254</v>
      </c>
      <c r="K37" s="1001">
        <v>11</v>
      </c>
      <c r="L37" s="809" t="s">
        <v>902</v>
      </c>
      <c r="M37" s="807" t="s">
        <v>551</v>
      </c>
      <c r="N37" s="808">
        <v>114</v>
      </c>
      <c r="O37" s="808">
        <v>75</v>
      </c>
      <c r="P37" s="808">
        <v>13</v>
      </c>
      <c r="Q37" s="808">
        <v>9</v>
      </c>
      <c r="R37" s="808">
        <v>15</v>
      </c>
      <c r="S37" s="808">
        <v>4</v>
      </c>
      <c r="T37" s="808">
        <v>16</v>
      </c>
      <c r="U37" s="808">
        <v>15</v>
      </c>
      <c r="V37" s="808">
        <v>3151</v>
      </c>
      <c r="W37" s="808">
        <v>1105</v>
      </c>
      <c r="X37" s="808">
        <v>2046</v>
      </c>
      <c r="Y37" s="809" t="s">
        <v>126</v>
      </c>
    </row>
    <row r="38" spans="1:25" s="61" customFormat="1" ht="17.100000000000001" customHeight="1">
      <c r="A38" s="807" t="s">
        <v>569</v>
      </c>
      <c r="B38" s="801">
        <f t="shared" si="3"/>
        <v>4175</v>
      </c>
      <c r="C38" s="1001">
        <v>2196</v>
      </c>
      <c r="D38" s="1001">
        <v>1979</v>
      </c>
      <c r="E38" s="1001">
        <v>2309</v>
      </c>
      <c r="F38" s="1001">
        <v>296</v>
      </c>
      <c r="G38" s="1001">
        <v>438</v>
      </c>
      <c r="H38" s="1001">
        <v>578</v>
      </c>
      <c r="I38" s="1001">
        <v>30</v>
      </c>
      <c r="J38" s="1001">
        <v>294</v>
      </c>
      <c r="K38" s="1001">
        <v>6</v>
      </c>
      <c r="L38" s="809" t="s">
        <v>903</v>
      </c>
      <c r="M38" s="807" t="s">
        <v>569</v>
      </c>
      <c r="N38" s="808">
        <v>88</v>
      </c>
      <c r="O38" s="808">
        <v>71</v>
      </c>
      <c r="P38" s="808">
        <v>5</v>
      </c>
      <c r="Q38" s="808">
        <v>13</v>
      </c>
      <c r="R38" s="808">
        <v>17</v>
      </c>
      <c r="S38" s="808">
        <v>4</v>
      </c>
      <c r="T38" s="808">
        <v>19</v>
      </c>
      <c r="U38" s="808">
        <v>7</v>
      </c>
      <c r="V38" s="808">
        <v>4175</v>
      </c>
      <c r="W38" s="808">
        <v>1292</v>
      </c>
      <c r="X38" s="808">
        <v>2883</v>
      </c>
      <c r="Y38" s="809" t="s">
        <v>161</v>
      </c>
    </row>
    <row r="39" spans="1:25" s="119" customFormat="1" ht="6" customHeight="1">
      <c r="A39" s="810"/>
      <c r="B39" s="811"/>
      <c r="C39" s="812"/>
      <c r="D39" s="812"/>
      <c r="E39" s="813"/>
      <c r="F39" s="813"/>
      <c r="G39" s="813"/>
      <c r="H39" s="813"/>
      <c r="I39" s="813"/>
      <c r="J39" s="813"/>
      <c r="K39" s="813"/>
      <c r="L39" s="814"/>
      <c r="M39" s="810"/>
      <c r="N39" s="813"/>
      <c r="O39" s="813"/>
      <c r="P39" s="813"/>
      <c r="Q39" s="813"/>
      <c r="R39" s="813"/>
      <c r="S39" s="813"/>
      <c r="T39" s="813"/>
      <c r="U39" s="813"/>
      <c r="V39" s="813"/>
      <c r="W39" s="813"/>
      <c r="X39" s="813"/>
      <c r="Y39" s="814"/>
    </row>
    <row r="40" spans="1:25" s="73" customFormat="1" ht="15" customHeight="1">
      <c r="A40" s="37" t="s">
        <v>1130</v>
      </c>
      <c r="B40" s="815"/>
      <c r="C40" s="815"/>
      <c r="D40" s="815"/>
      <c r="E40" s="497"/>
      <c r="F40" s="497"/>
      <c r="G40" s="816"/>
      <c r="H40" s="497"/>
      <c r="I40" s="497"/>
      <c r="J40" s="497"/>
      <c r="K40" s="817"/>
      <c r="L40" s="818" t="s">
        <v>1058</v>
      </c>
      <c r="M40" s="819" t="s">
        <v>1044</v>
      </c>
      <c r="N40" s="497"/>
      <c r="O40" s="497"/>
      <c r="P40" s="497"/>
      <c r="Q40" s="497"/>
      <c r="R40" s="497"/>
      <c r="S40" s="497"/>
      <c r="T40" s="497"/>
      <c r="U40" s="306"/>
      <c r="V40" s="819"/>
      <c r="W40" s="497"/>
      <c r="X40" s="820"/>
      <c r="Y40" s="426" t="s">
        <v>1058</v>
      </c>
    </row>
    <row r="41" spans="1:25" ht="12.75">
      <c r="B41" s="242"/>
      <c r="C41" s="242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R41" s="242"/>
      <c r="S41" s="242"/>
      <c r="T41" s="242"/>
      <c r="U41" s="242"/>
      <c r="V41" s="242"/>
      <c r="W41" s="242"/>
      <c r="X41" s="242"/>
    </row>
    <row r="42" spans="1:25">
      <c r="A42" s="56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</row>
  </sheetData>
  <mergeCells count="5">
    <mergeCell ref="H5:K5"/>
    <mergeCell ref="N5:U5"/>
    <mergeCell ref="V5:X5"/>
    <mergeCell ref="W6:W10"/>
    <mergeCell ref="X6:X10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8" pageOrder="overThenDown" orientation="portrait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V28"/>
  <sheetViews>
    <sheetView view="pageBreakPreview" zoomScale="85" zoomScaleNormal="55" zoomScaleSheetLayoutView="85" workbookViewId="0">
      <selection activeCell="A2" sqref="A2:L2"/>
    </sheetView>
  </sheetViews>
  <sheetFormatPr defaultRowHeight="14.25"/>
  <cols>
    <col min="1" max="1" width="6.75" style="851" customWidth="1"/>
    <col min="2" max="2" width="7.25" style="3" customWidth="1"/>
    <col min="3" max="4" width="6.625" style="3" customWidth="1"/>
    <col min="5" max="9" width="7.5" style="3" customWidth="1"/>
    <col min="10" max="11" width="6.875" style="3" customWidth="1"/>
    <col min="12" max="12" width="6.25" style="3" customWidth="1"/>
    <col min="13" max="13" width="8.375" style="3" customWidth="1"/>
    <col min="14" max="16" width="9.875" style="3" customWidth="1"/>
    <col min="17" max="20" width="8.875" style="3" customWidth="1"/>
    <col min="21" max="21" width="9" style="3" customWidth="1"/>
    <col min="22" max="22" width="9.625" style="3" bestFit="1" customWidth="1"/>
    <col min="23" max="16384" width="9" style="3"/>
  </cols>
  <sheetData>
    <row r="1" spans="1:22" ht="24.95" customHeight="1">
      <c r="A1" s="821" t="s">
        <v>1059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248" t="s">
        <v>1060</v>
      </c>
    </row>
    <row r="2" spans="1:22" ht="24.95" customHeight="1">
      <c r="A2" s="1337" t="s">
        <v>1187</v>
      </c>
      <c r="B2" s="1337"/>
      <c r="C2" s="1337"/>
      <c r="D2" s="1337"/>
      <c r="E2" s="1337"/>
      <c r="F2" s="1337"/>
      <c r="G2" s="1337"/>
      <c r="H2" s="1337"/>
      <c r="I2" s="1337"/>
      <c r="J2" s="1337"/>
      <c r="K2" s="1337"/>
      <c r="L2" s="1337"/>
      <c r="M2" s="1279" t="s">
        <v>621</v>
      </c>
      <c r="N2" s="1279"/>
      <c r="O2" s="1279"/>
      <c r="P2" s="1279"/>
      <c r="Q2" s="1279"/>
      <c r="R2" s="1279"/>
      <c r="S2" s="1279"/>
      <c r="T2" s="1279"/>
      <c r="U2" s="1279"/>
    </row>
    <row r="3" spans="1:22" ht="23.1" customHeigh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</row>
    <row r="4" spans="1:22" s="153" customFormat="1" ht="15" customHeight="1" thickBot="1">
      <c r="A4" s="823" t="s">
        <v>354</v>
      </c>
      <c r="U4" s="256" t="s">
        <v>1050</v>
      </c>
    </row>
    <row r="5" spans="1:22" s="824" customFormat="1" ht="22.5" customHeight="1">
      <c r="A5" s="1287" t="s">
        <v>243</v>
      </c>
      <c r="B5" s="1335" t="s">
        <v>1061</v>
      </c>
      <c r="C5" s="1335"/>
      <c r="D5" s="1335"/>
      <c r="E5" s="1335"/>
      <c r="F5" s="1335"/>
      <c r="G5" s="1335"/>
      <c r="H5" s="1335"/>
      <c r="I5" s="1335"/>
      <c r="J5" s="1335"/>
      <c r="K5" s="1335"/>
      <c r="L5" s="1335"/>
      <c r="M5" s="1335" t="s">
        <v>1062</v>
      </c>
      <c r="N5" s="1335"/>
      <c r="O5" s="1335"/>
      <c r="P5" s="1335"/>
      <c r="Q5" s="1335"/>
      <c r="R5" s="1335"/>
      <c r="S5" s="1335"/>
      <c r="T5" s="1336"/>
      <c r="U5" s="1345" t="s">
        <v>399</v>
      </c>
    </row>
    <row r="6" spans="1:22" s="824" customFormat="1" ht="33" customHeight="1">
      <c r="A6" s="1338"/>
      <c r="B6" s="1347" t="s">
        <v>587</v>
      </c>
      <c r="C6" s="1348"/>
      <c r="D6" s="1340"/>
      <c r="E6" s="825" t="s">
        <v>528</v>
      </c>
      <c r="F6" s="825" t="s">
        <v>393</v>
      </c>
      <c r="G6" s="825" t="s">
        <v>477</v>
      </c>
      <c r="H6" s="825" t="s">
        <v>512</v>
      </c>
      <c r="I6" s="825" t="s">
        <v>1063</v>
      </c>
      <c r="J6" s="825" t="s">
        <v>535</v>
      </c>
      <c r="K6" s="825" t="s">
        <v>29</v>
      </c>
      <c r="L6" s="826" t="s">
        <v>8</v>
      </c>
      <c r="M6" s="1348" t="s">
        <v>587</v>
      </c>
      <c r="N6" s="1348"/>
      <c r="O6" s="1340"/>
      <c r="P6" s="825" t="s">
        <v>510</v>
      </c>
      <c r="Q6" s="825" t="s">
        <v>573</v>
      </c>
      <c r="R6" s="825" t="s">
        <v>488</v>
      </c>
      <c r="S6" s="825" t="s">
        <v>547</v>
      </c>
      <c r="T6" s="825" t="s">
        <v>8</v>
      </c>
      <c r="U6" s="1346"/>
    </row>
    <row r="7" spans="1:22" s="830" customFormat="1" ht="26.25" customHeight="1">
      <c r="A7" s="1338"/>
      <c r="B7" s="737"/>
      <c r="C7" s="746" t="s">
        <v>5</v>
      </c>
      <c r="D7" s="746" t="s">
        <v>11</v>
      </c>
      <c r="E7" s="827"/>
      <c r="F7" s="827" t="s">
        <v>151</v>
      </c>
      <c r="G7" s="827" t="s">
        <v>257</v>
      </c>
      <c r="H7" s="827" t="s">
        <v>183</v>
      </c>
      <c r="I7" s="827" t="s">
        <v>646</v>
      </c>
      <c r="J7" s="827"/>
      <c r="K7" s="827"/>
      <c r="L7" s="828"/>
      <c r="M7" s="829"/>
      <c r="N7" s="746" t="s">
        <v>5</v>
      </c>
      <c r="O7" s="746" t="s">
        <v>11</v>
      </c>
      <c r="P7" s="827"/>
      <c r="Q7" s="827" t="s">
        <v>268</v>
      </c>
      <c r="R7" s="827"/>
      <c r="S7" s="827"/>
      <c r="T7" s="827"/>
      <c r="U7" s="1346"/>
    </row>
    <row r="8" spans="1:22" s="830" customFormat="1" ht="45" customHeight="1">
      <c r="A8" s="1339"/>
      <c r="B8" s="831" t="s">
        <v>242</v>
      </c>
      <c r="C8" s="675" t="s">
        <v>371</v>
      </c>
      <c r="D8" s="675" t="s">
        <v>439</v>
      </c>
      <c r="E8" s="832" t="s">
        <v>651</v>
      </c>
      <c r="F8" s="832" t="s">
        <v>656</v>
      </c>
      <c r="G8" s="832" t="s">
        <v>152</v>
      </c>
      <c r="H8" s="832" t="s">
        <v>325</v>
      </c>
      <c r="I8" s="832" t="s">
        <v>591</v>
      </c>
      <c r="J8" s="832" t="s">
        <v>309</v>
      </c>
      <c r="K8" s="753" t="s">
        <v>92</v>
      </c>
      <c r="L8" s="833" t="s">
        <v>230</v>
      </c>
      <c r="M8" s="831" t="s">
        <v>242</v>
      </c>
      <c r="N8" s="675" t="s">
        <v>371</v>
      </c>
      <c r="O8" s="675" t="s">
        <v>439</v>
      </c>
      <c r="P8" s="832" t="s">
        <v>447</v>
      </c>
      <c r="Q8" s="832" t="s">
        <v>395</v>
      </c>
      <c r="R8" s="832" t="s">
        <v>456</v>
      </c>
      <c r="S8" s="832" t="s">
        <v>356</v>
      </c>
      <c r="T8" s="832" t="s">
        <v>230</v>
      </c>
      <c r="U8" s="1343"/>
    </row>
    <row r="9" spans="1:22" s="835" customFormat="1" ht="33.950000000000003" customHeight="1">
      <c r="A9" s="834">
        <v>2016</v>
      </c>
      <c r="B9" s="224">
        <v>202083</v>
      </c>
      <c r="C9" s="224">
        <v>133199</v>
      </c>
      <c r="D9" s="224">
        <v>68884</v>
      </c>
      <c r="E9" s="224">
        <v>186</v>
      </c>
      <c r="F9" s="224">
        <v>138658</v>
      </c>
      <c r="G9" s="224">
        <v>8</v>
      </c>
      <c r="H9" s="224">
        <v>9968</v>
      </c>
      <c r="I9" s="224" t="s">
        <v>25</v>
      </c>
      <c r="J9" s="224">
        <v>39795</v>
      </c>
      <c r="K9" s="224">
        <v>1091</v>
      </c>
      <c r="L9" s="224">
        <v>0</v>
      </c>
      <c r="M9" s="224">
        <v>202083</v>
      </c>
      <c r="N9" s="224">
        <v>133199</v>
      </c>
      <c r="O9" s="224">
        <v>68884</v>
      </c>
      <c r="P9" s="224">
        <v>126666</v>
      </c>
      <c r="Q9" s="224">
        <v>7898</v>
      </c>
      <c r="R9" s="224">
        <v>31504</v>
      </c>
      <c r="S9" s="224">
        <v>15327</v>
      </c>
      <c r="T9" s="436">
        <v>20688</v>
      </c>
      <c r="U9" s="659">
        <v>2016</v>
      </c>
    </row>
    <row r="10" spans="1:22" s="835" customFormat="1" ht="33.950000000000003" customHeight="1">
      <c r="A10" s="834">
        <v>2017</v>
      </c>
      <c r="B10" s="224">
        <v>220266</v>
      </c>
      <c r="C10" s="224">
        <v>147667</v>
      </c>
      <c r="D10" s="224">
        <v>72599</v>
      </c>
      <c r="E10" s="224">
        <v>160</v>
      </c>
      <c r="F10" s="224">
        <v>151180</v>
      </c>
      <c r="G10" s="224">
        <v>2</v>
      </c>
      <c r="H10" s="224">
        <v>10663</v>
      </c>
      <c r="I10" s="224" t="s">
        <v>25</v>
      </c>
      <c r="J10" s="224">
        <v>43172</v>
      </c>
      <c r="K10" s="224">
        <v>14164</v>
      </c>
      <c r="L10" s="224">
        <v>925</v>
      </c>
      <c r="M10" s="224">
        <v>220266</v>
      </c>
      <c r="N10" s="224">
        <v>147667</v>
      </c>
      <c r="O10" s="224">
        <v>72599</v>
      </c>
      <c r="P10" s="224">
        <v>131906</v>
      </c>
      <c r="Q10" s="224">
        <v>8327</v>
      </c>
      <c r="R10" s="224">
        <v>39097</v>
      </c>
      <c r="S10" s="224">
        <v>16717</v>
      </c>
      <c r="T10" s="436">
        <v>24219</v>
      </c>
      <c r="U10" s="659">
        <v>2017</v>
      </c>
    </row>
    <row r="11" spans="1:22" s="835" customFormat="1" ht="33.950000000000003" customHeight="1">
      <c r="A11" s="834">
        <v>2018</v>
      </c>
      <c r="B11" s="224">
        <v>206743</v>
      </c>
      <c r="C11" s="224">
        <v>141168</v>
      </c>
      <c r="D11" s="224">
        <v>65575</v>
      </c>
      <c r="E11" s="224">
        <v>186</v>
      </c>
      <c r="F11" s="224">
        <v>144792</v>
      </c>
      <c r="G11" s="224">
        <v>0</v>
      </c>
      <c r="H11" s="224">
        <v>8700</v>
      </c>
      <c r="I11" s="224">
        <v>0</v>
      </c>
      <c r="J11" s="224">
        <v>38407</v>
      </c>
      <c r="K11" s="224">
        <v>13835</v>
      </c>
      <c r="L11" s="224">
        <v>823</v>
      </c>
      <c r="M11" s="224">
        <v>206743</v>
      </c>
      <c r="N11" s="224">
        <v>141168</v>
      </c>
      <c r="O11" s="224">
        <v>65575</v>
      </c>
      <c r="P11" s="224">
        <v>117584</v>
      </c>
      <c r="Q11" s="224">
        <v>8530</v>
      </c>
      <c r="R11" s="224">
        <v>41703</v>
      </c>
      <c r="S11" s="224">
        <v>14368</v>
      </c>
      <c r="T11" s="436">
        <v>24558</v>
      </c>
      <c r="U11" s="659">
        <v>2018</v>
      </c>
    </row>
    <row r="12" spans="1:22" s="835" customFormat="1" ht="33.950000000000003" customHeight="1">
      <c r="A12" s="834">
        <v>2019</v>
      </c>
      <c r="B12" s="224">
        <v>206605</v>
      </c>
      <c r="C12" s="224">
        <v>141682</v>
      </c>
      <c r="D12" s="224">
        <v>64923</v>
      </c>
      <c r="E12" s="224">
        <v>272</v>
      </c>
      <c r="F12" s="224">
        <v>142537</v>
      </c>
      <c r="G12" s="224">
        <v>0</v>
      </c>
      <c r="H12" s="224">
        <v>6931</v>
      </c>
      <c r="I12" s="224">
        <v>0</v>
      </c>
      <c r="J12" s="224">
        <v>41221</v>
      </c>
      <c r="K12" s="224">
        <v>14516</v>
      </c>
      <c r="L12" s="224">
        <v>1128</v>
      </c>
      <c r="M12" s="224">
        <v>206605</v>
      </c>
      <c r="N12" s="224">
        <v>141682</v>
      </c>
      <c r="O12" s="224">
        <v>64923</v>
      </c>
      <c r="P12" s="224">
        <v>113437</v>
      </c>
      <c r="Q12" s="224">
        <v>9018</v>
      </c>
      <c r="R12" s="224">
        <v>44783</v>
      </c>
      <c r="S12" s="224">
        <v>12364</v>
      </c>
      <c r="T12" s="436">
        <v>27003</v>
      </c>
      <c r="U12" s="659">
        <v>2019</v>
      </c>
    </row>
    <row r="13" spans="1:22" s="835" customFormat="1" ht="33.950000000000003" customHeight="1">
      <c r="A13" s="834">
        <v>2020</v>
      </c>
      <c r="B13" s="224">
        <v>183153</v>
      </c>
      <c r="C13" s="224">
        <v>127499</v>
      </c>
      <c r="D13" s="224">
        <v>55654</v>
      </c>
      <c r="E13" s="224">
        <v>507</v>
      </c>
      <c r="F13" s="224">
        <v>139241</v>
      </c>
      <c r="G13" s="224">
        <v>0</v>
      </c>
      <c r="H13" s="224">
        <v>8749</v>
      </c>
      <c r="I13" s="224">
        <v>0</v>
      </c>
      <c r="J13" s="224">
        <v>11036</v>
      </c>
      <c r="K13" s="224">
        <v>23001</v>
      </c>
      <c r="L13" s="224">
        <v>619</v>
      </c>
      <c r="M13" s="224">
        <v>183153</v>
      </c>
      <c r="N13" s="224">
        <v>127499</v>
      </c>
      <c r="O13" s="224">
        <v>55654</v>
      </c>
      <c r="P13" s="224">
        <v>77577</v>
      </c>
      <c r="Q13" s="224">
        <v>13935</v>
      </c>
      <c r="R13" s="224">
        <v>50016</v>
      </c>
      <c r="S13" s="224">
        <v>12167</v>
      </c>
      <c r="T13" s="436">
        <v>29458</v>
      </c>
      <c r="U13" s="659">
        <v>2020</v>
      </c>
    </row>
    <row r="14" spans="1:22" s="838" customFormat="1" ht="39.75" customHeight="1" thickBot="1">
      <c r="A14" s="676">
        <f>A13+1</f>
        <v>2021</v>
      </c>
      <c r="B14" s="996">
        <f>SUM(C14:D14)</f>
        <v>185298</v>
      </c>
      <c r="C14" s="992">
        <v>127598</v>
      </c>
      <c r="D14" s="992">
        <v>57700</v>
      </c>
      <c r="E14" s="992">
        <v>1268</v>
      </c>
      <c r="F14" s="992">
        <v>135027</v>
      </c>
      <c r="G14" s="992">
        <v>43</v>
      </c>
      <c r="H14" s="992">
        <v>7572</v>
      </c>
      <c r="I14" s="992">
        <v>0</v>
      </c>
      <c r="J14" s="992">
        <v>21269</v>
      </c>
      <c r="K14" s="992">
        <v>19777</v>
      </c>
      <c r="L14" s="992">
        <v>342</v>
      </c>
      <c r="M14" s="996">
        <f>SUM(N14:O14)</f>
        <v>185298</v>
      </c>
      <c r="N14" s="993">
        <v>127598</v>
      </c>
      <c r="O14" s="993">
        <v>57700</v>
      </c>
      <c r="P14" s="995">
        <v>87048</v>
      </c>
      <c r="Q14" s="995">
        <v>13207</v>
      </c>
      <c r="R14" s="995">
        <v>47661</v>
      </c>
      <c r="S14" s="995">
        <v>10191</v>
      </c>
      <c r="T14" s="998">
        <v>27191</v>
      </c>
      <c r="U14" s="837">
        <f>A14</f>
        <v>2021</v>
      </c>
      <c r="V14" s="966"/>
    </row>
    <row r="15" spans="1:22" s="824" customFormat="1" ht="19.5" customHeight="1">
      <c r="A15" s="1340" t="s">
        <v>243</v>
      </c>
      <c r="B15" s="1335" t="s">
        <v>1064</v>
      </c>
      <c r="C15" s="1335"/>
      <c r="D15" s="1335"/>
      <c r="E15" s="1335"/>
      <c r="F15" s="1335"/>
      <c r="G15" s="1335"/>
      <c r="H15" s="1335"/>
      <c r="I15" s="1335"/>
      <c r="J15" s="1335"/>
      <c r="K15" s="1335"/>
      <c r="L15" s="1335"/>
      <c r="M15" s="1349" t="s">
        <v>1065</v>
      </c>
      <c r="N15" s="1196"/>
      <c r="O15" s="1196"/>
      <c r="P15" s="1196" t="s">
        <v>35</v>
      </c>
      <c r="Q15" s="1196"/>
      <c r="R15" s="1196"/>
      <c r="S15" s="1196"/>
      <c r="T15" s="1301"/>
      <c r="U15" s="1345" t="s">
        <v>399</v>
      </c>
    </row>
    <row r="16" spans="1:22" s="824" customFormat="1" ht="26.1" customHeight="1">
      <c r="A16" s="1338"/>
      <c r="B16" s="839"/>
      <c r="C16" s="1348" t="s">
        <v>583</v>
      </c>
      <c r="D16" s="1348"/>
      <c r="E16" s="1340"/>
      <c r="F16" s="840" t="s">
        <v>210</v>
      </c>
      <c r="G16" s="840" t="s">
        <v>208</v>
      </c>
      <c r="H16" s="840" t="s">
        <v>211</v>
      </c>
      <c r="I16" s="840" t="s">
        <v>207</v>
      </c>
      <c r="J16" s="840" t="s">
        <v>209</v>
      </c>
      <c r="K16" s="1341" t="s">
        <v>206</v>
      </c>
      <c r="L16" s="1342"/>
      <c r="M16" s="841"/>
      <c r="N16" s="1348" t="s">
        <v>583</v>
      </c>
      <c r="O16" s="1348"/>
      <c r="P16" s="1340"/>
      <c r="Q16" s="840"/>
      <c r="R16" s="840"/>
      <c r="S16" s="840"/>
      <c r="T16" s="842"/>
      <c r="U16" s="1346"/>
    </row>
    <row r="17" spans="1:21" s="824" customFormat="1" ht="20.25" customHeight="1">
      <c r="A17" s="1338"/>
      <c r="B17" s="737"/>
      <c r="C17" s="737"/>
      <c r="D17" s="746" t="s">
        <v>5</v>
      </c>
      <c r="E17" s="746" t="s">
        <v>11</v>
      </c>
      <c r="F17" s="827"/>
      <c r="G17" s="827"/>
      <c r="H17" s="827"/>
      <c r="I17" s="827"/>
      <c r="J17" s="827"/>
      <c r="K17" s="828"/>
      <c r="L17" s="843"/>
      <c r="M17" s="829"/>
      <c r="N17" s="737"/>
      <c r="O17" s="746" t="s">
        <v>5</v>
      </c>
      <c r="P17" s="746" t="s">
        <v>11</v>
      </c>
      <c r="Q17" s="827" t="s">
        <v>479</v>
      </c>
      <c r="R17" s="827" t="s">
        <v>19</v>
      </c>
      <c r="S17" s="827" t="s">
        <v>493</v>
      </c>
      <c r="T17" s="844" t="s">
        <v>478</v>
      </c>
      <c r="U17" s="1346"/>
    </row>
    <row r="18" spans="1:21" s="824" customFormat="1" ht="26.1" customHeight="1">
      <c r="A18" s="1339"/>
      <c r="B18" s="831"/>
      <c r="C18" s="831" t="s">
        <v>242</v>
      </c>
      <c r="D18" s="675" t="s">
        <v>371</v>
      </c>
      <c r="E18" s="675" t="s">
        <v>439</v>
      </c>
      <c r="F18" s="832" t="s">
        <v>67</v>
      </c>
      <c r="G18" s="832" t="s">
        <v>67</v>
      </c>
      <c r="H18" s="832" t="s">
        <v>67</v>
      </c>
      <c r="I18" s="832" t="s">
        <v>67</v>
      </c>
      <c r="J18" s="832" t="s">
        <v>67</v>
      </c>
      <c r="K18" s="1343" t="s">
        <v>1066</v>
      </c>
      <c r="L18" s="1344"/>
      <c r="M18" s="831"/>
      <c r="N18" s="831" t="s">
        <v>242</v>
      </c>
      <c r="O18" s="675" t="s">
        <v>371</v>
      </c>
      <c r="P18" s="675" t="s">
        <v>439</v>
      </c>
      <c r="Q18" s="832"/>
      <c r="R18" s="832"/>
      <c r="S18" s="832"/>
      <c r="T18" s="845"/>
      <c r="U18" s="1343"/>
    </row>
    <row r="19" spans="1:21" s="835" customFormat="1" ht="31.5" customHeight="1">
      <c r="A19" s="834">
        <v>2016</v>
      </c>
      <c r="B19" s="224"/>
      <c r="C19" s="224">
        <v>202083</v>
      </c>
      <c r="D19" s="224">
        <v>133199</v>
      </c>
      <c r="E19" s="224">
        <v>68884</v>
      </c>
      <c r="F19" s="224">
        <v>83149</v>
      </c>
      <c r="G19" s="224">
        <v>72901</v>
      </c>
      <c r="H19" s="224">
        <v>22782</v>
      </c>
      <c r="I19" s="224">
        <v>15822</v>
      </c>
      <c r="J19" s="224">
        <v>6670</v>
      </c>
      <c r="K19" s="224"/>
      <c r="L19" s="224">
        <v>669</v>
      </c>
      <c r="M19" s="224"/>
      <c r="N19" s="224">
        <v>202083</v>
      </c>
      <c r="O19" s="224">
        <v>133199</v>
      </c>
      <c r="P19" s="224">
        <v>68884</v>
      </c>
      <c r="Q19" s="224">
        <v>73708</v>
      </c>
      <c r="R19" s="224">
        <v>51542</v>
      </c>
      <c r="S19" s="224">
        <v>52954</v>
      </c>
      <c r="T19" s="436">
        <v>23879</v>
      </c>
      <c r="U19" s="659">
        <v>2016</v>
      </c>
    </row>
    <row r="20" spans="1:21" s="835" customFormat="1" ht="31.5" customHeight="1">
      <c r="A20" s="834">
        <v>2017</v>
      </c>
      <c r="B20" s="224"/>
      <c r="C20" s="224">
        <v>220266</v>
      </c>
      <c r="D20" s="224">
        <v>147667</v>
      </c>
      <c r="E20" s="224">
        <v>72599</v>
      </c>
      <c r="F20" s="224">
        <v>89641</v>
      </c>
      <c r="G20" s="224">
        <v>76575</v>
      </c>
      <c r="H20" s="224">
        <v>29314</v>
      </c>
      <c r="I20" s="224">
        <v>18162</v>
      </c>
      <c r="J20" s="224">
        <v>7544</v>
      </c>
      <c r="K20" s="224"/>
      <c r="L20" s="224">
        <v>1030</v>
      </c>
      <c r="M20" s="224"/>
      <c r="N20" s="224">
        <v>220266</v>
      </c>
      <c r="O20" s="224">
        <v>147667</v>
      </c>
      <c r="P20" s="224">
        <v>72599</v>
      </c>
      <c r="Q20" s="224">
        <v>58194</v>
      </c>
      <c r="R20" s="224">
        <v>80636</v>
      </c>
      <c r="S20" s="224">
        <v>55361</v>
      </c>
      <c r="T20" s="436">
        <v>26075</v>
      </c>
      <c r="U20" s="659">
        <v>2017</v>
      </c>
    </row>
    <row r="21" spans="1:21" s="835" customFormat="1" ht="31.5" customHeight="1">
      <c r="A21" s="834">
        <v>2018</v>
      </c>
      <c r="B21" s="224"/>
      <c r="C21" s="224">
        <v>206743</v>
      </c>
      <c r="D21" s="224">
        <v>141168</v>
      </c>
      <c r="E21" s="224">
        <v>65575</v>
      </c>
      <c r="F21" s="224">
        <v>76732</v>
      </c>
      <c r="G21" s="224">
        <v>71423</v>
      </c>
      <c r="H21" s="224">
        <v>30913</v>
      </c>
      <c r="I21" s="224">
        <v>18352</v>
      </c>
      <c r="J21" s="224">
        <v>8184</v>
      </c>
      <c r="K21" s="224"/>
      <c r="L21" s="224">
        <v>1139</v>
      </c>
      <c r="M21" s="224"/>
      <c r="N21" s="224">
        <v>206743</v>
      </c>
      <c r="O21" s="224">
        <v>141168</v>
      </c>
      <c r="P21" s="224">
        <v>65575</v>
      </c>
      <c r="Q21" s="224">
        <v>75976</v>
      </c>
      <c r="R21" s="224">
        <v>51828</v>
      </c>
      <c r="S21" s="224">
        <v>54253</v>
      </c>
      <c r="T21" s="436">
        <v>24686</v>
      </c>
      <c r="U21" s="659">
        <v>2018</v>
      </c>
    </row>
    <row r="22" spans="1:21" s="835" customFormat="1" ht="31.5" customHeight="1">
      <c r="A22" s="834">
        <v>2019</v>
      </c>
      <c r="B22" s="224"/>
      <c r="C22" s="224">
        <v>206605</v>
      </c>
      <c r="D22" s="224">
        <v>141682</v>
      </c>
      <c r="E22" s="224">
        <v>64923</v>
      </c>
      <c r="F22" s="224">
        <v>75161</v>
      </c>
      <c r="G22" s="224">
        <v>67819</v>
      </c>
      <c r="H22" s="224">
        <v>31594</v>
      </c>
      <c r="I22" s="224">
        <v>20911</v>
      </c>
      <c r="J22" s="224">
        <v>9463</v>
      </c>
      <c r="K22" s="224"/>
      <c r="L22" s="224">
        <v>1657</v>
      </c>
      <c r="M22" s="224"/>
      <c r="N22" s="224">
        <v>206605</v>
      </c>
      <c r="O22" s="224">
        <v>141682</v>
      </c>
      <c r="P22" s="224">
        <v>64923</v>
      </c>
      <c r="Q22" s="224">
        <v>54227</v>
      </c>
      <c r="R22" s="224">
        <v>75986</v>
      </c>
      <c r="S22" s="224">
        <v>51688</v>
      </c>
      <c r="T22" s="436">
        <v>24704</v>
      </c>
      <c r="U22" s="846">
        <v>2019</v>
      </c>
    </row>
    <row r="23" spans="1:21" s="835" customFormat="1" ht="31.5" customHeight="1">
      <c r="A23" s="834">
        <v>2020</v>
      </c>
      <c r="B23" s="224"/>
      <c r="C23" s="224">
        <v>183153</v>
      </c>
      <c r="D23" s="224">
        <v>127499</v>
      </c>
      <c r="E23" s="224">
        <v>55654</v>
      </c>
      <c r="F23" s="224">
        <v>48111</v>
      </c>
      <c r="G23" s="224">
        <v>61703</v>
      </c>
      <c r="H23" s="224">
        <v>28755</v>
      </c>
      <c r="I23" s="224">
        <v>27748</v>
      </c>
      <c r="J23" s="224">
        <v>14546</v>
      </c>
      <c r="K23" s="224"/>
      <c r="L23" s="224">
        <v>2290</v>
      </c>
      <c r="M23" s="224"/>
      <c r="N23" s="224">
        <v>183153</v>
      </c>
      <c r="O23" s="224">
        <v>127499</v>
      </c>
      <c r="P23" s="224">
        <v>55654</v>
      </c>
      <c r="Q23" s="224">
        <v>66854</v>
      </c>
      <c r="R23" s="224">
        <v>46154</v>
      </c>
      <c r="S23" s="224">
        <v>47992</v>
      </c>
      <c r="T23" s="436">
        <v>22153</v>
      </c>
      <c r="U23" s="846">
        <v>2020</v>
      </c>
    </row>
    <row r="24" spans="1:21" s="824" customFormat="1" ht="33" customHeight="1">
      <c r="A24" s="847">
        <f>A23+1</f>
        <v>2021</v>
      </c>
      <c r="B24" s="606"/>
      <c r="C24" s="606">
        <f>SUM(D24:E24)</f>
        <v>185298</v>
      </c>
      <c r="D24" s="994">
        <v>127598</v>
      </c>
      <c r="E24" s="994">
        <v>57700</v>
      </c>
      <c r="F24" s="994">
        <v>56769</v>
      </c>
      <c r="G24" s="994">
        <v>58989</v>
      </c>
      <c r="H24" s="994">
        <v>25178</v>
      </c>
      <c r="I24" s="994">
        <v>26907</v>
      </c>
      <c r="J24" s="994">
        <v>15114</v>
      </c>
      <c r="K24" s="994"/>
      <c r="L24" s="996">
        <v>2341</v>
      </c>
      <c r="M24" s="848"/>
      <c r="N24" s="606">
        <f>SUM(O24:P24)</f>
        <v>185298</v>
      </c>
      <c r="O24" s="996">
        <v>127598</v>
      </c>
      <c r="P24" s="996">
        <v>57700</v>
      </c>
      <c r="Q24" s="996">
        <v>67875</v>
      </c>
      <c r="R24" s="996">
        <v>46481</v>
      </c>
      <c r="S24" s="996">
        <v>48643</v>
      </c>
      <c r="T24" s="997">
        <v>22299</v>
      </c>
      <c r="U24" s="849">
        <f>A24</f>
        <v>2021</v>
      </c>
    </row>
    <row r="25" spans="1:21" s="142" customFormat="1" ht="15" customHeight="1">
      <c r="A25" s="237" t="s">
        <v>1067</v>
      </c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</row>
    <row r="26" spans="1:21" s="142" customFormat="1" ht="15" customHeight="1">
      <c r="A26" s="237" t="s">
        <v>1068</v>
      </c>
      <c r="B26" s="237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7"/>
      <c r="U26" s="440" t="s">
        <v>1069</v>
      </c>
    </row>
    <row r="27" spans="1:21" s="824" customFormat="1" ht="12">
      <c r="A27" s="850"/>
    </row>
    <row r="28" spans="1:21" s="824" customFormat="1" ht="12">
      <c r="A28" s="850"/>
    </row>
  </sheetData>
  <mergeCells count="16">
    <mergeCell ref="M2:U2"/>
    <mergeCell ref="M5:T5"/>
    <mergeCell ref="A2:L2"/>
    <mergeCell ref="A5:A8"/>
    <mergeCell ref="A15:A18"/>
    <mergeCell ref="K16:L16"/>
    <mergeCell ref="K18:L18"/>
    <mergeCell ref="B5:L5"/>
    <mergeCell ref="U5:U8"/>
    <mergeCell ref="U15:U18"/>
    <mergeCell ref="B15:L15"/>
    <mergeCell ref="B6:D6"/>
    <mergeCell ref="C16:E16"/>
    <mergeCell ref="N16:P16"/>
    <mergeCell ref="M6:O6"/>
    <mergeCell ref="M15:T15"/>
  </mergeCells>
  <phoneticPr fontId="39" type="noConversion"/>
  <printOptions horizontalCentered="1"/>
  <pageMargins left="0.39361110329627991" right="0.39361110329627991" top="0.55111110210418701" bottom="0.55111110210418701" header="0.51180553436279297" footer="0.51180553436279297"/>
  <pageSetup paperSize="9" pageOrder="overThenDown" orientation="portrait" blackAndWhite="1" r:id="rId1"/>
  <headerFooter alignWithMargins="0"/>
  <colBreaks count="1" manualBreakCount="1">
    <brk id="12" max="2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1"/>
  <sheetViews>
    <sheetView showGridLines="0" view="pageBreakPreview" zoomScale="85" zoomScaleNormal="100" zoomScaleSheetLayoutView="85" workbookViewId="0">
      <selection activeCell="A2" sqref="A2"/>
    </sheetView>
  </sheetViews>
  <sheetFormatPr defaultRowHeight="12"/>
  <cols>
    <col min="1" max="1" width="10.5" style="39" customWidth="1"/>
    <col min="2" max="7" width="11.625" style="39" customWidth="1"/>
    <col min="8" max="10" width="15" style="39" customWidth="1"/>
    <col min="11" max="11" width="16.125" style="39" customWidth="1"/>
    <col min="12" max="12" width="15.125" style="39" customWidth="1"/>
    <col min="13" max="13" width="13.25" style="39" customWidth="1"/>
    <col min="14" max="16384" width="9" style="39"/>
  </cols>
  <sheetData>
    <row r="1" spans="1:13" s="96" customFormat="1" ht="24.95" customHeight="1">
      <c r="A1" s="97" t="s">
        <v>687</v>
      </c>
      <c r="B1" s="110"/>
      <c r="C1" s="113"/>
      <c r="M1" s="96" t="s">
        <v>688</v>
      </c>
    </row>
    <row r="2" spans="1:13" s="4" customFormat="1" ht="24.95" customHeight="1">
      <c r="A2" s="120" t="s">
        <v>654</v>
      </c>
      <c r="B2" s="121"/>
      <c r="C2" s="121"/>
      <c r="D2" s="121"/>
      <c r="E2" s="121"/>
      <c r="F2" s="121"/>
      <c r="G2" s="121"/>
      <c r="H2" s="53" t="s">
        <v>34</v>
      </c>
      <c r="I2" s="54"/>
      <c r="J2" s="54"/>
      <c r="K2" s="54"/>
      <c r="L2" s="54"/>
      <c r="M2" s="54"/>
    </row>
    <row r="3" spans="1:13" s="6" customFormat="1" ht="23.1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s="11" customFormat="1" ht="15" customHeight="1" thickBot="1">
      <c r="A4" s="7" t="s">
        <v>912</v>
      </c>
      <c r="B4" s="8"/>
      <c r="C4" s="9"/>
      <c r="D4" s="9" t="s">
        <v>564</v>
      </c>
      <c r="E4" s="9"/>
      <c r="F4" s="9"/>
      <c r="G4" s="9"/>
      <c r="H4" s="9"/>
      <c r="I4" s="9"/>
      <c r="J4" s="9"/>
      <c r="K4" s="9"/>
      <c r="L4" s="9"/>
      <c r="M4" s="10" t="s">
        <v>913</v>
      </c>
    </row>
    <row r="5" spans="1:13" s="14" customFormat="1" ht="15" customHeight="1">
      <c r="A5" s="197" t="s">
        <v>83</v>
      </c>
      <c r="B5" s="983" t="s">
        <v>758</v>
      </c>
      <c r="C5" s="205" t="s">
        <v>1021</v>
      </c>
      <c r="D5" s="13" t="s">
        <v>1020</v>
      </c>
      <c r="E5" s="192" t="s">
        <v>752</v>
      </c>
      <c r="F5" s="192" t="s">
        <v>753</v>
      </c>
      <c r="G5" s="204" t="s">
        <v>757</v>
      </c>
      <c r="H5" s="193" t="s">
        <v>754</v>
      </c>
      <c r="I5" s="191" t="s">
        <v>755</v>
      </c>
      <c r="J5" s="192" t="s">
        <v>426</v>
      </c>
      <c r="K5" s="192" t="s">
        <v>756</v>
      </c>
      <c r="L5" s="198" t="s">
        <v>412</v>
      </c>
      <c r="M5" s="12" t="s">
        <v>399</v>
      </c>
    </row>
    <row r="6" spans="1:13" s="14" customFormat="1" ht="15" customHeight="1">
      <c r="A6" s="199"/>
      <c r="B6" s="22"/>
      <c r="C6" s="200" t="s">
        <v>437</v>
      </c>
      <c r="D6" s="200" t="s">
        <v>381</v>
      </c>
      <c r="E6" s="22"/>
      <c r="F6" s="22" t="s">
        <v>97</v>
      </c>
      <c r="G6" s="19"/>
      <c r="H6" s="15"/>
      <c r="J6" s="22"/>
      <c r="K6" s="22" t="s">
        <v>373</v>
      </c>
      <c r="L6" s="19" t="s">
        <v>648</v>
      </c>
      <c r="M6" s="19"/>
    </row>
    <row r="7" spans="1:13" s="14" customFormat="1" ht="15" customHeight="1">
      <c r="A7" s="203" t="s">
        <v>308</v>
      </c>
      <c r="B7" s="59"/>
      <c r="C7" s="59" t="s">
        <v>101</v>
      </c>
      <c r="D7" s="59" t="s">
        <v>108</v>
      </c>
      <c r="E7" s="59" t="s">
        <v>66</v>
      </c>
      <c r="F7" s="59" t="s">
        <v>665</v>
      </c>
      <c r="G7" s="79" t="s">
        <v>88</v>
      </c>
      <c r="H7" s="65" t="s">
        <v>195</v>
      </c>
      <c r="I7" s="80" t="s">
        <v>276</v>
      </c>
      <c r="J7" s="59" t="s">
        <v>164</v>
      </c>
      <c r="K7" s="59" t="s">
        <v>191</v>
      </c>
      <c r="L7" s="79" t="s">
        <v>1164</v>
      </c>
      <c r="M7" s="18" t="s">
        <v>248</v>
      </c>
    </row>
    <row r="8" spans="1:13" s="25" customFormat="1" ht="19.5" customHeight="1">
      <c r="A8" s="1078">
        <v>2016</v>
      </c>
      <c r="B8" s="1079">
        <v>20940</v>
      </c>
      <c r="C8" s="1079">
        <v>2780</v>
      </c>
      <c r="D8" s="1079">
        <v>9</v>
      </c>
      <c r="E8" s="1079">
        <v>576</v>
      </c>
      <c r="F8" s="1079">
        <v>503</v>
      </c>
      <c r="G8" s="1079">
        <v>226</v>
      </c>
      <c r="H8" s="1079">
        <v>13</v>
      </c>
      <c r="I8" s="1079">
        <v>6187</v>
      </c>
      <c r="J8" s="1079">
        <v>6763</v>
      </c>
      <c r="K8" s="1079">
        <v>3764</v>
      </c>
      <c r="L8" s="1079">
        <v>119</v>
      </c>
      <c r="M8" s="1080">
        <v>2016</v>
      </c>
    </row>
    <row r="9" spans="1:13" s="25" customFormat="1" ht="19.5" customHeight="1">
      <c r="A9" s="1081">
        <v>2017</v>
      </c>
      <c r="B9" s="1082">
        <v>38844</v>
      </c>
      <c r="C9" s="1082">
        <v>3077</v>
      </c>
      <c r="D9" s="1082">
        <v>2</v>
      </c>
      <c r="E9" s="1082">
        <v>731</v>
      </c>
      <c r="F9" s="1082">
        <v>780</v>
      </c>
      <c r="G9" s="1082">
        <v>1236</v>
      </c>
      <c r="H9" s="1082">
        <v>3</v>
      </c>
      <c r="I9" s="1082">
        <v>7556</v>
      </c>
      <c r="J9" s="1082">
        <v>7483</v>
      </c>
      <c r="K9" s="1082">
        <v>17789</v>
      </c>
      <c r="L9" s="1082">
        <v>187</v>
      </c>
      <c r="M9" s="1083">
        <v>2017</v>
      </c>
    </row>
    <row r="10" spans="1:13" s="148" customFormat="1" ht="19.5" customHeight="1">
      <c r="A10" s="1081">
        <v>2018</v>
      </c>
      <c r="B10" s="1082">
        <v>26885</v>
      </c>
      <c r="C10" s="1082">
        <v>3089</v>
      </c>
      <c r="D10" s="1082">
        <v>0</v>
      </c>
      <c r="E10" s="1082">
        <v>744</v>
      </c>
      <c r="F10" s="1082">
        <v>801</v>
      </c>
      <c r="G10" s="1082">
        <v>1254</v>
      </c>
      <c r="H10" s="1082">
        <v>5</v>
      </c>
      <c r="I10" s="1082">
        <v>8053</v>
      </c>
      <c r="J10" s="1082">
        <v>7910</v>
      </c>
      <c r="K10" s="1082">
        <v>4832</v>
      </c>
      <c r="L10" s="1082">
        <v>197</v>
      </c>
      <c r="M10" s="1083">
        <v>2018</v>
      </c>
    </row>
    <row r="11" spans="1:13" s="217" customFormat="1" ht="19.5" customHeight="1">
      <c r="A11" s="1081">
        <v>2019</v>
      </c>
      <c r="B11" s="1082">
        <v>28415</v>
      </c>
      <c r="C11" s="1082">
        <v>3131</v>
      </c>
      <c r="D11" s="1082">
        <v>0</v>
      </c>
      <c r="E11" s="1082">
        <v>767</v>
      </c>
      <c r="F11" s="1082">
        <v>831</v>
      </c>
      <c r="G11" s="1082">
        <v>1274</v>
      </c>
      <c r="H11" s="1082">
        <v>4</v>
      </c>
      <c r="I11" s="1082">
        <v>8541</v>
      </c>
      <c r="J11" s="1082">
        <v>8419</v>
      </c>
      <c r="K11" s="1082">
        <v>5253</v>
      </c>
      <c r="L11" s="1082">
        <v>195</v>
      </c>
      <c r="M11" s="1083">
        <v>2019</v>
      </c>
    </row>
    <row r="12" spans="1:13" s="217" customFormat="1" ht="19.5" customHeight="1">
      <c r="A12" s="1081">
        <v>2020</v>
      </c>
      <c r="B12" s="1082">
        <v>28994</v>
      </c>
      <c r="C12" s="1082">
        <v>3190</v>
      </c>
      <c r="D12" s="1082">
        <v>0</v>
      </c>
      <c r="E12" s="1082">
        <v>801</v>
      </c>
      <c r="F12" s="1082">
        <v>813</v>
      </c>
      <c r="G12" s="1082">
        <v>1325</v>
      </c>
      <c r="H12" s="1082">
        <v>4</v>
      </c>
      <c r="I12" s="1082">
        <v>8732</v>
      </c>
      <c r="J12" s="1082">
        <v>8453</v>
      </c>
      <c r="K12" s="1082">
        <v>5485</v>
      </c>
      <c r="L12" s="1082">
        <v>191</v>
      </c>
      <c r="M12" s="1083">
        <v>2020</v>
      </c>
    </row>
    <row r="13" spans="1:13" s="184" customFormat="1" ht="38.25" customHeight="1">
      <c r="A13" s="1084">
        <f>A12+1</f>
        <v>2021</v>
      </c>
      <c r="B13" s="1085">
        <f>SUM(B14:B35)</f>
        <v>25565</v>
      </c>
      <c r="C13" s="1085">
        <f t="shared" ref="C13:L13" si="0">SUM(C14:C35)</f>
        <v>2859</v>
      </c>
      <c r="D13" s="1085">
        <f t="shared" si="0"/>
        <v>1</v>
      </c>
      <c r="E13" s="1085">
        <f t="shared" si="0"/>
        <v>711</v>
      </c>
      <c r="F13" s="1085">
        <f t="shared" si="0"/>
        <v>638</v>
      </c>
      <c r="G13" s="1085">
        <f t="shared" si="0"/>
        <v>1254</v>
      </c>
      <c r="H13" s="1085">
        <f t="shared" si="0"/>
        <v>4</v>
      </c>
      <c r="I13" s="1085">
        <f t="shared" si="0"/>
        <v>7832</v>
      </c>
      <c r="J13" s="1085">
        <f t="shared" si="0"/>
        <v>7238</v>
      </c>
      <c r="K13" s="1085">
        <f t="shared" si="0"/>
        <v>4877</v>
      </c>
      <c r="L13" s="1085">
        <f t="shared" si="0"/>
        <v>151</v>
      </c>
      <c r="M13" s="1086">
        <f>$A$13</f>
        <v>2021</v>
      </c>
    </row>
    <row r="14" spans="1:13" s="25" customFormat="1" ht="17.45" customHeight="1">
      <c r="A14" s="1087" t="s">
        <v>563</v>
      </c>
      <c r="B14" s="1088">
        <v>5053</v>
      </c>
      <c r="C14" s="1089">
        <v>485</v>
      </c>
      <c r="D14" s="1082">
        <v>0</v>
      </c>
      <c r="E14" s="1089">
        <v>131</v>
      </c>
      <c r="F14" s="1088">
        <v>105</v>
      </c>
      <c r="G14" s="1089">
        <v>198</v>
      </c>
      <c r="H14" s="1082">
        <v>0</v>
      </c>
      <c r="I14" s="1089">
        <v>1725</v>
      </c>
      <c r="J14" s="1089">
        <v>1354</v>
      </c>
      <c r="K14" s="1089">
        <v>1031</v>
      </c>
      <c r="L14" s="1089">
        <v>24</v>
      </c>
      <c r="M14" s="1090" t="s">
        <v>105</v>
      </c>
    </row>
    <row r="15" spans="1:13" s="25" customFormat="1" ht="17.45" customHeight="1">
      <c r="A15" s="1087" t="s">
        <v>553</v>
      </c>
      <c r="B15" s="1088">
        <v>3074</v>
      </c>
      <c r="C15" s="1089">
        <v>366</v>
      </c>
      <c r="D15" s="1082">
        <v>0</v>
      </c>
      <c r="E15" s="1089">
        <v>117</v>
      </c>
      <c r="F15" s="1089">
        <v>81</v>
      </c>
      <c r="G15" s="1089">
        <v>194</v>
      </c>
      <c r="H15" s="1082">
        <v>0</v>
      </c>
      <c r="I15" s="1089">
        <v>835</v>
      </c>
      <c r="J15" s="1089">
        <v>824</v>
      </c>
      <c r="K15" s="1089">
        <v>645</v>
      </c>
      <c r="L15" s="1089">
        <v>12</v>
      </c>
      <c r="M15" s="1090" t="s">
        <v>124</v>
      </c>
    </row>
    <row r="16" spans="1:13" s="25" customFormat="1" ht="17.45" customHeight="1">
      <c r="A16" s="1087" t="s">
        <v>567</v>
      </c>
      <c r="B16" s="1088">
        <v>5682</v>
      </c>
      <c r="C16" s="1089">
        <v>543</v>
      </c>
      <c r="D16" s="1082">
        <v>0</v>
      </c>
      <c r="E16" s="1089">
        <v>139</v>
      </c>
      <c r="F16" s="1089">
        <v>101</v>
      </c>
      <c r="G16" s="1089">
        <v>227</v>
      </c>
      <c r="H16" s="1082">
        <v>0</v>
      </c>
      <c r="I16" s="1089">
        <v>2085</v>
      </c>
      <c r="J16" s="1089">
        <v>1349</v>
      </c>
      <c r="K16" s="1089">
        <v>1202</v>
      </c>
      <c r="L16" s="1089">
        <v>36</v>
      </c>
      <c r="M16" s="1090" t="s">
        <v>177</v>
      </c>
    </row>
    <row r="17" spans="1:13" s="25" customFormat="1" ht="17.45" customHeight="1">
      <c r="A17" s="1087" t="s">
        <v>565</v>
      </c>
      <c r="B17" s="1088">
        <v>1307</v>
      </c>
      <c r="C17" s="1082">
        <v>102</v>
      </c>
      <c r="D17" s="1082">
        <v>0</v>
      </c>
      <c r="E17" s="1082">
        <v>40</v>
      </c>
      <c r="F17" s="1082">
        <v>57</v>
      </c>
      <c r="G17" s="1082">
        <v>89</v>
      </c>
      <c r="H17" s="1082">
        <v>0</v>
      </c>
      <c r="I17" s="1089">
        <v>408</v>
      </c>
      <c r="J17" s="1089">
        <v>401</v>
      </c>
      <c r="K17" s="1089">
        <v>204</v>
      </c>
      <c r="L17" s="1089">
        <v>6</v>
      </c>
      <c r="M17" s="1090" t="s">
        <v>461</v>
      </c>
    </row>
    <row r="18" spans="1:13" s="25" customFormat="1" ht="17.45" customHeight="1">
      <c r="A18" s="1087" t="s">
        <v>562</v>
      </c>
      <c r="B18" s="1088">
        <v>1404</v>
      </c>
      <c r="C18" s="1082">
        <v>133</v>
      </c>
      <c r="D18" s="1082"/>
      <c r="E18" s="1082">
        <v>53</v>
      </c>
      <c r="F18" s="1082">
        <v>45</v>
      </c>
      <c r="G18" s="1082">
        <v>73</v>
      </c>
      <c r="H18" s="1082">
        <v>0</v>
      </c>
      <c r="I18" s="1089">
        <v>385</v>
      </c>
      <c r="J18" s="1089">
        <v>412</v>
      </c>
      <c r="K18" s="1089">
        <v>284</v>
      </c>
      <c r="L18" s="1089">
        <v>19</v>
      </c>
      <c r="M18" s="1090" t="s">
        <v>650</v>
      </c>
    </row>
    <row r="19" spans="1:13" s="183" customFormat="1" ht="27.95" customHeight="1">
      <c r="A19" s="1087" t="s">
        <v>552</v>
      </c>
      <c r="B19" s="1088">
        <v>612</v>
      </c>
      <c r="C19" s="1082">
        <v>58</v>
      </c>
      <c r="D19" s="1082">
        <v>0</v>
      </c>
      <c r="E19" s="1082">
        <v>14</v>
      </c>
      <c r="F19" s="1082">
        <v>20</v>
      </c>
      <c r="G19" s="1082">
        <v>43</v>
      </c>
      <c r="H19" s="1082">
        <v>0</v>
      </c>
      <c r="I19" s="1089">
        <v>146</v>
      </c>
      <c r="J19" s="1089">
        <v>235</v>
      </c>
      <c r="K19" s="1089">
        <v>92</v>
      </c>
      <c r="L19" s="1089">
        <v>4</v>
      </c>
      <c r="M19" s="1090" t="s">
        <v>180</v>
      </c>
    </row>
    <row r="20" spans="1:13" s="25" customFormat="1" ht="17.45" customHeight="1">
      <c r="A20" s="1087" t="s">
        <v>561</v>
      </c>
      <c r="B20" s="1088">
        <v>194</v>
      </c>
      <c r="C20" s="1082">
        <v>27</v>
      </c>
      <c r="D20" s="1082">
        <v>0</v>
      </c>
      <c r="E20" s="1082">
        <v>11</v>
      </c>
      <c r="F20" s="1082">
        <v>7</v>
      </c>
      <c r="G20" s="1082">
        <v>17</v>
      </c>
      <c r="H20" s="1082">
        <v>0</v>
      </c>
      <c r="I20" s="1091">
        <v>27</v>
      </c>
      <c r="J20" s="1091">
        <v>59</v>
      </c>
      <c r="K20" s="1091">
        <v>45</v>
      </c>
      <c r="L20" s="1091">
        <v>1</v>
      </c>
      <c r="M20" s="1090" t="s">
        <v>657</v>
      </c>
    </row>
    <row r="21" spans="1:13" s="25" customFormat="1" ht="17.45" customHeight="1">
      <c r="A21" s="1087" t="s">
        <v>557</v>
      </c>
      <c r="B21" s="1088">
        <v>365</v>
      </c>
      <c r="C21" s="1082">
        <v>38</v>
      </c>
      <c r="D21" s="1082">
        <v>0</v>
      </c>
      <c r="E21" s="1082">
        <v>9</v>
      </c>
      <c r="F21" s="1082">
        <v>19</v>
      </c>
      <c r="G21" s="1082">
        <v>15</v>
      </c>
      <c r="H21" s="1082">
        <v>0</v>
      </c>
      <c r="I21" s="1089">
        <v>84</v>
      </c>
      <c r="J21" s="1089">
        <v>149</v>
      </c>
      <c r="K21" s="1089">
        <v>49</v>
      </c>
      <c r="L21" s="1089">
        <v>2</v>
      </c>
      <c r="M21" s="1090" t="s">
        <v>121</v>
      </c>
    </row>
    <row r="22" spans="1:13" s="25" customFormat="1" ht="17.45" customHeight="1">
      <c r="A22" s="1087" t="s">
        <v>227</v>
      </c>
      <c r="B22" s="1088">
        <v>717</v>
      </c>
      <c r="C22" s="1082">
        <v>86</v>
      </c>
      <c r="D22" s="1082">
        <v>0</v>
      </c>
      <c r="E22" s="1082">
        <v>12</v>
      </c>
      <c r="F22" s="1082">
        <v>16</v>
      </c>
      <c r="G22" s="1082">
        <v>39</v>
      </c>
      <c r="H22" s="1082">
        <v>0</v>
      </c>
      <c r="I22" s="1089">
        <v>157</v>
      </c>
      <c r="J22" s="1089">
        <v>312</v>
      </c>
      <c r="K22" s="1089">
        <v>89</v>
      </c>
      <c r="L22" s="1089">
        <v>6</v>
      </c>
      <c r="M22" s="1090" t="s">
        <v>123</v>
      </c>
    </row>
    <row r="23" spans="1:13" s="25" customFormat="1" ht="27.95" customHeight="1">
      <c r="A23" s="1087" t="s">
        <v>550</v>
      </c>
      <c r="B23" s="1088">
        <v>504</v>
      </c>
      <c r="C23" s="1082">
        <v>53</v>
      </c>
      <c r="D23" s="1082">
        <v>0</v>
      </c>
      <c r="E23" s="1082">
        <v>10</v>
      </c>
      <c r="F23" s="1082">
        <v>17</v>
      </c>
      <c r="G23" s="1082">
        <v>33</v>
      </c>
      <c r="H23" s="1082">
        <v>0</v>
      </c>
      <c r="I23" s="1089">
        <v>152</v>
      </c>
      <c r="J23" s="1089">
        <v>185</v>
      </c>
      <c r="K23" s="1089">
        <v>51</v>
      </c>
      <c r="L23" s="1089">
        <v>3</v>
      </c>
      <c r="M23" s="1090" t="s">
        <v>122</v>
      </c>
    </row>
    <row r="24" spans="1:13" s="25" customFormat="1" ht="17.45" customHeight="1">
      <c r="A24" s="1087" t="s">
        <v>560</v>
      </c>
      <c r="B24" s="1088">
        <v>1722</v>
      </c>
      <c r="C24" s="1089">
        <v>376</v>
      </c>
      <c r="D24" s="1082">
        <v>0</v>
      </c>
      <c r="E24" s="1089">
        <v>25</v>
      </c>
      <c r="F24" s="1089">
        <v>29</v>
      </c>
      <c r="G24" s="1089">
        <v>60</v>
      </c>
      <c r="H24" s="1082">
        <v>3</v>
      </c>
      <c r="I24" s="1089">
        <v>722</v>
      </c>
      <c r="J24" s="1089">
        <v>254</v>
      </c>
      <c r="K24" s="1089">
        <v>243</v>
      </c>
      <c r="L24" s="1089">
        <v>10</v>
      </c>
      <c r="M24" s="1090" t="s">
        <v>80</v>
      </c>
    </row>
    <row r="25" spans="1:13" s="25" customFormat="1" ht="17.45" customHeight="1">
      <c r="A25" s="1087" t="s">
        <v>568</v>
      </c>
      <c r="B25" s="1088">
        <v>343</v>
      </c>
      <c r="C25" s="1089">
        <v>53</v>
      </c>
      <c r="D25" s="1082">
        <v>0</v>
      </c>
      <c r="E25" s="1089">
        <v>10</v>
      </c>
      <c r="F25" s="1089">
        <v>10</v>
      </c>
      <c r="G25" s="1089">
        <v>20</v>
      </c>
      <c r="H25" s="1082">
        <v>0</v>
      </c>
      <c r="I25" s="1089">
        <v>84</v>
      </c>
      <c r="J25" s="1089">
        <v>98</v>
      </c>
      <c r="K25" s="1089">
        <v>63</v>
      </c>
      <c r="L25" s="1089">
        <v>5</v>
      </c>
      <c r="M25" s="1090" t="s">
        <v>673</v>
      </c>
    </row>
    <row r="26" spans="1:13" s="25" customFormat="1" ht="17.45" customHeight="1">
      <c r="A26" s="1087" t="s">
        <v>549</v>
      </c>
      <c r="B26" s="1088">
        <v>391</v>
      </c>
      <c r="C26" s="1089">
        <v>46</v>
      </c>
      <c r="D26" s="1082"/>
      <c r="E26" s="1089">
        <v>13</v>
      </c>
      <c r="F26" s="1089">
        <v>8</v>
      </c>
      <c r="G26" s="1089">
        <v>23</v>
      </c>
      <c r="H26" s="1082">
        <v>0</v>
      </c>
      <c r="I26" s="1089">
        <v>115</v>
      </c>
      <c r="J26" s="1089">
        <v>118</v>
      </c>
      <c r="K26" s="1089">
        <v>67</v>
      </c>
      <c r="L26" s="1089">
        <v>1</v>
      </c>
      <c r="M26" s="1090" t="s">
        <v>125</v>
      </c>
    </row>
    <row r="27" spans="1:13" s="25" customFormat="1" ht="27.95" customHeight="1">
      <c r="A27" s="1087" t="s">
        <v>556</v>
      </c>
      <c r="B27" s="1088">
        <v>1017</v>
      </c>
      <c r="C27" s="1089">
        <v>121</v>
      </c>
      <c r="D27" s="1082">
        <v>0</v>
      </c>
      <c r="E27" s="1089">
        <v>20</v>
      </c>
      <c r="F27" s="1089">
        <v>17</v>
      </c>
      <c r="G27" s="1089">
        <v>37</v>
      </c>
      <c r="H27" s="1082">
        <v>1</v>
      </c>
      <c r="I27" s="1089">
        <v>273</v>
      </c>
      <c r="J27" s="1089">
        <v>350</v>
      </c>
      <c r="K27" s="1089">
        <v>189</v>
      </c>
      <c r="L27" s="1089">
        <v>9</v>
      </c>
      <c r="M27" s="1090" t="s">
        <v>142</v>
      </c>
    </row>
    <row r="28" spans="1:13" s="25" customFormat="1" ht="17.45" customHeight="1">
      <c r="A28" s="1087" t="s">
        <v>555</v>
      </c>
      <c r="B28" s="1088">
        <v>367</v>
      </c>
      <c r="C28" s="1089">
        <v>38</v>
      </c>
      <c r="D28" s="1082">
        <v>1</v>
      </c>
      <c r="E28" s="1089">
        <v>14</v>
      </c>
      <c r="F28" s="1089">
        <v>16</v>
      </c>
      <c r="G28" s="1089">
        <v>27</v>
      </c>
      <c r="H28" s="1082">
        <v>0</v>
      </c>
      <c r="I28" s="1089">
        <v>52</v>
      </c>
      <c r="J28" s="1089">
        <v>140</v>
      </c>
      <c r="K28" s="1089">
        <v>77</v>
      </c>
      <c r="L28" s="1089">
        <v>2</v>
      </c>
      <c r="M28" s="1090" t="s">
        <v>116</v>
      </c>
    </row>
    <row r="29" spans="1:13" s="25" customFormat="1" ht="17.45" customHeight="1">
      <c r="A29" s="1087" t="s">
        <v>554</v>
      </c>
      <c r="B29" s="1088">
        <v>977</v>
      </c>
      <c r="C29" s="1089">
        <v>103</v>
      </c>
      <c r="D29" s="1082">
        <v>0</v>
      </c>
      <c r="E29" s="1089">
        <v>33</v>
      </c>
      <c r="F29" s="1089">
        <v>25</v>
      </c>
      <c r="G29" s="1089">
        <v>39</v>
      </c>
      <c r="H29" s="1082">
        <v>0</v>
      </c>
      <c r="I29" s="1089">
        <v>189</v>
      </c>
      <c r="J29" s="1089">
        <v>347</v>
      </c>
      <c r="K29" s="1089">
        <v>237</v>
      </c>
      <c r="L29" s="1089">
        <v>4</v>
      </c>
      <c r="M29" s="1090" t="s">
        <v>65</v>
      </c>
    </row>
    <row r="30" spans="1:13" s="25" customFormat="1" ht="17.45" customHeight="1">
      <c r="A30" s="1087" t="s">
        <v>559</v>
      </c>
      <c r="B30" s="1088">
        <v>227</v>
      </c>
      <c r="C30" s="1089">
        <v>25</v>
      </c>
      <c r="D30" s="1082">
        <v>0</v>
      </c>
      <c r="E30" s="1089">
        <v>8</v>
      </c>
      <c r="F30" s="1089">
        <v>9</v>
      </c>
      <c r="G30" s="1089">
        <v>17</v>
      </c>
      <c r="H30" s="1082">
        <v>0</v>
      </c>
      <c r="I30" s="1089">
        <v>34</v>
      </c>
      <c r="J30" s="1089">
        <v>82</v>
      </c>
      <c r="K30" s="1089">
        <v>52</v>
      </c>
      <c r="L30" s="1089">
        <v>0</v>
      </c>
      <c r="M30" s="1090" t="s">
        <v>632</v>
      </c>
    </row>
    <row r="31" spans="1:13" s="25" customFormat="1" ht="27.95" customHeight="1">
      <c r="A31" s="1087" t="s">
        <v>548</v>
      </c>
      <c r="B31" s="1088">
        <v>621</v>
      </c>
      <c r="C31" s="1089">
        <v>85</v>
      </c>
      <c r="D31" s="1082">
        <v>0</v>
      </c>
      <c r="E31" s="1089">
        <v>18</v>
      </c>
      <c r="F31" s="1089">
        <v>15</v>
      </c>
      <c r="G31" s="1089">
        <v>33</v>
      </c>
      <c r="H31" s="1082">
        <v>0</v>
      </c>
      <c r="I31" s="1089">
        <v>194</v>
      </c>
      <c r="J31" s="1089">
        <v>192</v>
      </c>
      <c r="K31" s="1089">
        <v>84</v>
      </c>
      <c r="L31" s="1089">
        <v>0</v>
      </c>
      <c r="M31" s="1090" t="s">
        <v>638</v>
      </c>
    </row>
    <row r="32" spans="1:13" s="25" customFormat="1" ht="17.45" customHeight="1">
      <c r="A32" s="1087" t="s">
        <v>582</v>
      </c>
      <c r="B32" s="1088">
        <v>425</v>
      </c>
      <c r="C32" s="1089">
        <v>46</v>
      </c>
      <c r="D32" s="1082"/>
      <c r="E32" s="1089">
        <v>11</v>
      </c>
      <c r="F32" s="1089">
        <v>22</v>
      </c>
      <c r="G32" s="1089">
        <v>21</v>
      </c>
      <c r="H32" s="1082"/>
      <c r="I32" s="1089">
        <v>92</v>
      </c>
      <c r="J32" s="1089">
        <v>150</v>
      </c>
      <c r="K32" s="1089">
        <v>80</v>
      </c>
      <c r="L32" s="1089">
        <v>3</v>
      </c>
      <c r="M32" s="1090" t="s">
        <v>678</v>
      </c>
    </row>
    <row r="33" spans="1:13" s="183" customFormat="1" ht="17.45" customHeight="1">
      <c r="A33" s="1087" t="s">
        <v>558</v>
      </c>
      <c r="B33" s="1088">
        <v>218</v>
      </c>
      <c r="C33" s="1089">
        <v>27</v>
      </c>
      <c r="D33" s="1082">
        <v>0</v>
      </c>
      <c r="E33" s="1089">
        <v>11</v>
      </c>
      <c r="F33" s="1089">
        <v>8</v>
      </c>
      <c r="G33" s="1089">
        <v>23</v>
      </c>
      <c r="H33" s="1082">
        <v>0</v>
      </c>
      <c r="I33" s="1089">
        <v>16</v>
      </c>
      <c r="J33" s="1089">
        <v>88</v>
      </c>
      <c r="K33" s="1089">
        <v>43</v>
      </c>
      <c r="L33" s="1089">
        <v>2</v>
      </c>
      <c r="M33" s="1090" t="s">
        <v>63</v>
      </c>
    </row>
    <row r="34" spans="1:13" s="25" customFormat="1" ht="17.45" customHeight="1">
      <c r="A34" s="1087" t="s">
        <v>551</v>
      </c>
      <c r="B34" s="1088">
        <v>173</v>
      </c>
      <c r="C34" s="1089">
        <v>25</v>
      </c>
      <c r="D34" s="1082">
        <v>0</v>
      </c>
      <c r="E34" s="1089">
        <v>8</v>
      </c>
      <c r="F34" s="1089">
        <v>5</v>
      </c>
      <c r="G34" s="1089">
        <v>15</v>
      </c>
      <c r="H34" s="1082">
        <v>0</v>
      </c>
      <c r="I34" s="1089">
        <v>25</v>
      </c>
      <c r="J34" s="1089">
        <v>69</v>
      </c>
      <c r="K34" s="1089">
        <v>24</v>
      </c>
      <c r="L34" s="1089">
        <v>2</v>
      </c>
      <c r="M34" s="1090" t="s">
        <v>126</v>
      </c>
    </row>
    <row r="35" spans="1:13" s="31" customFormat="1" ht="17.45" customHeight="1">
      <c r="A35" s="1087" t="s">
        <v>569</v>
      </c>
      <c r="B35" s="1088">
        <v>172</v>
      </c>
      <c r="C35" s="1089">
        <v>23</v>
      </c>
      <c r="D35" s="1082">
        <v>0</v>
      </c>
      <c r="E35" s="1089">
        <v>4</v>
      </c>
      <c r="F35" s="1089">
        <v>6</v>
      </c>
      <c r="G35" s="1089">
        <v>11</v>
      </c>
      <c r="H35" s="1082">
        <v>0</v>
      </c>
      <c r="I35" s="1089">
        <v>32</v>
      </c>
      <c r="J35" s="1089">
        <v>70</v>
      </c>
      <c r="K35" s="1089">
        <v>26</v>
      </c>
      <c r="L35" s="1089">
        <v>0</v>
      </c>
      <c r="M35" s="1090" t="s">
        <v>161</v>
      </c>
    </row>
    <row r="36" spans="1:13" s="51" customFormat="1" ht="6.6" customHeight="1">
      <c r="A36" s="1092"/>
      <c r="B36" s="1093"/>
      <c r="C36" s="1093"/>
      <c r="D36" s="1094"/>
      <c r="E36" s="1094"/>
      <c r="F36" s="1094"/>
      <c r="G36" s="1094"/>
      <c r="H36" s="1093"/>
      <c r="I36" s="1093"/>
      <c r="J36" s="1094"/>
      <c r="K36" s="1094"/>
      <c r="L36" s="1094"/>
      <c r="M36" s="1095"/>
    </row>
    <row r="37" spans="1:13" s="47" customFormat="1" ht="15" customHeight="1">
      <c r="A37" s="43" t="s">
        <v>988</v>
      </c>
      <c r="B37" s="44"/>
      <c r="C37" s="44"/>
      <c r="D37" s="45"/>
      <c r="E37" s="45"/>
      <c r="F37" s="45"/>
      <c r="G37" s="45"/>
      <c r="H37" s="46"/>
      <c r="I37" s="46"/>
      <c r="J37" s="1110" t="s">
        <v>990</v>
      </c>
      <c r="K37" s="1110"/>
      <c r="L37" s="1110"/>
      <c r="M37" s="1110"/>
    </row>
    <row r="38" spans="1:13" s="47" customFormat="1" ht="12" customHeight="1">
      <c r="A38" s="43" t="s">
        <v>989</v>
      </c>
      <c r="B38" s="44"/>
      <c r="C38" s="44"/>
      <c r="D38" s="45"/>
      <c r="E38" s="45"/>
      <c r="F38" s="45"/>
      <c r="G38" s="45"/>
      <c r="H38" s="46"/>
      <c r="I38" s="46"/>
      <c r="J38" s="1111" t="s">
        <v>991</v>
      </c>
      <c r="K38" s="1111"/>
      <c r="L38" s="1111"/>
      <c r="M38" s="1111"/>
    </row>
    <row r="39" spans="1:13" s="47" customFormat="1" ht="12" customHeight="1">
      <c r="A39" s="37" t="s">
        <v>957</v>
      </c>
      <c r="B39" s="149"/>
      <c r="C39" s="149"/>
      <c r="D39" s="149"/>
      <c r="E39" s="149"/>
      <c r="F39" s="149"/>
      <c r="G39" s="149"/>
      <c r="J39" s="38" t="s">
        <v>610</v>
      </c>
      <c r="K39" s="1112" t="s">
        <v>987</v>
      </c>
      <c r="L39" s="1112"/>
      <c r="M39" s="1112"/>
    </row>
    <row r="40" spans="1:13" ht="12.75">
      <c r="B40" s="226"/>
      <c r="C40" s="226"/>
      <c r="D40" s="226"/>
      <c r="E40" s="226"/>
      <c r="F40" s="226"/>
      <c r="G40" s="226"/>
      <c r="H40" s="226"/>
      <c r="I40" s="226"/>
      <c r="J40" s="226"/>
      <c r="K40" s="226"/>
      <c r="L40" s="226"/>
    </row>
    <row r="41" spans="1:13">
      <c r="B41" s="98"/>
      <c r="C41" s="98"/>
      <c r="D41" s="100"/>
      <c r="E41" s="100"/>
      <c r="F41" s="100"/>
      <c r="G41" s="100"/>
      <c r="H41" s="100"/>
      <c r="I41" s="100"/>
      <c r="J41" s="100"/>
      <c r="K41" s="100"/>
      <c r="L41" s="100"/>
    </row>
  </sheetData>
  <mergeCells count="3">
    <mergeCell ref="J37:M37"/>
    <mergeCell ref="J38:M38"/>
    <mergeCell ref="K39:M39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T86"/>
  <sheetViews>
    <sheetView view="pageBreakPreview" zoomScale="85" zoomScaleNormal="100" zoomScaleSheetLayoutView="85" workbookViewId="0">
      <selection activeCell="A2" sqref="A2"/>
    </sheetView>
  </sheetViews>
  <sheetFormatPr defaultColWidth="8.625" defaultRowHeight="14.25"/>
  <cols>
    <col min="1" max="1" width="9.625" style="66" customWidth="1"/>
    <col min="2" max="3" width="9.875" style="66" customWidth="1"/>
    <col min="4" max="4" width="11.625" style="66" customWidth="1"/>
    <col min="5" max="9" width="9.625" style="66" customWidth="1"/>
    <col min="10" max="12" width="6.625" style="66" customWidth="1"/>
    <col min="13" max="13" width="7.125" style="66" customWidth="1"/>
    <col min="14" max="14" width="10.125" style="66" customWidth="1"/>
    <col min="15" max="15" width="7.625" style="66" customWidth="1"/>
    <col min="16" max="17" width="8.625" style="66" customWidth="1"/>
    <col min="18" max="19" width="7.375" style="66" customWidth="1"/>
    <col min="20" max="20" width="12.625" style="66" customWidth="1"/>
    <col min="21" max="254" width="9" style="66" customWidth="1"/>
    <col min="255" max="255" width="9.125" style="66" customWidth="1"/>
    <col min="256" max="16384" width="8.625" style="66"/>
  </cols>
  <sheetData>
    <row r="1" spans="1:20" s="248" customFormat="1" ht="24.95" customHeight="1">
      <c r="A1" s="97" t="s">
        <v>723</v>
      </c>
      <c r="B1" s="853"/>
      <c r="C1" s="854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48" t="s">
        <v>730</v>
      </c>
    </row>
    <row r="2" spans="1:20" s="138" customFormat="1" ht="24.95" customHeight="1">
      <c r="A2" s="263" t="s">
        <v>1188</v>
      </c>
      <c r="B2" s="263"/>
      <c r="C2" s="263"/>
      <c r="D2" s="263"/>
      <c r="E2" s="263"/>
      <c r="F2" s="263"/>
      <c r="G2" s="263"/>
      <c r="H2" s="263"/>
      <c r="I2" s="263"/>
      <c r="J2" s="336" t="s">
        <v>876</v>
      </c>
      <c r="K2" s="336"/>
      <c r="L2" s="336"/>
      <c r="M2" s="445"/>
      <c r="N2" s="263"/>
      <c r="O2" s="263"/>
      <c r="P2" s="263"/>
      <c r="Q2" s="445"/>
      <c r="R2" s="445"/>
      <c r="S2" s="445"/>
      <c r="T2" s="855"/>
    </row>
    <row r="3" spans="1:20" s="139" customFormat="1" ht="23.1" customHeight="1">
      <c r="A3" s="645"/>
      <c r="B3" s="645"/>
      <c r="C3" s="645"/>
      <c r="D3" s="645"/>
      <c r="E3" s="645"/>
      <c r="F3" s="645"/>
      <c r="G3" s="645"/>
      <c r="H3" s="645"/>
      <c r="I3" s="645"/>
      <c r="J3" s="645"/>
      <c r="K3" s="645"/>
      <c r="L3" s="645"/>
      <c r="M3" s="645"/>
      <c r="N3" s="645"/>
      <c r="O3" s="645"/>
      <c r="P3" s="645"/>
      <c r="Q3" s="645"/>
      <c r="R3" s="645"/>
      <c r="S3" s="645"/>
      <c r="T3" s="646"/>
    </row>
    <row r="4" spans="1:20" s="145" customFormat="1" ht="15" customHeight="1" thickBot="1">
      <c r="A4" s="647" t="s">
        <v>925</v>
      </c>
      <c r="B4" s="159"/>
      <c r="J4" s="159"/>
      <c r="K4" s="159"/>
      <c r="L4" s="159"/>
      <c r="T4" s="440" t="s">
        <v>926</v>
      </c>
    </row>
    <row r="5" spans="1:20" s="160" customFormat="1" ht="17.100000000000001" customHeight="1">
      <c r="A5" s="649" t="s">
        <v>243</v>
      </c>
      <c r="B5" s="1353" t="s">
        <v>861</v>
      </c>
      <c r="C5" s="1351"/>
      <c r="D5" s="1351"/>
      <c r="E5" s="1351"/>
      <c r="F5" s="1351"/>
      <c r="G5" s="1351"/>
      <c r="H5" s="1351"/>
      <c r="I5" s="1351"/>
      <c r="J5" s="1351" t="s">
        <v>862</v>
      </c>
      <c r="K5" s="1351"/>
      <c r="L5" s="1351"/>
      <c r="M5" s="1351"/>
      <c r="N5" s="1351"/>
      <c r="O5" s="1351"/>
      <c r="P5" s="1351"/>
      <c r="Q5" s="1351"/>
      <c r="R5" s="1351"/>
      <c r="S5" s="1352"/>
      <c r="T5" s="652" t="s">
        <v>399</v>
      </c>
    </row>
    <row r="6" spans="1:20" s="161" customFormat="1" ht="17.100000000000001" customHeight="1">
      <c r="A6" s="856"/>
      <c r="B6" s="857" t="s">
        <v>462</v>
      </c>
      <c r="C6" s="858" t="s">
        <v>579</v>
      </c>
      <c r="D6" s="859" t="s">
        <v>382</v>
      </c>
      <c r="E6" s="860" t="s">
        <v>578</v>
      </c>
      <c r="F6" s="860" t="s">
        <v>577</v>
      </c>
      <c r="G6" s="859" t="s">
        <v>877</v>
      </c>
      <c r="H6" s="858" t="s">
        <v>859</v>
      </c>
      <c r="I6" s="861" t="s">
        <v>860</v>
      </c>
      <c r="J6" s="862" t="s">
        <v>581</v>
      </c>
      <c r="K6" s="863"/>
      <c r="L6" s="864"/>
      <c r="M6" s="858" t="s">
        <v>579</v>
      </c>
      <c r="N6" s="859" t="s">
        <v>382</v>
      </c>
      <c r="O6" s="860" t="s">
        <v>578</v>
      </c>
      <c r="P6" s="860" t="s">
        <v>577</v>
      </c>
      <c r="Q6" s="865" t="s">
        <v>881</v>
      </c>
      <c r="R6" s="858" t="s">
        <v>859</v>
      </c>
      <c r="S6" s="866" t="s">
        <v>860</v>
      </c>
      <c r="T6" s="659"/>
    </row>
    <row r="7" spans="1:20" s="161" customFormat="1" ht="17.100000000000001" customHeight="1">
      <c r="A7" s="856"/>
      <c r="B7" s="858"/>
      <c r="C7" s="858"/>
      <c r="D7" s="858" t="s">
        <v>577</v>
      </c>
      <c r="E7" s="867"/>
      <c r="F7" s="858" t="s">
        <v>445</v>
      </c>
      <c r="G7" s="846" t="s">
        <v>879</v>
      </c>
      <c r="H7" s="857"/>
      <c r="I7" s="868"/>
      <c r="J7" s="869"/>
      <c r="K7" s="856" t="s">
        <v>571</v>
      </c>
      <c r="L7" s="856" t="s">
        <v>11</v>
      </c>
      <c r="M7" s="858"/>
      <c r="N7" s="858" t="s">
        <v>577</v>
      </c>
      <c r="O7" s="867"/>
      <c r="P7" s="858" t="s">
        <v>445</v>
      </c>
      <c r="Q7" s="846" t="s">
        <v>879</v>
      </c>
      <c r="R7" s="858"/>
      <c r="S7" s="857"/>
      <c r="T7" s="659"/>
    </row>
    <row r="8" spans="1:20" s="161" customFormat="1" ht="17.100000000000001" customHeight="1">
      <c r="A8" s="856"/>
      <c r="B8" s="870"/>
      <c r="C8" s="870"/>
      <c r="D8" s="871" t="s">
        <v>670</v>
      </c>
      <c r="E8" s="872"/>
      <c r="F8" s="870" t="s">
        <v>200</v>
      </c>
      <c r="G8" s="871" t="s">
        <v>880</v>
      </c>
      <c r="H8" s="870"/>
      <c r="I8" s="604"/>
      <c r="J8" s="834"/>
      <c r="K8" s="834"/>
      <c r="L8" s="834"/>
      <c r="M8" s="870"/>
      <c r="N8" s="871" t="s">
        <v>670</v>
      </c>
      <c r="O8" s="872"/>
      <c r="P8" s="870" t="s">
        <v>200</v>
      </c>
      <c r="Q8" s="871" t="s">
        <v>880</v>
      </c>
      <c r="R8" s="870"/>
      <c r="S8" s="659"/>
      <c r="T8" s="659"/>
    </row>
    <row r="9" spans="1:20" s="161" customFormat="1" ht="17.100000000000001" customHeight="1">
      <c r="A9" s="660" t="s">
        <v>863</v>
      </c>
      <c r="B9" s="873" t="s">
        <v>242</v>
      </c>
      <c r="C9" s="873" t="s">
        <v>246</v>
      </c>
      <c r="D9" s="873" t="s">
        <v>1013</v>
      </c>
      <c r="E9" s="873" t="s">
        <v>229</v>
      </c>
      <c r="F9" s="873" t="s">
        <v>1014</v>
      </c>
      <c r="G9" s="874" t="s">
        <v>878</v>
      </c>
      <c r="H9" s="873" t="s">
        <v>111</v>
      </c>
      <c r="I9" s="875" t="s">
        <v>316</v>
      </c>
      <c r="J9" s="876" t="s">
        <v>242</v>
      </c>
      <c r="K9" s="876" t="s">
        <v>371</v>
      </c>
      <c r="L9" s="876" t="s">
        <v>439</v>
      </c>
      <c r="M9" s="873" t="s">
        <v>246</v>
      </c>
      <c r="N9" s="873" t="s">
        <v>1013</v>
      </c>
      <c r="O9" s="873" t="s">
        <v>229</v>
      </c>
      <c r="P9" s="873" t="s">
        <v>1014</v>
      </c>
      <c r="Q9" s="874" t="s">
        <v>200</v>
      </c>
      <c r="R9" s="873" t="s">
        <v>111</v>
      </c>
      <c r="S9" s="873" t="s">
        <v>316</v>
      </c>
      <c r="T9" s="665" t="s">
        <v>248</v>
      </c>
    </row>
    <row r="10" spans="1:20" s="62" customFormat="1" ht="18" customHeight="1">
      <c r="A10" s="222">
        <v>2016</v>
      </c>
      <c r="B10" s="435">
        <v>1251</v>
      </c>
      <c r="C10" s="435">
        <v>97</v>
      </c>
      <c r="D10" s="435">
        <v>174</v>
      </c>
      <c r="E10" s="435">
        <v>406</v>
      </c>
      <c r="F10" s="435">
        <v>55</v>
      </c>
      <c r="G10" s="435">
        <v>2</v>
      </c>
      <c r="H10" s="435">
        <v>27</v>
      </c>
      <c r="I10" s="435">
        <v>490</v>
      </c>
      <c r="J10" s="435">
        <v>54708</v>
      </c>
      <c r="K10" s="435">
        <v>28127</v>
      </c>
      <c r="L10" s="435">
        <v>26581</v>
      </c>
      <c r="M10" s="435">
        <v>4960</v>
      </c>
      <c r="N10" s="435">
        <v>12354</v>
      </c>
      <c r="O10" s="435">
        <v>24741</v>
      </c>
      <c r="P10" s="435">
        <v>3305</v>
      </c>
      <c r="Q10" s="435">
        <v>80</v>
      </c>
      <c r="R10" s="435">
        <v>1599</v>
      </c>
      <c r="S10" s="877">
        <v>7669</v>
      </c>
      <c r="T10" s="286">
        <v>2016</v>
      </c>
    </row>
    <row r="11" spans="1:20" s="62" customFormat="1" ht="18" customHeight="1">
      <c r="A11" s="222">
        <v>2017</v>
      </c>
      <c r="B11" s="435">
        <v>1241</v>
      </c>
      <c r="C11" s="435">
        <v>103</v>
      </c>
      <c r="D11" s="435">
        <v>175</v>
      </c>
      <c r="E11" s="435">
        <v>402</v>
      </c>
      <c r="F11" s="435">
        <v>53</v>
      </c>
      <c r="G11" s="435">
        <v>2</v>
      </c>
      <c r="H11" s="435">
        <v>30</v>
      </c>
      <c r="I11" s="435">
        <v>476</v>
      </c>
      <c r="J11" s="435">
        <v>53772</v>
      </c>
      <c r="K11" s="435">
        <v>27585</v>
      </c>
      <c r="L11" s="435">
        <v>26187</v>
      </c>
      <c r="M11" s="435">
        <v>5113</v>
      </c>
      <c r="N11" s="435">
        <v>11943</v>
      </c>
      <c r="O11" s="435">
        <v>24150</v>
      </c>
      <c r="P11" s="435">
        <v>3129</v>
      </c>
      <c r="Q11" s="435">
        <v>77</v>
      </c>
      <c r="R11" s="435">
        <v>1811</v>
      </c>
      <c r="S11" s="877">
        <v>7549</v>
      </c>
      <c r="T11" s="286">
        <v>2017</v>
      </c>
    </row>
    <row r="12" spans="1:20" s="62" customFormat="1" ht="18" customHeight="1">
      <c r="A12" s="222">
        <v>2018</v>
      </c>
      <c r="B12" s="435">
        <v>1614</v>
      </c>
      <c r="C12" s="435">
        <v>114</v>
      </c>
      <c r="D12" s="435">
        <v>174</v>
      </c>
      <c r="E12" s="435">
        <v>392</v>
      </c>
      <c r="F12" s="435">
        <v>52</v>
      </c>
      <c r="G12" s="435">
        <v>440</v>
      </c>
      <c r="H12" s="435">
        <v>2</v>
      </c>
      <c r="I12" s="435">
        <v>440</v>
      </c>
      <c r="J12" s="435">
        <v>51201</v>
      </c>
      <c r="K12" s="435">
        <v>26457</v>
      </c>
      <c r="L12" s="435">
        <v>24744</v>
      </c>
      <c r="M12" s="435">
        <v>5509</v>
      </c>
      <c r="N12" s="435">
        <v>11071</v>
      </c>
      <c r="O12" s="435">
        <v>22719</v>
      </c>
      <c r="P12" s="435">
        <v>2897</v>
      </c>
      <c r="Q12" s="435">
        <v>64</v>
      </c>
      <c r="R12" s="435">
        <v>1922</v>
      </c>
      <c r="S12" s="877">
        <v>7019</v>
      </c>
      <c r="T12" s="286">
        <v>2018</v>
      </c>
    </row>
    <row r="13" spans="1:20" s="62" customFormat="1" ht="18" customHeight="1">
      <c r="A13" s="222">
        <v>2019</v>
      </c>
      <c r="B13" s="435">
        <v>1147</v>
      </c>
      <c r="C13" s="435">
        <v>147</v>
      </c>
      <c r="D13" s="435">
        <v>160</v>
      </c>
      <c r="E13" s="435">
        <v>364</v>
      </c>
      <c r="F13" s="435">
        <v>49</v>
      </c>
      <c r="G13" s="435">
        <v>2</v>
      </c>
      <c r="H13" s="435">
        <v>31</v>
      </c>
      <c r="I13" s="435">
        <v>394</v>
      </c>
      <c r="J13" s="435">
        <v>47796</v>
      </c>
      <c r="K13" s="435">
        <v>24876</v>
      </c>
      <c r="L13" s="435">
        <v>22920</v>
      </c>
      <c r="M13" s="435">
        <v>7083</v>
      </c>
      <c r="N13" s="435">
        <v>9679</v>
      </c>
      <c r="O13" s="435">
        <v>20183</v>
      </c>
      <c r="P13" s="435">
        <v>2649</v>
      </c>
      <c r="Q13" s="435">
        <v>52</v>
      </c>
      <c r="R13" s="435">
        <v>1975</v>
      </c>
      <c r="S13" s="877">
        <v>6175</v>
      </c>
      <c r="T13" s="286">
        <v>2019</v>
      </c>
    </row>
    <row r="14" spans="1:20" s="62" customFormat="1" ht="18" customHeight="1">
      <c r="A14" s="222">
        <v>2020</v>
      </c>
      <c r="B14" s="435">
        <v>1084</v>
      </c>
      <c r="C14" s="435">
        <v>168</v>
      </c>
      <c r="D14" s="435">
        <v>156</v>
      </c>
      <c r="E14" s="435">
        <v>334</v>
      </c>
      <c r="F14" s="435">
        <v>47</v>
      </c>
      <c r="G14" s="435">
        <v>2</v>
      </c>
      <c r="H14" s="435">
        <v>34</v>
      </c>
      <c r="I14" s="435">
        <v>343</v>
      </c>
      <c r="J14" s="435">
        <v>44148</v>
      </c>
      <c r="K14" s="435">
        <v>22862</v>
      </c>
      <c r="L14" s="435">
        <v>21286</v>
      </c>
      <c r="M14" s="435">
        <v>7579</v>
      </c>
      <c r="N14" s="435">
        <v>8833</v>
      </c>
      <c r="O14" s="435">
        <v>18233</v>
      </c>
      <c r="P14" s="435">
        <v>2293</v>
      </c>
      <c r="Q14" s="435">
        <v>52</v>
      </c>
      <c r="R14" s="435">
        <v>2037</v>
      </c>
      <c r="S14" s="877">
        <v>5121</v>
      </c>
      <c r="T14" s="286">
        <v>2020</v>
      </c>
    </row>
    <row r="15" spans="1:20" s="173" customFormat="1" ht="25.5" customHeight="1">
      <c r="A15" s="225">
        <f>A14+1</f>
        <v>2021</v>
      </c>
      <c r="B15" s="246">
        <f>SUM(B16:B37)</f>
        <v>1051</v>
      </c>
      <c r="C15" s="246">
        <f t="shared" ref="C15:S15" si="0">SUM(C16:C37)</f>
        <v>187</v>
      </c>
      <c r="D15" s="246">
        <f t="shared" si="0"/>
        <v>153</v>
      </c>
      <c r="E15" s="226">
        <f t="shared" si="0"/>
        <v>327</v>
      </c>
      <c r="F15" s="246">
        <f t="shared" si="0"/>
        <v>45</v>
      </c>
      <c r="G15" s="246">
        <f t="shared" si="0"/>
        <v>2</v>
      </c>
      <c r="H15" s="226">
        <f t="shared" si="0"/>
        <v>36</v>
      </c>
      <c r="I15" s="246">
        <f t="shared" si="0"/>
        <v>301</v>
      </c>
      <c r="J15" s="246">
        <f t="shared" si="0"/>
        <v>42241</v>
      </c>
      <c r="K15" s="246">
        <f t="shared" si="0"/>
        <v>21929</v>
      </c>
      <c r="L15" s="246">
        <f t="shared" si="0"/>
        <v>20312</v>
      </c>
      <c r="M15" s="246">
        <f t="shared" si="0"/>
        <v>8233</v>
      </c>
      <c r="N15" s="246">
        <f t="shared" si="0"/>
        <v>8085</v>
      </c>
      <c r="O15" s="246">
        <f t="shared" si="0"/>
        <v>17162</v>
      </c>
      <c r="P15" s="246">
        <f t="shared" si="0"/>
        <v>2057</v>
      </c>
      <c r="Q15" s="246">
        <f t="shared" si="0"/>
        <v>53</v>
      </c>
      <c r="R15" s="246">
        <f t="shared" si="0"/>
        <v>2093</v>
      </c>
      <c r="S15" s="878">
        <f t="shared" si="0"/>
        <v>4558</v>
      </c>
      <c r="T15" s="290">
        <f>$A$15</f>
        <v>2021</v>
      </c>
    </row>
    <row r="16" spans="1:20" s="62" customFormat="1" ht="17.100000000000001" customHeight="1">
      <c r="A16" s="190" t="s">
        <v>563</v>
      </c>
      <c r="B16" s="234">
        <f>SUM(C16:I16)</f>
        <v>175</v>
      </c>
      <c r="C16" s="879">
        <v>12</v>
      </c>
      <c r="D16" s="234">
        <v>20</v>
      </c>
      <c r="E16" s="879">
        <v>65</v>
      </c>
      <c r="F16" s="234">
        <v>0</v>
      </c>
      <c r="G16" s="234">
        <v>1</v>
      </c>
      <c r="H16" s="224">
        <v>2</v>
      </c>
      <c r="I16" s="224">
        <v>75</v>
      </c>
      <c r="J16" s="852">
        <f>SUM(K16:L16)</f>
        <v>6858</v>
      </c>
      <c r="K16" s="852">
        <v>3644</v>
      </c>
      <c r="L16" s="852">
        <v>3214</v>
      </c>
      <c r="M16" s="224">
        <v>459</v>
      </c>
      <c r="N16" s="234">
        <v>1112</v>
      </c>
      <c r="O16" s="879">
        <v>4022</v>
      </c>
      <c r="P16" s="234">
        <v>0</v>
      </c>
      <c r="Q16" s="224">
        <v>33</v>
      </c>
      <c r="R16" s="224">
        <v>87</v>
      </c>
      <c r="S16" s="436">
        <v>1145</v>
      </c>
      <c r="T16" s="295" t="s">
        <v>105</v>
      </c>
    </row>
    <row r="17" spans="1:20" s="62" customFormat="1" ht="17.100000000000001" customHeight="1">
      <c r="A17" s="190" t="s">
        <v>553</v>
      </c>
      <c r="B17" s="234">
        <f t="shared" ref="B17:B37" si="1">SUM(C17:I17)</f>
        <v>141</v>
      </c>
      <c r="C17" s="879">
        <v>24</v>
      </c>
      <c r="D17" s="234">
        <v>19</v>
      </c>
      <c r="E17" s="879">
        <v>60</v>
      </c>
      <c r="F17" s="234">
        <v>3</v>
      </c>
      <c r="G17" s="234">
        <v>0</v>
      </c>
      <c r="H17" s="224">
        <v>8</v>
      </c>
      <c r="I17" s="224">
        <v>27</v>
      </c>
      <c r="J17" s="852">
        <f t="shared" ref="J17:J37" si="2">SUM(K17:L17)</f>
        <v>6638</v>
      </c>
      <c r="K17" s="852">
        <v>3413</v>
      </c>
      <c r="L17" s="852">
        <v>3225</v>
      </c>
      <c r="M17" s="224">
        <v>1086</v>
      </c>
      <c r="N17" s="234">
        <v>1490</v>
      </c>
      <c r="O17" s="879">
        <v>2972</v>
      </c>
      <c r="P17" s="234">
        <v>238</v>
      </c>
      <c r="Q17" s="234">
        <v>0</v>
      </c>
      <c r="R17" s="224">
        <v>415</v>
      </c>
      <c r="S17" s="436">
        <v>437</v>
      </c>
      <c r="T17" s="295" t="s">
        <v>124</v>
      </c>
    </row>
    <row r="18" spans="1:20" s="62" customFormat="1" ht="17.100000000000001" customHeight="1">
      <c r="A18" s="190" t="s">
        <v>567</v>
      </c>
      <c r="B18" s="234">
        <f t="shared" si="1"/>
        <v>195</v>
      </c>
      <c r="C18" s="879">
        <v>21</v>
      </c>
      <c r="D18" s="234">
        <v>10</v>
      </c>
      <c r="E18" s="879">
        <v>70</v>
      </c>
      <c r="F18" s="234">
        <v>3</v>
      </c>
      <c r="G18" s="234">
        <v>0</v>
      </c>
      <c r="H18" s="224">
        <v>6</v>
      </c>
      <c r="I18" s="224">
        <v>85</v>
      </c>
      <c r="J18" s="852">
        <f t="shared" si="2"/>
        <v>7752</v>
      </c>
      <c r="K18" s="852">
        <v>4037</v>
      </c>
      <c r="L18" s="852">
        <v>3715</v>
      </c>
      <c r="M18" s="224">
        <v>1150</v>
      </c>
      <c r="N18" s="234">
        <v>573</v>
      </c>
      <c r="O18" s="879">
        <v>4232</v>
      </c>
      <c r="P18" s="234">
        <v>231</v>
      </c>
      <c r="Q18" s="234">
        <v>0</v>
      </c>
      <c r="R18" s="224">
        <v>300</v>
      </c>
      <c r="S18" s="436">
        <v>1266</v>
      </c>
      <c r="T18" s="295" t="s">
        <v>177</v>
      </c>
    </row>
    <row r="19" spans="1:20" s="62" customFormat="1" ht="17.100000000000001" customHeight="1">
      <c r="A19" s="190" t="s">
        <v>565</v>
      </c>
      <c r="B19" s="234">
        <f t="shared" si="1"/>
        <v>85</v>
      </c>
      <c r="C19" s="879">
        <v>19</v>
      </c>
      <c r="D19" s="234">
        <v>8</v>
      </c>
      <c r="E19" s="879">
        <v>21</v>
      </c>
      <c r="F19" s="234">
        <v>0</v>
      </c>
      <c r="G19" s="234">
        <v>0</v>
      </c>
      <c r="H19" s="234">
        <v>9</v>
      </c>
      <c r="I19" s="224">
        <v>28</v>
      </c>
      <c r="J19" s="852">
        <f t="shared" si="2"/>
        <v>3357</v>
      </c>
      <c r="K19" s="852">
        <v>1798</v>
      </c>
      <c r="L19" s="852">
        <v>1559</v>
      </c>
      <c r="M19" s="224">
        <v>985</v>
      </c>
      <c r="N19" s="234">
        <v>345</v>
      </c>
      <c r="O19" s="879">
        <v>959</v>
      </c>
      <c r="P19" s="234">
        <v>0</v>
      </c>
      <c r="Q19" s="234">
        <v>0</v>
      </c>
      <c r="R19" s="234">
        <v>590</v>
      </c>
      <c r="S19" s="234">
        <v>478</v>
      </c>
      <c r="T19" s="165" t="s">
        <v>461</v>
      </c>
    </row>
    <row r="20" spans="1:20" s="62" customFormat="1" ht="17.100000000000001" customHeight="1">
      <c r="A20" s="190" t="s">
        <v>562</v>
      </c>
      <c r="B20" s="234">
        <f t="shared" si="1"/>
        <v>117</v>
      </c>
      <c r="C20" s="879">
        <v>29</v>
      </c>
      <c r="D20" s="234">
        <v>9</v>
      </c>
      <c r="E20" s="879">
        <v>44</v>
      </c>
      <c r="F20" s="234">
        <v>1</v>
      </c>
      <c r="G20" s="234">
        <v>0</v>
      </c>
      <c r="H20" s="224">
        <v>2</v>
      </c>
      <c r="I20" s="224">
        <v>32</v>
      </c>
      <c r="J20" s="852">
        <f t="shared" si="2"/>
        <v>5168</v>
      </c>
      <c r="K20" s="852">
        <v>2662</v>
      </c>
      <c r="L20" s="852">
        <v>2506</v>
      </c>
      <c r="M20" s="224">
        <v>1389</v>
      </c>
      <c r="N20" s="234">
        <v>559</v>
      </c>
      <c r="O20" s="879">
        <v>2545</v>
      </c>
      <c r="P20" s="234">
        <v>66</v>
      </c>
      <c r="Q20" s="234">
        <v>0</v>
      </c>
      <c r="R20" s="224">
        <v>232</v>
      </c>
      <c r="S20" s="436">
        <v>377</v>
      </c>
      <c r="T20" s="165" t="s">
        <v>650</v>
      </c>
    </row>
    <row r="21" spans="1:20" s="62" customFormat="1" ht="20.25" customHeight="1">
      <c r="A21" s="190" t="s">
        <v>552</v>
      </c>
      <c r="B21" s="234">
        <f t="shared" si="1"/>
        <v>14</v>
      </c>
      <c r="C21" s="879">
        <v>4</v>
      </c>
      <c r="D21" s="234">
        <v>1</v>
      </c>
      <c r="E21" s="879">
        <v>6</v>
      </c>
      <c r="F21" s="234">
        <v>1</v>
      </c>
      <c r="G21" s="234">
        <v>0</v>
      </c>
      <c r="H21" s="234">
        <v>1</v>
      </c>
      <c r="I21" s="224">
        <v>1</v>
      </c>
      <c r="J21" s="852">
        <f t="shared" si="2"/>
        <v>559</v>
      </c>
      <c r="K21" s="852">
        <v>273</v>
      </c>
      <c r="L21" s="852">
        <v>286</v>
      </c>
      <c r="M21" s="234">
        <v>261</v>
      </c>
      <c r="N21" s="234">
        <v>32</v>
      </c>
      <c r="O21" s="879">
        <v>170</v>
      </c>
      <c r="P21" s="234">
        <v>33</v>
      </c>
      <c r="Q21" s="234">
        <v>0</v>
      </c>
      <c r="R21" s="234">
        <v>43</v>
      </c>
      <c r="S21" s="234">
        <v>20</v>
      </c>
      <c r="T21" s="165" t="s">
        <v>180</v>
      </c>
    </row>
    <row r="22" spans="1:20" s="62" customFormat="1" ht="17.100000000000001" customHeight="1">
      <c r="A22" s="190" t="s">
        <v>561</v>
      </c>
      <c r="B22" s="234">
        <f t="shared" si="1"/>
        <v>11</v>
      </c>
      <c r="C22" s="879">
        <v>6</v>
      </c>
      <c r="D22" s="234">
        <v>4</v>
      </c>
      <c r="E22" s="879">
        <v>0</v>
      </c>
      <c r="F22" s="234">
        <v>1</v>
      </c>
      <c r="G22" s="234">
        <v>0</v>
      </c>
      <c r="H22" s="234">
        <v>0</v>
      </c>
      <c r="I22" s="234">
        <v>0</v>
      </c>
      <c r="J22" s="852">
        <f t="shared" si="2"/>
        <v>332</v>
      </c>
      <c r="K22" s="852">
        <v>173</v>
      </c>
      <c r="L22" s="852">
        <v>159</v>
      </c>
      <c r="M22" s="234">
        <v>206</v>
      </c>
      <c r="N22" s="234">
        <v>75</v>
      </c>
      <c r="O22" s="234">
        <v>0</v>
      </c>
      <c r="P22" s="234">
        <v>51</v>
      </c>
      <c r="Q22" s="234">
        <v>0</v>
      </c>
      <c r="R22" s="234">
        <v>0</v>
      </c>
      <c r="S22" s="234">
        <v>0</v>
      </c>
      <c r="T22" s="165" t="s">
        <v>657</v>
      </c>
    </row>
    <row r="23" spans="1:20" s="62" customFormat="1" ht="17.100000000000001" customHeight="1">
      <c r="A23" s="190" t="s">
        <v>557</v>
      </c>
      <c r="B23" s="234">
        <f t="shared" si="1"/>
        <v>7</v>
      </c>
      <c r="C23" s="879">
        <v>3</v>
      </c>
      <c r="D23" s="234">
        <v>0</v>
      </c>
      <c r="E23" s="879">
        <v>1</v>
      </c>
      <c r="F23" s="234">
        <v>2</v>
      </c>
      <c r="G23" s="234">
        <v>0</v>
      </c>
      <c r="H23" s="234">
        <v>0</v>
      </c>
      <c r="I23" s="224">
        <v>1</v>
      </c>
      <c r="J23" s="852">
        <f t="shared" si="2"/>
        <v>278</v>
      </c>
      <c r="K23" s="852">
        <v>139</v>
      </c>
      <c r="L23" s="852">
        <v>139</v>
      </c>
      <c r="M23" s="224">
        <v>148</v>
      </c>
      <c r="N23" s="234">
        <v>0</v>
      </c>
      <c r="O23" s="879">
        <v>21</v>
      </c>
      <c r="P23" s="234">
        <v>91</v>
      </c>
      <c r="Q23" s="234">
        <v>0</v>
      </c>
      <c r="R23" s="234">
        <v>0</v>
      </c>
      <c r="S23" s="234">
        <v>18</v>
      </c>
      <c r="T23" s="165" t="s">
        <v>121</v>
      </c>
    </row>
    <row r="24" spans="1:20" s="62" customFormat="1" ht="17.100000000000001" customHeight="1">
      <c r="A24" s="190" t="s">
        <v>227</v>
      </c>
      <c r="B24" s="234">
        <f t="shared" si="1"/>
        <v>20</v>
      </c>
      <c r="C24" s="879">
        <v>4</v>
      </c>
      <c r="D24" s="234">
        <v>6</v>
      </c>
      <c r="E24" s="879">
        <v>4</v>
      </c>
      <c r="F24" s="234">
        <v>5</v>
      </c>
      <c r="G24" s="234">
        <v>0</v>
      </c>
      <c r="H24" s="234">
        <v>0</v>
      </c>
      <c r="I24" s="224">
        <v>1</v>
      </c>
      <c r="J24" s="852">
        <f t="shared" si="2"/>
        <v>765</v>
      </c>
      <c r="K24" s="852">
        <v>354</v>
      </c>
      <c r="L24" s="852">
        <v>411</v>
      </c>
      <c r="M24" s="224">
        <v>152</v>
      </c>
      <c r="N24" s="234">
        <v>254</v>
      </c>
      <c r="O24" s="879">
        <v>183</v>
      </c>
      <c r="P24" s="234">
        <v>156</v>
      </c>
      <c r="Q24" s="234">
        <v>0</v>
      </c>
      <c r="R24" s="234">
        <v>0</v>
      </c>
      <c r="S24" s="234">
        <v>20</v>
      </c>
      <c r="T24" s="165" t="s">
        <v>123</v>
      </c>
    </row>
    <row r="25" spans="1:20" s="62" customFormat="1" ht="27" customHeight="1">
      <c r="A25" s="190" t="s">
        <v>550</v>
      </c>
      <c r="B25" s="234">
        <f t="shared" si="1"/>
        <v>12</v>
      </c>
      <c r="C25" s="879">
        <v>4</v>
      </c>
      <c r="D25" s="234">
        <v>3</v>
      </c>
      <c r="E25" s="879">
        <v>3</v>
      </c>
      <c r="F25" s="234">
        <v>1</v>
      </c>
      <c r="G25" s="234">
        <v>0</v>
      </c>
      <c r="H25" s="234">
        <v>0</v>
      </c>
      <c r="I25" s="224">
        <v>1</v>
      </c>
      <c r="J25" s="852">
        <f t="shared" si="2"/>
        <v>491</v>
      </c>
      <c r="K25" s="852">
        <v>260</v>
      </c>
      <c r="L25" s="852">
        <v>231</v>
      </c>
      <c r="M25" s="224">
        <v>243</v>
      </c>
      <c r="N25" s="234">
        <v>157</v>
      </c>
      <c r="O25" s="879">
        <v>66</v>
      </c>
      <c r="P25" s="234">
        <v>18</v>
      </c>
      <c r="Q25" s="234">
        <v>0</v>
      </c>
      <c r="R25" s="234">
        <v>0</v>
      </c>
      <c r="S25" s="234">
        <v>7</v>
      </c>
      <c r="T25" s="165" t="s">
        <v>122</v>
      </c>
    </row>
    <row r="26" spans="1:20" s="62" customFormat="1" ht="17.100000000000001" customHeight="1">
      <c r="A26" s="190" t="s">
        <v>560</v>
      </c>
      <c r="B26" s="234">
        <f t="shared" si="1"/>
        <v>35</v>
      </c>
      <c r="C26" s="879">
        <v>7</v>
      </c>
      <c r="D26" s="234">
        <v>4</v>
      </c>
      <c r="E26" s="879">
        <v>8</v>
      </c>
      <c r="F26" s="234">
        <v>1</v>
      </c>
      <c r="G26" s="234">
        <v>0</v>
      </c>
      <c r="H26" s="234">
        <v>0</v>
      </c>
      <c r="I26" s="224">
        <v>15</v>
      </c>
      <c r="J26" s="852">
        <f t="shared" si="2"/>
        <v>1123</v>
      </c>
      <c r="K26" s="852">
        <v>575</v>
      </c>
      <c r="L26" s="852">
        <v>548</v>
      </c>
      <c r="M26" s="224">
        <v>283</v>
      </c>
      <c r="N26" s="234">
        <v>291</v>
      </c>
      <c r="O26" s="879">
        <v>315</v>
      </c>
      <c r="P26" s="234">
        <v>33</v>
      </c>
      <c r="Q26" s="234">
        <v>0</v>
      </c>
      <c r="R26" s="234">
        <v>0</v>
      </c>
      <c r="S26" s="234">
        <v>201</v>
      </c>
      <c r="T26" s="165" t="s">
        <v>80</v>
      </c>
    </row>
    <row r="27" spans="1:20" s="62" customFormat="1" ht="17.100000000000001" customHeight="1">
      <c r="A27" s="190" t="s">
        <v>568</v>
      </c>
      <c r="B27" s="234">
        <f t="shared" si="1"/>
        <v>16</v>
      </c>
      <c r="C27" s="879">
        <v>6</v>
      </c>
      <c r="D27" s="234">
        <v>3</v>
      </c>
      <c r="E27" s="879">
        <v>0</v>
      </c>
      <c r="F27" s="234">
        <v>3</v>
      </c>
      <c r="G27" s="234">
        <v>1</v>
      </c>
      <c r="H27" s="234">
        <v>0</v>
      </c>
      <c r="I27" s="224">
        <v>3</v>
      </c>
      <c r="J27" s="852">
        <f t="shared" si="2"/>
        <v>528</v>
      </c>
      <c r="K27" s="852">
        <v>271</v>
      </c>
      <c r="L27" s="852">
        <v>257</v>
      </c>
      <c r="M27" s="224">
        <v>269</v>
      </c>
      <c r="N27" s="234">
        <v>114</v>
      </c>
      <c r="O27" s="879">
        <v>0</v>
      </c>
      <c r="P27" s="234">
        <v>76</v>
      </c>
      <c r="Q27" s="234">
        <v>20</v>
      </c>
      <c r="R27" s="234">
        <v>0</v>
      </c>
      <c r="S27" s="234">
        <v>49</v>
      </c>
      <c r="T27" s="165" t="s">
        <v>673</v>
      </c>
    </row>
    <row r="28" spans="1:20" s="62" customFormat="1" ht="17.100000000000001" customHeight="1">
      <c r="A28" s="190" t="s">
        <v>549</v>
      </c>
      <c r="B28" s="234">
        <f t="shared" si="1"/>
        <v>15</v>
      </c>
      <c r="C28" s="879">
        <v>1</v>
      </c>
      <c r="D28" s="234">
        <v>3</v>
      </c>
      <c r="E28" s="879">
        <v>6</v>
      </c>
      <c r="F28" s="234">
        <v>5</v>
      </c>
      <c r="G28" s="234">
        <v>0</v>
      </c>
      <c r="H28" s="234">
        <v>0</v>
      </c>
      <c r="I28" s="234">
        <v>0</v>
      </c>
      <c r="J28" s="852">
        <f t="shared" si="2"/>
        <v>599</v>
      </c>
      <c r="K28" s="852">
        <v>297</v>
      </c>
      <c r="L28" s="852">
        <v>302</v>
      </c>
      <c r="M28" s="234">
        <v>19</v>
      </c>
      <c r="N28" s="234">
        <v>281</v>
      </c>
      <c r="O28" s="879">
        <v>113</v>
      </c>
      <c r="P28" s="234">
        <v>186</v>
      </c>
      <c r="Q28" s="234">
        <v>0</v>
      </c>
      <c r="R28" s="234">
        <v>0</v>
      </c>
      <c r="S28" s="234">
        <v>0</v>
      </c>
      <c r="T28" s="165" t="s">
        <v>125</v>
      </c>
    </row>
    <row r="29" spans="1:20" s="62" customFormat="1" ht="27" customHeight="1">
      <c r="A29" s="190" t="s">
        <v>556</v>
      </c>
      <c r="B29" s="234">
        <f t="shared" si="1"/>
        <v>23</v>
      </c>
      <c r="C29" s="879">
        <v>4</v>
      </c>
      <c r="D29" s="234">
        <v>9</v>
      </c>
      <c r="E29" s="879">
        <v>8</v>
      </c>
      <c r="F29" s="234">
        <v>2</v>
      </c>
      <c r="G29" s="234">
        <v>0</v>
      </c>
      <c r="H29" s="234">
        <v>0</v>
      </c>
      <c r="I29" s="224">
        <v>0</v>
      </c>
      <c r="J29" s="852">
        <f t="shared" si="2"/>
        <v>1050</v>
      </c>
      <c r="K29" s="852">
        <v>559</v>
      </c>
      <c r="L29" s="852">
        <v>491</v>
      </c>
      <c r="M29" s="224">
        <v>131</v>
      </c>
      <c r="N29" s="234">
        <v>417</v>
      </c>
      <c r="O29" s="879">
        <v>393</v>
      </c>
      <c r="P29" s="234">
        <v>109</v>
      </c>
      <c r="Q29" s="234">
        <v>0</v>
      </c>
      <c r="R29" s="234">
        <v>0</v>
      </c>
      <c r="S29" s="234">
        <v>0</v>
      </c>
      <c r="T29" s="165" t="s">
        <v>142</v>
      </c>
    </row>
    <row r="30" spans="1:20" s="62" customFormat="1" ht="17.100000000000001" customHeight="1">
      <c r="A30" s="190" t="s">
        <v>555</v>
      </c>
      <c r="B30" s="234">
        <f t="shared" si="1"/>
        <v>38</v>
      </c>
      <c r="C30" s="879">
        <v>6</v>
      </c>
      <c r="D30" s="234">
        <v>13</v>
      </c>
      <c r="E30" s="879">
        <v>6</v>
      </c>
      <c r="F30" s="234">
        <v>4</v>
      </c>
      <c r="G30" s="234">
        <v>0</v>
      </c>
      <c r="H30" s="224">
        <v>3</v>
      </c>
      <c r="I30" s="224">
        <v>6</v>
      </c>
      <c r="J30" s="852">
        <f t="shared" si="2"/>
        <v>1238</v>
      </c>
      <c r="K30" s="852">
        <v>642</v>
      </c>
      <c r="L30" s="852">
        <v>596</v>
      </c>
      <c r="M30" s="234">
        <v>200</v>
      </c>
      <c r="N30" s="234">
        <v>572</v>
      </c>
      <c r="O30" s="879">
        <v>197</v>
      </c>
      <c r="P30" s="234">
        <v>144</v>
      </c>
      <c r="Q30" s="234">
        <v>0</v>
      </c>
      <c r="R30" s="224">
        <v>42</v>
      </c>
      <c r="S30" s="436">
        <v>83</v>
      </c>
      <c r="T30" s="165" t="s">
        <v>116</v>
      </c>
    </row>
    <row r="31" spans="1:20" s="62" customFormat="1" ht="17.100000000000001" customHeight="1">
      <c r="A31" s="190" t="s">
        <v>554</v>
      </c>
      <c r="B31" s="234">
        <f t="shared" si="1"/>
        <v>56</v>
      </c>
      <c r="C31" s="879">
        <v>7</v>
      </c>
      <c r="D31" s="234">
        <v>8</v>
      </c>
      <c r="E31" s="879">
        <v>18</v>
      </c>
      <c r="F31" s="234">
        <v>3</v>
      </c>
      <c r="G31" s="234">
        <v>0</v>
      </c>
      <c r="H31" s="224">
        <v>3</v>
      </c>
      <c r="I31" s="224">
        <v>17</v>
      </c>
      <c r="J31" s="852">
        <f t="shared" si="2"/>
        <v>1955</v>
      </c>
      <c r="K31" s="852">
        <v>1035</v>
      </c>
      <c r="L31" s="852">
        <v>920</v>
      </c>
      <c r="M31" s="224">
        <v>342</v>
      </c>
      <c r="N31" s="234">
        <v>301</v>
      </c>
      <c r="O31" s="879">
        <v>736</v>
      </c>
      <c r="P31" s="234">
        <v>106</v>
      </c>
      <c r="Q31" s="234">
        <v>0</v>
      </c>
      <c r="R31" s="224">
        <v>179</v>
      </c>
      <c r="S31" s="436">
        <v>291</v>
      </c>
      <c r="T31" s="165" t="s">
        <v>65</v>
      </c>
    </row>
    <row r="32" spans="1:20" s="62" customFormat="1" ht="17.100000000000001" customHeight="1">
      <c r="A32" s="190" t="s">
        <v>559</v>
      </c>
      <c r="B32" s="234">
        <f t="shared" si="1"/>
        <v>12</v>
      </c>
      <c r="C32" s="879">
        <v>3</v>
      </c>
      <c r="D32" s="234">
        <v>8</v>
      </c>
      <c r="E32" s="879">
        <v>0</v>
      </c>
      <c r="F32" s="234">
        <v>0</v>
      </c>
      <c r="G32" s="234">
        <v>0</v>
      </c>
      <c r="H32" s="234">
        <v>0</v>
      </c>
      <c r="I32" s="234">
        <v>1</v>
      </c>
      <c r="J32" s="852">
        <f t="shared" si="2"/>
        <v>404</v>
      </c>
      <c r="K32" s="852">
        <v>221</v>
      </c>
      <c r="L32" s="852">
        <v>183</v>
      </c>
      <c r="M32" s="234">
        <v>95</v>
      </c>
      <c r="N32" s="234">
        <v>290</v>
      </c>
      <c r="O32" s="879">
        <v>0</v>
      </c>
      <c r="P32" s="234">
        <v>0</v>
      </c>
      <c r="Q32" s="234">
        <v>0</v>
      </c>
      <c r="R32" s="234">
        <v>0</v>
      </c>
      <c r="S32" s="234">
        <v>19</v>
      </c>
      <c r="T32" s="165" t="s">
        <v>632</v>
      </c>
    </row>
    <row r="33" spans="1:20" s="62" customFormat="1" ht="20.25" customHeight="1">
      <c r="A33" s="190" t="s">
        <v>548</v>
      </c>
      <c r="B33" s="234">
        <f t="shared" si="1"/>
        <v>16</v>
      </c>
      <c r="C33" s="879">
        <v>6</v>
      </c>
      <c r="D33" s="234">
        <v>4</v>
      </c>
      <c r="E33" s="879">
        <v>1</v>
      </c>
      <c r="F33" s="234">
        <v>2</v>
      </c>
      <c r="G33" s="234">
        <v>0</v>
      </c>
      <c r="H33" s="234">
        <v>1</v>
      </c>
      <c r="I33" s="224">
        <v>2</v>
      </c>
      <c r="J33" s="852">
        <f t="shared" si="2"/>
        <v>967</v>
      </c>
      <c r="K33" s="852">
        <v>470</v>
      </c>
      <c r="L33" s="852">
        <v>497</v>
      </c>
      <c r="M33" s="234">
        <v>283</v>
      </c>
      <c r="N33" s="234">
        <v>319</v>
      </c>
      <c r="O33" s="879">
        <v>27</v>
      </c>
      <c r="P33" s="234">
        <v>191</v>
      </c>
      <c r="Q33" s="234">
        <v>0</v>
      </c>
      <c r="R33" s="234">
        <v>107</v>
      </c>
      <c r="S33" s="234">
        <v>40</v>
      </c>
      <c r="T33" s="165" t="s">
        <v>638</v>
      </c>
    </row>
    <row r="34" spans="1:20" s="62" customFormat="1" ht="17.100000000000001" customHeight="1">
      <c r="A34" s="190" t="s">
        <v>582</v>
      </c>
      <c r="B34" s="234">
        <f t="shared" si="1"/>
        <v>14</v>
      </c>
      <c r="C34" s="879">
        <v>4</v>
      </c>
      <c r="D34" s="234">
        <v>5</v>
      </c>
      <c r="E34" s="879">
        <v>1</v>
      </c>
      <c r="F34" s="234">
        <v>1</v>
      </c>
      <c r="G34" s="234">
        <v>0</v>
      </c>
      <c r="H34" s="224">
        <v>1</v>
      </c>
      <c r="I34" s="224">
        <v>2</v>
      </c>
      <c r="J34" s="852">
        <f t="shared" si="2"/>
        <v>657</v>
      </c>
      <c r="K34" s="852">
        <v>338</v>
      </c>
      <c r="L34" s="852">
        <v>319</v>
      </c>
      <c r="M34" s="224">
        <v>195</v>
      </c>
      <c r="N34" s="234">
        <v>268</v>
      </c>
      <c r="O34" s="879">
        <v>20</v>
      </c>
      <c r="P34" s="234">
        <v>47</v>
      </c>
      <c r="Q34" s="234">
        <v>0</v>
      </c>
      <c r="R34" s="224">
        <v>98</v>
      </c>
      <c r="S34" s="436">
        <v>29</v>
      </c>
      <c r="T34" s="165" t="s">
        <v>678</v>
      </c>
    </row>
    <row r="35" spans="1:20" s="62" customFormat="1" ht="17.100000000000001" customHeight="1">
      <c r="A35" s="190" t="s">
        <v>558</v>
      </c>
      <c r="B35" s="234">
        <f t="shared" si="1"/>
        <v>24</v>
      </c>
      <c r="C35" s="879">
        <v>7</v>
      </c>
      <c r="D35" s="234">
        <v>6</v>
      </c>
      <c r="E35" s="879">
        <v>4</v>
      </c>
      <c r="F35" s="234">
        <v>5</v>
      </c>
      <c r="G35" s="234">
        <v>0</v>
      </c>
      <c r="H35" s="234">
        <v>0</v>
      </c>
      <c r="I35" s="224">
        <v>2</v>
      </c>
      <c r="J35" s="852">
        <f t="shared" si="2"/>
        <v>865</v>
      </c>
      <c r="K35" s="852">
        <v>440</v>
      </c>
      <c r="L35" s="852">
        <v>425</v>
      </c>
      <c r="M35" s="224">
        <v>206</v>
      </c>
      <c r="N35" s="234">
        <v>273</v>
      </c>
      <c r="O35" s="879">
        <v>177</v>
      </c>
      <c r="P35" s="234">
        <v>169</v>
      </c>
      <c r="Q35" s="234">
        <v>0</v>
      </c>
      <c r="R35" s="234">
        <v>0</v>
      </c>
      <c r="S35" s="234">
        <v>40</v>
      </c>
      <c r="T35" s="165" t="s">
        <v>63</v>
      </c>
    </row>
    <row r="36" spans="1:20" s="62" customFormat="1" ht="17.100000000000001" customHeight="1">
      <c r="A36" s="190" t="s">
        <v>551</v>
      </c>
      <c r="B36" s="234">
        <f t="shared" si="1"/>
        <v>12</v>
      </c>
      <c r="C36" s="879">
        <v>4</v>
      </c>
      <c r="D36" s="234">
        <v>3</v>
      </c>
      <c r="E36" s="879">
        <v>1</v>
      </c>
      <c r="F36" s="234">
        <v>2</v>
      </c>
      <c r="G36" s="234">
        <v>0</v>
      </c>
      <c r="H36" s="234">
        <v>0</v>
      </c>
      <c r="I36" s="224">
        <v>2</v>
      </c>
      <c r="J36" s="852">
        <f t="shared" si="2"/>
        <v>416</v>
      </c>
      <c r="K36" s="852">
        <v>196</v>
      </c>
      <c r="L36" s="852">
        <v>220</v>
      </c>
      <c r="M36" s="224">
        <v>74</v>
      </c>
      <c r="N36" s="234">
        <v>178</v>
      </c>
      <c r="O36" s="879">
        <v>14</v>
      </c>
      <c r="P36" s="234">
        <v>112</v>
      </c>
      <c r="Q36" s="234">
        <v>0</v>
      </c>
      <c r="R36" s="234">
        <v>0</v>
      </c>
      <c r="S36" s="234">
        <v>38</v>
      </c>
      <c r="T36" s="165" t="s">
        <v>126</v>
      </c>
    </row>
    <row r="37" spans="1:20" s="62" customFormat="1" ht="17.100000000000001" customHeight="1">
      <c r="A37" s="190" t="s">
        <v>569</v>
      </c>
      <c r="B37" s="234">
        <f t="shared" si="1"/>
        <v>13</v>
      </c>
      <c r="C37" s="879">
        <v>6</v>
      </c>
      <c r="D37" s="234">
        <v>7</v>
      </c>
      <c r="E37" s="879">
        <v>0</v>
      </c>
      <c r="F37" s="234">
        <v>0</v>
      </c>
      <c r="G37" s="234">
        <v>0</v>
      </c>
      <c r="H37" s="234">
        <v>0</v>
      </c>
      <c r="I37" s="234">
        <v>0</v>
      </c>
      <c r="J37" s="852">
        <f t="shared" si="2"/>
        <v>241</v>
      </c>
      <c r="K37" s="852">
        <v>132</v>
      </c>
      <c r="L37" s="852">
        <v>109</v>
      </c>
      <c r="M37" s="224">
        <v>57</v>
      </c>
      <c r="N37" s="234">
        <v>184</v>
      </c>
      <c r="O37" s="234">
        <v>0</v>
      </c>
      <c r="P37" s="234">
        <v>0</v>
      </c>
      <c r="Q37" s="234">
        <v>0</v>
      </c>
      <c r="R37" s="234">
        <v>0</v>
      </c>
      <c r="S37" s="234">
        <v>0</v>
      </c>
      <c r="T37" s="165" t="s">
        <v>161</v>
      </c>
    </row>
    <row r="38" spans="1:20" s="62" customFormat="1" ht="6.95" customHeight="1">
      <c r="A38" s="32"/>
      <c r="B38" s="880"/>
      <c r="C38" s="881"/>
      <c r="D38" s="881"/>
      <c r="E38" s="881"/>
      <c r="F38" s="881"/>
      <c r="G38" s="881"/>
      <c r="H38" s="881"/>
      <c r="I38" s="881"/>
      <c r="J38" s="881"/>
      <c r="K38" s="881"/>
      <c r="L38" s="881"/>
      <c r="M38" s="881"/>
      <c r="N38" s="881"/>
      <c r="O38" s="881"/>
      <c r="P38" s="881"/>
      <c r="Q38" s="881"/>
      <c r="R38" s="881"/>
      <c r="S38" s="882"/>
      <c r="T38" s="674"/>
    </row>
    <row r="39" spans="1:20" ht="15" customHeight="1">
      <c r="A39" s="1350" t="s">
        <v>932</v>
      </c>
      <c r="B39" s="1350"/>
      <c r="C39" s="1350"/>
      <c r="D39" s="1350"/>
      <c r="N39" s="883"/>
      <c r="T39" s="440" t="s">
        <v>929</v>
      </c>
    </row>
    <row r="40" spans="1:20">
      <c r="A40" s="163"/>
      <c r="B40" s="162"/>
      <c r="C40" s="162"/>
      <c r="D40" s="162"/>
      <c r="E40" s="162"/>
      <c r="F40" s="162"/>
      <c r="G40" s="162"/>
      <c r="H40" s="242"/>
      <c r="I40" s="242"/>
      <c r="J40" s="242"/>
      <c r="K40" s="242"/>
      <c r="L40" s="242"/>
      <c r="M40" s="242"/>
      <c r="N40" s="162"/>
      <c r="O40" s="162"/>
      <c r="P40" s="162"/>
      <c r="Q40" s="242"/>
      <c r="R40" s="242"/>
      <c r="S40" s="242"/>
      <c r="T40" s="77"/>
    </row>
    <row r="41" spans="1:20">
      <c r="A41" s="163"/>
      <c r="B41" s="162"/>
      <c r="C41" s="162"/>
      <c r="D41" s="162"/>
      <c r="E41" s="162"/>
      <c r="F41" s="162"/>
      <c r="G41" s="162"/>
      <c r="H41" s="144"/>
      <c r="I41" s="144"/>
      <c r="J41" s="144"/>
      <c r="K41" s="144"/>
      <c r="L41" s="144"/>
      <c r="M41" s="144"/>
      <c r="N41" s="162"/>
      <c r="O41" s="162"/>
      <c r="P41" s="162"/>
      <c r="Q41" s="144"/>
      <c r="R41" s="144"/>
      <c r="S41" s="144"/>
      <c r="T41" s="77"/>
    </row>
    <row r="42" spans="1:20"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77"/>
    </row>
    <row r="43" spans="1:20"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77"/>
    </row>
    <row r="44" spans="1:20">
      <c r="T44" s="77"/>
    </row>
    <row r="45" spans="1:20">
      <c r="T45" s="77"/>
    </row>
    <row r="46" spans="1:20">
      <c r="T46" s="77"/>
    </row>
    <row r="47" spans="1:20">
      <c r="T47" s="77"/>
    </row>
    <row r="48" spans="1:20">
      <c r="T48" s="244"/>
    </row>
    <row r="49" spans="20:20">
      <c r="T49" s="244"/>
    </row>
    <row r="50" spans="20:20">
      <c r="T50" s="244"/>
    </row>
    <row r="51" spans="20:20">
      <c r="T51" s="244"/>
    </row>
    <row r="52" spans="20:20">
      <c r="T52" s="244"/>
    </row>
    <row r="53" spans="20:20">
      <c r="T53" s="244"/>
    </row>
    <row r="54" spans="20:20">
      <c r="T54" s="244"/>
    </row>
    <row r="55" spans="20:20">
      <c r="T55" s="244"/>
    </row>
    <row r="56" spans="20:20">
      <c r="T56" s="244"/>
    </row>
    <row r="57" spans="20:20">
      <c r="T57" s="244"/>
    </row>
    <row r="58" spans="20:20">
      <c r="T58" s="244"/>
    </row>
    <row r="59" spans="20:20">
      <c r="T59" s="244"/>
    </row>
    <row r="60" spans="20:20">
      <c r="T60" s="244"/>
    </row>
    <row r="61" spans="20:20">
      <c r="T61" s="244"/>
    </row>
    <row r="62" spans="20:20">
      <c r="T62" s="244"/>
    </row>
    <row r="63" spans="20:20">
      <c r="T63" s="244"/>
    </row>
    <row r="64" spans="20:20">
      <c r="T64" s="244"/>
    </row>
    <row r="65" spans="20:20">
      <c r="T65" s="244"/>
    </row>
    <row r="66" spans="20:20">
      <c r="T66" s="244"/>
    </row>
    <row r="67" spans="20:20">
      <c r="T67" s="244"/>
    </row>
    <row r="68" spans="20:20">
      <c r="T68" s="244"/>
    </row>
    <row r="69" spans="20:20">
      <c r="T69" s="244"/>
    </row>
    <row r="70" spans="20:20">
      <c r="T70" s="244"/>
    </row>
    <row r="71" spans="20:20">
      <c r="T71" s="244"/>
    </row>
    <row r="72" spans="20:20">
      <c r="T72" s="244"/>
    </row>
    <row r="73" spans="20:20">
      <c r="T73" s="244"/>
    </row>
    <row r="74" spans="20:20">
      <c r="T74" s="244"/>
    </row>
    <row r="75" spans="20:20">
      <c r="T75" s="244"/>
    </row>
    <row r="76" spans="20:20">
      <c r="T76" s="244"/>
    </row>
    <row r="77" spans="20:20">
      <c r="T77" s="244"/>
    </row>
    <row r="78" spans="20:20">
      <c r="T78" s="244"/>
    </row>
    <row r="79" spans="20:20">
      <c r="T79" s="244"/>
    </row>
    <row r="80" spans="20:20">
      <c r="T80" s="244"/>
    </row>
    <row r="81" spans="20:20">
      <c r="T81" s="244"/>
    </row>
    <row r="82" spans="20:20">
      <c r="T82" s="244"/>
    </row>
    <row r="83" spans="20:20">
      <c r="T83" s="244"/>
    </row>
    <row r="84" spans="20:20">
      <c r="T84" s="244"/>
    </row>
    <row r="85" spans="20:20">
      <c r="T85" s="244"/>
    </row>
    <row r="86" spans="20:20">
      <c r="T86" s="244"/>
    </row>
  </sheetData>
  <mergeCells count="3">
    <mergeCell ref="A39:D39"/>
    <mergeCell ref="J5:S5"/>
    <mergeCell ref="B5:I5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X46"/>
  <sheetViews>
    <sheetView view="pageBreakPreview" zoomScale="85" zoomScaleNormal="100" zoomScaleSheetLayoutView="85" workbookViewId="0">
      <selection sqref="A1:A2"/>
    </sheetView>
  </sheetViews>
  <sheetFormatPr defaultRowHeight="14.25"/>
  <cols>
    <col min="1" max="1" width="10.75" style="109" customWidth="1"/>
    <col min="2" max="3" width="7.875" style="109" customWidth="1"/>
    <col min="4" max="5" width="7.75" style="109" customWidth="1"/>
    <col min="6" max="6" width="7.875" style="109" customWidth="1"/>
    <col min="7" max="7" width="7" style="109" customWidth="1"/>
    <col min="8" max="10" width="7.875" style="109" customWidth="1"/>
    <col min="11" max="11" width="7.625" style="109" customWidth="1"/>
    <col min="12" max="19" width="9.625" style="109" customWidth="1"/>
    <col min="20" max="20" width="12.25" style="109" customWidth="1"/>
    <col min="21" max="16384" width="9" style="109"/>
  </cols>
  <sheetData>
    <row r="1" spans="1:22" s="103" customFormat="1" ht="24.95" customHeight="1">
      <c r="A1" s="884" t="s">
        <v>724</v>
      </c>
      <c r="B1" s="110"/>
      <c r="C1" s="113"/>
      <c r="D1" s="884"/>
      <c r="E1" s="884"/>
      <c r="F1" s="884"/>
      <c r="G1" s="884"/>
      <c r="H1" s="884"/>
      <c r="I1" s="884"/>
      <c r="J1" s="884"/>
      <c r="K1" s="884"/>
      <c r="T1" s="248" t="s">
        <v>725</v>
      </c>
    </row>
    <row r="2" spans="1:22" s="124" customFormat="1" ht="24.95" customHeight="1">
      <c r="A2" s="263" t="s">
        <v>1189</v>
      </c>
      <c r="B2" s="885"/>
      <c r="C2" s="885"/>
      <c r="D2" s="885"/>
      <c r="E2" s="885"/>
      <c r="F2" s="885"/>
      <c r="G2" s="885"/>
      <c r="H2" s="885"/>
      <c r="I2" s="885"/>
      <c r="J2" s="885"/>
      <c r="K2" s="885"/>
      <c r="L2" s="886" t="s">
        <v>163</v>
      </c>
      <c r="M2" s="887"/>
      <c r="N2" s="887"/>
      <c r="O2" s="887"/>
      <c r="P2" s="887"/>
      <c r="Q2" s="887"/>
      <c r="R2" s="887"/>
      <c r="S2" s="887"/>
      <c r="T2" s="888"/>
    </row>
    <row r="3" spans="1:22" s="104" customFormat="1" ht="23.1" customHeight="1">
      <c r="A3" s="886"/>
      <c r="B3" s="889"/>
      <c r="C3" s="889"/>
      <c r="D3" s="889"/>
      <c r="E3" s="889"/>
      <c r="F3" s="889"/>
      <c r="G3" s="889"/>
      <c r="H3" s="889"/>
      <c r="I3" s="889"/>
      <c r="J3" s="889"/>
      <c r="K3" s="889"/>
      <c r="L3" s="889"/>
      <c r="M3" s="889"/>
      <c r="N3" s="889"/>
      <c r="O3" s="889"/>
      <c r="P3" s="889"/>
      <c r="Q3" s="889"/>
      <c r="R3" s="889"/>
      <c r="S3" s="889"/>
      <c r="T3" s="890"/>
    </row>
    <row r="4" spans="1:22" s="105" customFormat="1" ht="15" customHeight="1" thickBot="1">
      <c r="A4" s="891" t="s">
        <v>927</v>
      </c>
      <c r="B4" s="892"/>
      <c r="T4" s="893" t="s">
        <v>928</v>
      </c>
    </row>
    <row r="5" spans="1:22" s="135" customFormat="1" ht="20.100000000000001" customHeight="1">
      <c r="A5" s="894" t="s">
        <v>340</v>
      </c>
      <c r="B5" s="1354" t="s">
        <v>869</v>
      </c>
      <c r="C5" s="1355"/>
      <c r="D5" s="1356"/>
      <c r="E5" s="1354" t="s">
        <v>1015</v>
      </c>
      <c r="F5" s="1355"/>
      <c r="G5" s="1355"/>
      <c r="H5" s="1355"/>
      <c r="I5" s="1355"/>
      <c r="J5" s="1355"/>
      <c r="K5" s="1355"/>
      <c r="L5" s="1359" t="s">
        <v>1016</v>
      </c>
      <c r="M5" s="1359"/>
      <c r="N5" s="1359"/>
      <c r="O5" s="1359"/>
      <c r="P5" s="1359"/>
      <c r="Q5" s="1359"/>
      <c r="R5" s="1359"/>
      <c r="S5" s="1360"/>
      <c r="T5" s="895" t="s">
        <v>399</v>
      </c>
    </row>
    <row r="6" spans="1:22" s="135" customFormat="1" ht="20.100000000000001" customHeight="1">
      <c r="A6" s="896"/>
      <c r="B6" s="897"/>
      <c r="C6" s="898" t="s">
        <v>5</v>
      </c>
      <c r="D6" s="899" t="s">
        <v>11</v>
      </c>
      <c r="E6" s="897"/>
      <c r="F6" s="1357" t="s">
        <v>1017</v>
      </c>
      <c r="G6" s="1358"/>
      <c r="H6" s="900" t="s">
        <v>864</v>
      </c>
      <c r="I6" s="901"/>
      <c r="J6" s="902" t="s">
        <v>865</v>
      </c>
      <c r="K6" s="903"/>
      <c r="L6" s="903" t="s">
        <v>866</v>
      </c>
      <c r="M6" s="901"/>
      <c r="N6" s="900" t="s">
        <v>867</v>
      </c>
      <c r="O6" s="904"/>
      <c r="P6" s="1357" t="s">
        <v>359</v>
      </c>
      <c r="Q6" s="1358"/>
      <c r="R6" s="1357" t="s">
        <v>868</v>
      </c>
      <c r="S6" s="1358"/>
      <c r="T6" s="905"/>
    </row>
    <row r="7" spans="1:22" s="135" customFormat="1" ht="20.100000000000001" customHeight="1">
      <c r="A7" s="906"/>
      <c r="B7" s="907"/>
      <c r="C7" s="908"/>
      <c r="D7" s="907"/>
      <c r="E7" s="909"/>
      <c r="F7" s="910" t="s">
        <v>5</v>
      </c>
      <c r="G7" s="910" t="s">
        <v>11</v>
      </c>
      <c r="H7" s="910" t="s">
        <v>5</v>
      </c>
      <c r="I7" s="910" t="s">
        <v>11</v>
      </c>
      <c r="J7" s="910" t="s">
        <v>5</v>
      </c>
      <c r="K7" s="911" t="s">
        <v>11</v>
      </c>
      <c r="L7" s="906" t="s">
        <v>5</v>
      </c>
      <c r="M7" s="910" t="s">
        <v>11</v>
      </c>
      <c r="N7" s="910" t="s">
        <v>5</v>
      </c>
      <c r="O7" s="910" t="s">
        <v>11</v>
      </c>
      <c r="P7" s="910" t="s">
        <v>5</v>
      </c>
      <c r="Q7" s="898" t="s">
        <v>11</v>
      </c>
      <c r="R7" s="910" t="s">
        <v>5</v>
      </c>
      <c r="S7" s="898" t="s">
        <v>11</v>
      </c>
      <c r="T7" s="905"/>
    </row>
    <row r="8" spans="1:22" s="135" customFormat="1" ht="20.100000000000001" customHeight="1">
      <c r="A8" s="912" t="s">
        <v>308</v>
      </c>
      <c r="B8" s="913"/>
      <c r="C8" s="914" t="s">
        <v>371</v>
      </c>
      <c r="D8" s="913" t="s">
        <v>439</v>
      </c>
      <c r="E8" s="915"/>
      <c r="F8" s="914" t="s">
        <v>371</v>
      </c>
      <c r="G8" s="914" t="s">
        <v>439</v>
      </c>
      <c r="H8" s="914" t="s">
        <v>371</v>
      </c>
      <c r="I8" s="914" t="s">
        <v>439</v>
      </c>
      <c r="J8" s="914" t="s">
        <v>371</v>
      </c>
      <c r="K8" s="916" t="s">
        <v>439</v>
      </c>
      <c r="L8" s="913" t="s">
        <v>371</v>
      </c>
      <c r="M8" s="914" t="s">
        <v>439</v>
      </c>
      <c r="N8" s="914" t="s">
        <v>371</v>
      </c>
      <c r="O8" s="914" t="s">
        <v>439</v>
      </c>
      <c r="P8" s="914" t="s">
        <v>371</v>
      </c>
      <c r="Q8" s="914" t="s">
        <v>439</v>
      </c>
      <c r="R8" s="914" t="s">
        <v>371</v>
      </c>
      <c r="S8" s="914" t="s">
        <v>439</v>
      </c>
      <c r="T8" s="915" t="s">
        <v>248</v>
      </c>
    </row>
    <row r="9" spans="1:22" s="228" customFormat="1" ht="19.5" customHeight="1">
      <c r="A9" s="917">
        <v>2016</v>
      </c>
      <c r="B9" s="918">
        <v>1288690</v>
      </c>
      <c r="C9" s="919">
        <v>595472</v>
      </c>
      <c r="D9" s="919">
        <v>693218</v>
      </c>
      <c r="E9" s="919">
        <v>1288690</v>
      </c>
      <c r="F9" s="919">
        <v>152806</v>
      </c>
      <c r="G9" s="919">
        <v>194132</v>
      </c>
      <c r="H9" s="919">
        <v>38720</v>
      </c>
      <c r="I9" s="919">
        <v>35084</v>
      </c>
      <c r="J9" s="919">
        <v>51058</v>
      </c>
      <c r="K9" s="919">
        <v>36716</v>
      </c>
      <c r="L9" s="919">
        <v>139884</v>
      </c>
      <c r="M9" s="919">
        <v>117201</v>
      </c>
      <c r="N9" s="919">
        <v>122796</v>
      </c>
      <c r="O9" s="919">
        <v>165019</v>
      </c>
      <c r="P9" s="919">
        <v>54419</v>
      </c>
      <c r="Q9" s="919">
        <v>107445</v>
      </c>
      <c r="R9" s="919">
        <v>35789</v>
      </c>
      <c r="S9" s="919">
        <v>37621</v>
      </c>
      <c r="T9" s="920">
        <v>2016</v>
      </c>
    </row>
    <row r="10" spans="1:22" s="228" customFormat="1" ht="19.5" customHeight="1">
      <c r="A10" s="917">
        <v>2017</v>
      </c>
      <c r="B10" s="918">
        <v>1379058</v>
      </c>
      <c r="C10" s="919">
        <v>634565</v>
      </c>
      <c r="D10" s="919">
        <v>744493</v>
      </c>
      <c r="E10" s="919">
        <v>1379058</v>
      </c>
      <c r="F10" s="919">
        <v>160379</v>
      </c>
      <c r="G10" s="919">
        <v>206204</v>
      </c>
      <c r="H10" s="919">
        <v>57986</v>
      </c>
      <c r="I10" s="919">
        <v>52580</v>
      </c>
      <c r="J10" s="919">
        <v>47448</v>
      </c>
      <c r="K10" s="919">
        <v>33637</v>
      </c>
      <c r="L10" s="919">
        <v>140535</v>
      </c>
      <c r="M10" s="919">
        <v>126175</v>
      </c>
      <c r="N10" s="919">
        <v>132438</v>
      </c>
      <c r="O10" s="919">
        <v>165393</v>
      </c>
      <c r="P10" s="919">
        <v>57461</v>
      </c>
      <c r="Q10" s="919">
        <v>115368</v>
      </c>
      <c r="R10" s="919">
        <v>38318</v>
      </c>
      <c r="S10" s="919">
        <v>45136</v>
      </c>
      <c r="T10" s="920">
        <v>2017</v>
      </c>
    </row>
    <row r="11" spans="1:22" s="228" customFormat="1" ht="19.5" customHeight="1">
      <c r="A11" s="917">
        <v>2018</v>
      </c>
      <c r="B11" s="918">
        <v>1189455</v>
      </c>
      <c r="C11" s="919">
        <v>512014</v>
      </c>
      <c r="D11" s="919">
        <v>677441</v>
      </c>
      <c r="E11" s="919">
        <v>1189455</v>
      </c>
      <c r="F11" s="919">
        <v>167455</v>
      </c>
      <c r="G11" s="919">
        <v>217349</v>
      </c>
      <c r="H11" s="919">
        <v>54467</v>
      </c>
      <c r="I11" s="919">
        <v>50981</v>
      </c>
      <c r="J11" s="919">
        <v>35299</v>
      </c>
      <c r="K11" s="919">
        <v>29458</v>
      </c>
      <c r="L11" s="919">
        <v>87492</v>
      </c>
      <c r="M11" s="919">
        <v>101778</v>
      </c>
      <c r="N11" s="919">
        <v>100881</v>
      </c>
      <c r="O11" s="919">
        <v>142544</v>
      </c>
      <c r="P11" s="919">
        <v>39944</v>
      </c>
      <c r="Q11" s="919">
        <v>94692</v>
      </c>
      <c r="R11" s="919">
        <v>26476</v>
      </c>
      <c r="S11" s="919">
        <v>40639</v>
      </c>
      <c r="T11" s="920">
        <v>2018</v>
      </c>
    </row>
    <row r="12" spans="1:22" s="228" customFormat="1" ht="19.5" customHeight="1">
      <c r="A12" s="917">
        <v>2019</v>
      </c>
      <c r="B12" s="918">
        <v>1027251</v>
      </c>
      <c r="C12" s="919">
        <v>445381</v>
      </c>
      <c r="D12" s="919">
        <v>581870</v>
      </c>
      <c r="E12" s="919">
        <v>1027251</v>
      </c>
      <c r="F12" s="919">
        <v>170244</v>
      </c>
      <c r="G12" s="919">
        <v>210907</v>
      </c>
      <c r="H12" s="919">
        <v>51367</v>
      </c>
      <c r="I12" s="919">
        <v>49906</v>
      </c>
      <c r="J12" s="919">
        <v>25689</v>
      </c>
      <c r="K12" s="919">
        <v>22004</v>
      </c>
      <c r="L12" s="919">
        <v>67227</v>
      </c>
      <c r="M12" s="919">
        <v>83319</v>
      </c>
      <c r="N12" s="919">
        <v>76482</v>
      </c>
      <c r="O12" s="919">
        <v>116912</v>
      </c>
      <c r="P12" s="919">
        <v>29840</v>
      </c>
      <c r="Q12" s="919">
        <v>75304</v>
      </c>
      <c r="R12" s="919">
        <v>24532</v>
      </c>
      <c r="S12" s="919">
        <v>23518</v>
      </c>
      <c r="T12" s="920">
        <v>2019</v>
      </c>
    </row>
    <row r="13" spans="1:22" s="228" customFormat="1" ht="19.5" customHeight="1">
      <c r="A13" s="917">
        <v>2020</v>
      </c>
      <c r="B13" s="918">
        <v>498112</v>
      </c>
      <c r="C13" s="919">
        <v>223773</v>
      </c>
      <c r="D13" s="919">
        <v>274339</v>
      </c>
      <c r="E13" s="919">
        <v>498112</v>
      </c>
      <c r="F13" s="919">
        <v>59285</v>
      </c>
      <c r="G13" s="919">
        <v>78632</v>
      </c>
      <c r="H13" s="919">
        <v>34347</v>
      </c>
      <c r="I13" s="919">
        <v>27481</v>
      </c>
      <c r="J13" s="919">
        <v>14429</v>
      </c>
      <c r="K13" s="919">
        <v>9565</v>
      </c>
      <c r="L13" s="919">
        <v>37940</v>
      </c>
      <c r="M13" s="919">
        <v>35974</v>
      </c>
      <c r="N13" s="919">
        <v>50456</v>
      </c>
      <c r="O13" s="919">
        <v>60523</v>
      </c>
      <c r="P13" s="919">
        <v>18511</v>
      </c>
      <c r="Q13" s="919">
        <v>49565</v>
      </c>
      <c r="R13" s="919">
        <v>8805</v>
      </c>
      <c r="S13" s="919">
        <v>12599</v>
      </c>
      <c r="T13" s="920">
        <v>2020</v>
      </c>
    </row>
    <row r="14" spans="1:22" s="125" customFormat="1" ht="27" customHeight="1">
      <c r="A14" s="921">
        <f>A13+1</f>
        <v>2021</v>
      </c>
      <c r="B14" s="922">
        <f>SUM(B15:B37)</f>
        <v>515881</v>
      </c>
      <c r="C14" s="923">
        <f t="shared" ref="C14:S14" si="0">SUM(C15:C37)</f>
        <v>239791</v>
      </c>
      <c r="D14" s="923">
        <f t="shared" si="0"/>
        <v>276090</v>
      </c>
      <c r="E14" s="923">
        <f t="shared" si="0"/>
        <v>515881</v>
      </c>
      <c r="F14" s="923">
        <f t="shared" si="0"/>
        <v>53985</v>
      </c>
      <c r="G14" s="923">
        <f t="shared" si="0"/>
        <v>69435</v>
      </c>
      <c r="H14" s="923">
        <f t="shared" si="0"/>
        <v>45770</v>
      </c>
      <c r="I14" s="923">
        <f t="shared" si="0"/>
        <v>43960</v>
      </c>
      <c r="J14" s="923">
        <f t="shared" si="0"/>
        <v>17848</v>
      </c>
      <c r="K14" s="923">
        <f t="shared" si="0"/>
        <v>10531</v>
      </c>
      <c r="L14" s="923">
        <f t="shared" si="0"/>
        <v>41826</v>
      </c>
      <c r="M14" s="923">
        <f t="shared" si="0"/>
        <v>40244</v>
      </c>
      <c r="N14" s="923">
        <f t="shared" si="0"/>
        <v>54615</v>
      </c>
      <c r="O14" s="923">
        <f t="shared" si="0"/>
        <v>58136</v>
      </c>
      <c r="P14" s="923">
        <f t="shared" si="0"/>
        <v>19014</v>
      </c>
      <c r="Q14" s="923">
        <f t="shared" si="0"/>
        <v>44369</v>
      </c>
      <c r="R14" s="923">
        <f t="shared" si="0"/>
        <v>6733</v>
      </c>
      <c r="S14" s="924">
        <f t="shared" si="0"/>
        <v>9415</v>
      </c>
      <c r="T14" s="925">
        <f>$A$14</f>
        <v>2021</v>
      </c>
    </row>
    <row r="15" spans="1:22" s="133" customFormat="1" ht="17.100000000000001" customHeight="1">
      <c r="A15" s="926" t="s">
        <v>737</v>
      </c>
      <c r="B15" s="963">
        <f>SUM(C15:D15)</f>
        <v>4927</v>
      </c>
      <c r="C15" s="963">
        <f>SUM(F15,H15,J15,L15,N15,P15,R15)</f>
        <v>2856</v>
      </c>
      <c r="D15" s="963">
        <f>SUM(G15,I15,K15,M15,O15,Q15,S15)</f>
        <v>2071</v>
      </c>
      <c r="E15" s="963">
        <f>SUM(F15:S15)</f>
        <v>4927</v>
      </c>
      <c r="F15" s="963">
        <v>415</v>
      </c>
      <c r="G15" s="963">
        <v>476</v>
      </c>
      <c r="H15" s="963">
        <v>1457</v>
      </c>
      <c r="I15" s="963">
        <v>1210</v>
      </c>
      <c r="J15" s="963">
        <v>338</v>
      </c>
      <c r="K15" s="963">
        <v>144</v>
      </c>
      <c r="L15" s="963">
        <v>429</v>
      </c>
      <c r="M15" s="963">
        <v>135</v>
      </c>
      <c r="N15" s="963">
        <v>189</v>
      </c>
      <c r="O15" s="963">
        <v>78</v>
      </c>
      <c r="P15" s="963">
        <v>23</v>
      </c>
      <c r="Q15" s="963">
        <v>19</v>
      </c>
      <c r="R15" s="963">
        <v>5</v>
      </c>
      <c r="S15" s="963">
        <v>9</v>
      </c>
      <c r="T15" s="927" t="s">
        <v>738</v>
      </c>
      <c r="U15" s="188"/>
      <c r="V15" s="188"/>
    </row>
    <row r="16" spans="1:22" s="133" customFormat="1" ht="17.100000000000001" customHeight="1">
      <c r="A16" s="926" t="s">
        <v>563</v>
      </c>
      <c r="B16" s="963">
        <f t="shared" ref="B16:B37" si="1">SUM(C16:D16)</f>
        <v>40958</v>
      </c>
      <c r="C16" s="963">
        <f t="shared" ref="C16:D37" si="2">SUM(F16,H16,J16,L16,N16,P16,R16)</f>
        <v>14937</v>
      </c>
      <c r="D16" s="963">
        <f t="shared" si="2"/>
        <v>26021</v>
      </c>
      <c r="E16" s="963">
        <f t="shared" ref="E16:E37" si="3">SUM(F16:S16)</f>
        <v>40958</v>
      </c>
      <c r="F16" s="963">
        <v>7831</v>
      </c>
      <c r="G16" s="963">
        <v>12014</v>
      </c>
      <c r="H16" s="963">
        <v>3371</v>
      </c>
      <c r="I16" s="963">
        <v>6307</v>
      </c>
      <c r="J16" s="963">
        <v>336</v>
      </c>
      <c r="K16" s="963">
        <v>589</v>
      </c>
      <c r="L16" s="963">
        <v>1301</v>
      </c>
      <c r="M16" s="963">
        <v>2241</v>
      </c>
      <c r="N16" s="963">
        <v>990</v>
      </c>
      <c r="O16" s="963">
        <v>2203</v>
      </c>
      <c r="P16" s="963">
        <v>690</v>
      </c>
      <c r="Q16" s="963">
        <v>2329</v>
      </c>
      <c r="R16" s="963">
        <v>418</v>
      </c>
      <c r="S16" s="963">
        <v>338</v>
      </c>
      <c r="T16" s="927" t="s">
        <v>105</v>
      </c>
      <c r="U16" s="188"/>
      <c r="V16" s="188"/>
    </row>
    <row r="17" spans="1:22" s="133" customFormat="1" ht="17.100000000000001" customHeight="1">
      <c r="A17" s="926" t="s">
        <v>553</v>
      </c>
      <c r="B17" s="963">
        <f t="shared" si="1"/>
        <v>72100</v>
      </c>
      <c r="C17" s="963">
        <f t="shared" si="2"/>
        <v>30543</v>
      </c>
      <c r="D17" s="963">
        <f t="shared" si="2"/>
        <v>41557</v>
      </c>
      <c r="E17" s="963">
        <f t="shared" si="3"/>
        <v>72100</v>
      </c>
      <c r="F17" s="963">
        <v>9696</v>
      </c>
      <c r="G17" s="963">
        <v>11995</v>
      </c>
      <c r="H17" s="963">
        <v>8020</v>
      </c>
      <c r="I17" s="963">
        <v>5451</v>
      </c>
      <c r="J17" s="963">
        <v>1197</v>
      </c>
      <c r="K17" s="963">
        <v>2202</v>
      </c>
      <c r="L17" s="963">
        <v>2531</v>
      </c>
      <c r="M17" s="963">
        <v>8865</v>
      </c>
      <c r="N17" s="963">
        <v>5250</v>
      </c>
      <c r="O17" s="963">
        <v>7791</v>
      </c>
      <c r="P17" s="963">
        <v>2719</v>
      </c>
      <c r="Q17" s="963">
        <v>4584</v>
      </c>
      <c r="R17" s="963">
        <v>1130</v>
      </c>
      <c r="S17" s="963">
        <v>669</v>
      </c>
      <c r="T17" s="927" t="s">
        <v>124</v>
      </c>
      <c r="U17" s="188"/>
      <c r="V17" s="188"/>
    </row>
    <row r="18" spans="1:22" s="133" customFormat="1" ht="17.100000000000001" customHeight="1">
      <c r="A18" s="926" t="s">
        <v>567</v>
      </c>
      <c r="B18" s="963">
        <f t="shared" si="1"/>
        <v>78402</v>
      </c>
      <c r="C18" s="963">
        <f t="shared" si="2"/>
        <v>37209</v>
      </c>
      <c r="D18" s="963">
        <f t="shared" si="2"/>
        <v>41193</v>
      </c>
      <c r="E18" s="963">
        <f t="shared" si="3"/>
        <v>78402</v>
      </c>
      <c r="F18" s="963">
        <v>8546</v>
      </c>
      <c r="G18" s="963">
        <v>10034</v>
      </c>
      <c r="H18" s="963">
        <v>9164</v>
      </c>
      <c r="I18" s="963">
        <v>8291</v>
      </c>
      <c r="J18" s="963">
        <v>2403</v>
      </c>
      <c r="K18" s="963">
        <v>1191</v>
      </c>
      <c r="L18" s="963">
        <v>6427</v>
      </c>
      <c r="M18" s="963">
        <v>5122</v>
      </c>
      <c r="N18" s="963">
        <v>7037</v>
      </c>
      <c r="O18" s="963">
        <v>9949</v>
      </c>
      <c r="P18" s="963">
        <v>2725</v>
      </c>
      <c r="Q18" s="963">
        <v>5483</v>
      </c>
      <c r="R18" s="963">
        <v>907</v>
      </c>
      <c r="S18" s="963">
        <v>1123</v>
      </c>
      <c r="T18" s="927" t="s">
        <v>177</v>
      </c>
      <c r="U18" s="188"/>
      <c r="V18" s="188"/>
    </row>
    <row r="19" spans="1:22" s="133" customFormat="1" ht="17.100000000000001" customHeight="1">
      <c r="A19" s="926" t="s">
        <v>565</v>
      </c>
      <c r="B19" s="963">
        <f t="shared" si="1"/>
        <v>21111</v>
      </c>
      <c r="C19" s="963">
        <f t="shared" si="2"/>
        <v>7174</v>
      </c>
      <c r="D19" s="963">
        <f t="shared" si="2"/>
        <v>13937</v>
      </c>
      <c r="E19" s="963">
        <f t="shared" si="3"/>
        <v>21111</v>
      </c>
      <c r="F19" s="963">
        <v>2978</v>
      </c>
      <c r="G19" s="963">
        <v>4047</v>
      </c>
      <c r="H19" s="963">
        <v>1725</v>
      </c>
      <c r="I19" s="963">
        <v>4096</v>
      </c>
      <c r="J19" s="963">
        <v>525</v>
      </c>
      <c r="K19" s="963">
        <v>754</v>
      </c>
      <c r="L19" s="963">
        <v>825</v>
      </c>
      <c r="M19" s="963">
        <v>1765</v>
      </c>
      <c r="N19" s="963">
        <v>881</v>
      </c>
      <c r="O19" s="963">
        <v>1477</v>
      </c>
      <c r="P19" s="963">
        <v>171</v>
      </c>
      <c r="Q19" s="963">
        <v>1451</v>
      </c>
      <c r="R19" s="963">
        <v>69</v>
      </c>
      <c r="S19" s="963">
        <v>347</v>
      </c>
      <c r="T19" s="927" t="s">
        <v>461</v>
      </c>
      <c r="U19" s="188"/>
      <c r="V19" s="188"/>
    </row>
    <row r="20" spans="1:22" s="133" customFormat="1" ht="17.100000000000001" customHeight="1">
      <c r="A20" s="926" t="s">
        <v>562</v>
      </c>
      <c r="B20" s="963">
        <f t="shared" si="1"/>
        <v>94219</v>
      </c>
      <c r="C20" s="963">
        <f t="shared" si="2"/>
        <v>57597</v>
      </c>
      <c r="D20" s="963">
        <f t="shared" si="2"/>
        <v>36622</v>
      </c>
      <c r="E20" s="963">
        <f t="shared" si="3"/>
        <v>94219</v>
      </c>
      <c r="F20" s="963">
        <v>7095</v>
      </c>
      <c r="G20" s="963">
        <v>6977</v>
      </c>
      <c r="H20" s="963">
        <v>10949</v>
      </c>
      <c r="I20" s="963">
        <v>4191</v>
      </c>
      <c r="J20" s="963">
        <v>4997</v>
      </c>
      <c r="K20" s="963">
        <v>1840</v>
      </c>
      <c r="L20" s="963">
        <v>9409</v>
      </c>
      <c r="M20" s="963">
        <v>7928</v>
      </c>
      <c r="N20" s="963">
        <v>20676</v>
      </c>
      <c r="O20" s="963">
        <v>12389</v>
      </c>
      <c r="P20" s="963">
        <v>4075</v>
      </c>
      <c r="Q20" s="963">
        <v>3053</v>
      </c>
      <c r="R20" s="963">
        <v>396</v>
      </c>
      <c r="S20" s="963">
        <v>244</v>
      </c>
      <c r="T20" s="927" t="s">
        <v>650</v>
      </c>
      <c r="U20" s="188"/>
      <c r="V20" s="188"/>
    </row>
    <row r="21" spans="1:22" s="131" customFormat="1" ht="26.1" customHeight="1">
      <c r="A21" s="926" t="s">
        <v>552</v>
      </c>
      <c r="B21" s="963">
        <f t="shared" si="1"/>
        <v>13761</v>
      </c>
      <c r="C21" s="963">
        <f t="shared" si="2"/>
        <v>4944</v>
      </c>
      <c r="D21" s="963">
        <f t="shared" si="2"/>
        <v>8817</v>
      </c>
      <c r="E21" s="963">
        <f t="shared" si="3"/>
        <v>13761</v>
      </c>
      <c r="F21" s="963">
        <v>599</v>
      </c>
      <c r="G21" s="963">
        <v>751</v>
      </c>
      <c r="H21" s="963">
        <v>349</v>
      </c>
      <c r="I21" s="963">
        <v>388</v>
      </c>
      <c r="J21" s="963">
        <v>36</v>
      </c>
      <c r="K21" s="963">
        <v>43</v>
      </c>
      <c r="L21" s="963">
        <v>306</v>
      </c>
      <c r="M21" s="963">
        <v>53</v>
      </c>
      <c r="N21" s="963">
        <v>537</v>
      </c>
      <c r="O21" s="963">
        <v>1278</v>
      </c>
      <c r="P21" s="963">
        <v>1976</v>
      </c>
      <c r="Q21" s="963">
        <v>3330</v>
      </c>
      <c r="R21" s="963">
        <v>1141</v>
      </c>
      <c r="S21" s="963">
        <v>2974</v>
      </c>
      <c r="T21" s="927" t="s">
        <v>180</v>
      </c>
      <c r="U21" s="236"/>
      <c r="V21" s="236"/>
    </row>
    <row r="22" spans="1:22" s="133" customFormat="1" ht="17.100000000000001" customHeight="1">
      <c r="A22" s="926" t="s">
        <v>561</v>
      </c>
      <c r="B22" s="963">
        <f t="shared" si="1"/>
        <v>8770</v>
      </c>
      <c r="C22" s="963">
        <f t="shared" si="2"/>
        <v>4443</v>
      </c>
      <c r="D22" s="963">
        <f t="shared" si="2"/>
        <v>4327</v>
      </c>
      <c r="E22" s="963">
        <f t="shared" si="3"/>
        <v>8770</v>
      </c>
      <c r="F22" s="963">
        <v>527</v>
      </c>
      <c r="G22" s="963">
        <v>985</v>
      </c>
      <c r="H22" s="963">
        <v>984</v>
      </c>
      <c r="I22" s="963">
        <v>567</v>
      </c>
      <c r="J22" s="963">
        <v>205</v>
      </c>
      <c r="K22" s="963">
        <v>140</v>
      </c>
      <c r="L22" s="963">
        <v>180</v>
      </c>
      <c r="M22" s="963">
        <v>450</v>
      </c>
      <c r="N22" s="963">
        <v>996</v>
      </c>
      <c r="O22" s="963">
        <v>790</v>
      </c>
      <c r="P22" s="963">
        <v>1339</v>
      </c>
      <c r="Q22" s="963">
        <v>937</v>
      </c>
      <c r="R22" s="963">
        <v>212</v>
      </c>
      <c r="S22" s="963">
        <v>458</v>
      </c>
      <c r="T22" s="927" t="s">
        <v>657</v>
      </c>
      <c r="U22" s="188"/>
      <c r="V22" s="188"/>
    </row>
    <row r="23" spans="1:22" s="133" customFormat="1" ht="17.100000000000001" customHeight="1">
      <c r="A23" s="926" t="s">
        <v>557</v>
      </c>
      <c r="B23" s="963">
        <f t="shared" si="1"/>
        <v>5324</v>
      </c>
      <c r="C23" s="963">
        <f t="shared" si="2"/>
        <v>3187</v>
      </c>
      <c r="D23" s="963">
        <f t="shared" si="2"/>
        <v>2137</v>
      </c>
      <c r="E23" s="963">
        <f t="shared" si="3"/>
        <v>5324</v>
      </c>
      <c r="F23" s="963">
        <v>550</v>
      </c>
      <c r="G23" s="963">
        <v>680</v>
      </c>
      <c r="H23" s="963">
        <v>1052</v>
      </c>
      <c r="I23" s="963">
        <v>312</v>
      </c>
      <c r="J23" s="963">
        <v>240</v>
      </c>
      <c r="K23" s="963">
        <v>35</v>
      </c>
      <c r="L23" s="963">
        <v>451</v>
      </c>
      <c r="M23" s="963">
        <v>93</v>
      </c>
      <c r="N23" s="963">
        <v>266</v>
      </c>
      <c r="O23" s="963">
        <v>235</v>
      </c>
      <c r="P23" s="963">
        <v>569</v>
      </c>
      <c r="Q23" s="963">
        <v>737</v>
      </c>
      <c r="R23" s="963">
        <v>59</v>
      </c>
      <c r="S23" s="963">
        <v>45</v>
      </c>
      <c r="T23" s="927" t="s">
        <v>121</v>
      </c>
      <c r="U23" s="188"/>
      <c r="V23" s="188"/>
    </row>
    <row r="24" spans="1:22" s="133" customFormat="1" ht="17.100000000000001" customHeight="1">
      <c r="A24" s="926" t="s">
        <v>227</v>
      </c>
      <c r="B24" s="963">
        <f t="shared" si="1"/>
        <v>5653</v>
      </c>
      <c r="C24" s="963">
        <f t="shared" si="2"/>
        <v>2010</v>
      </c>
      <c r="D24" s="963">
        <f t="shared" si="2"/>
        <v>3643</v>
      </c>
      <c r="E24" s="963">
        <f t="shared" si="3"/>
        <v>5653</v>
      </c>
      <c r="F24" s="963">
        <v>1042</v>
      </c>
      <c r="G24" s="963">
        <v>1347</v>
      </c>
      <c r="H24" s="963">
        <v>375</v>
      </c>
      <c r="I24" s="963">
        <v>549</v>
      </c>
      <c r="J24" s="963">
        <v>59</v>
      </c>
      <c r="K24" s="963">
        <v>62</v>
      </c>
      <c r="L24" s="963">
        <v>164</v>
      </c>
      <c r="M24" s="963">
        <v>264</v>
      </c>
      <c r="N24" s="963">
        <v>213</v>
      </c>
      <c r="O24" s="963">
        <v>616</v>
      </c>
      <c r="P24" s="963">
        <v>141</v>
      </c>
      <c r="Q24" s="963">
        <v>729</v>
      </c>
      <c r="R24" s="963">
        <v>16</v>
      </c>
      <c r="S24" s="963">
        <v>76</v>
      </c>
      <c r="T24" s="927" t="s">
        <v>123</v>
      </c>
      <c r="U24" s="188"/>
      <c r="V24" s="188"/>
    </row>
    <row r="25" spans="1:22" s="131" customFormat="1" ht="26.1" customHeight="1">
      <c r="A25" s="926" t="s">
        <v>550</v>
      </c>
      <c r="B25" s="963">
        <f t="shared" si="1"/>
        <v>8333</v>
      </c>
      <c r="C25" s="963">
        <f t="shared" si="2"/>
        <v>2178</v>
      </c>
      <c r="D25" s="963">
        <f t="shared" si="2"/>
        <v>6155</v>
      </c>
      <c r="E25" s="963">
        <f t="shared" si="3"/>
        <v>8333</v>
      </c>
      <c r="F25" s="963">
        <v>903</v>
      </c>
      <c r="G25" s="963">
        <v>1173</v>
      </c>
      <c r="H25" s="963">
        <v>503</v>
      </c>
      <c r="I25" s="963">
        <v>701</v>
      </c>
      <c r="J25" s="963">
        <v>80</v>
      </c>
      <c r="K25" s="963">
        <v>110</v>
      </c>
      <c r="L25" s="963">
        <v>134</v>
      </c>
      <c r="M25" s="963">
        <v>567</v>
      </c>
      <c r="N25" s="963">
        <v>264</v>
      </c>
      <c r="O25" s="963">
        <v>1377</v>
      </c>
      <c r="P25" s="963">
        <v>214</v>
      </c>
      <c r="Q25" s="963">
        <v>1908</v>
      </c>
      <c r="R25" s="963">
        <v>80</v>
      </c>
      <c r="S25" s="963">
        <v>319</v>
      </c>
      <c r="T25" s="927" t="s">
        <v>122</v>
      </c>
      <c r="U25" s="236"/>
      <c r="V25" s="236"/>
    </row>
    <row r="26" spans="1:22" s="133" customFormat="1" ht="17.100000000000001" customHeight="1">
      <c r="A26" s="926" t="s">
        <v>560</v>
      </c>
      <c r="B26" s="963">
        <f t="shared" si="1"/>
        <v>9891</v>
      </c>
      <c r="C26" s="963">
        <f t="shared" si="2"/>
        <v>4120</v>
      </c>
      <c r="D26" s="963">
        <f t="shared" si="2"/>
        <v>5771</v>
      </c>
      <c r="E26" s="963">
        <f t="shared" si="3"/>
        <v>9891</v>
      </c>
      <c r="F26" s="963">
        <v>1268</v>
      </c>
      <c r="G26" s="963">
        <v>1685</v>
      </c>
      <c r="H26" s="963">
        <v>564</v>
      </c>
      <c r="I26" s="963">
        <v>1049</v>
      </c>
      <c r="J26" s="963">
        <v>160</v>
      </c>
      <c r="K26" s="963">
        <v>315</v>
      </c>
      <c r="L26" s="963">
        <v>899</v>
      </c>
      <c r="M26" s="963">
        <v>1119</v>
      </c>
      <c r="N26" s="963">
        <v>854</v>
      </c>
      <c r="O26" s="963">
        <v>1032</v>
      </c>
      <c r="P26" s="963">
        <v>212</v>
      </c>
      <c r="Q26" s="963">
        <v>462</v>
      </c>
      <c r="R26" s="963">
        <v>163</v>
      </c>
      <c r="S26" s="963">
        <v>109</v>
      </c>
      <c r="T26" s="927" t="s">
        <v>80</v>
      </c>
      <c r="U26" s="188"/>
      <c r="V26" s="188"/>
    </row>
    <row r="27" spans="1:22" s="133" customFormat="1" ht="17.100000000000001" customHeight="1">
      <c r="A27" s="926" t="s">
        <v>568</v>
      </c>
      <c r="B27" s="963">
        <f t="shared" si="1"/>
        <v>7611</v>
      </c>
      <c r="C27" s="963">
        <f t="shared" si="2"/>
        <v>2284</v>
      </c>
      <c r="D27" s="963">
        <f t="shared" si="2"/>
        <v>5327</v>
      </c>
      <c r="E27" s="963">
        <f t="shared" si="3"/>
        <v>7611</v>
      </c>
      <c r="F27" s="963">
        <v>1141</v>
      </c>
      <c r="G27" s="963">
        <v>1531</v>
      </c>
      <c r="H27" s="963">
        <v>222</v>
      </c>
      <c r="I27" s="963">
        <v>325</v>
      </c>
      <c r="J27" s="963">
        <v>46</v>
      </c>
      <c r="K27" s="963">
        <v>52</v>
      </c>
      <c r="L27" s="963">
        <v>128</v>
      </c>
      <c r="M27" s="963">
        <v>631</v>
      </c>
      <c r="N27" s="963">
        <v>353</v>
      </c>
      <c r="O27" s="963">
        <v>1159</v>
      </c>
      <c r="P27" s="963">
        <v>330</v>
      </c>
      <c r="Q27" s="963">
        <v>1452</v>
      </c>
      <c r="R27" s="963">
        <v>64</v>
      </c>
      <c r="S27" s="963">
        <v>177</v>
      </c>
      <c r="T27" s="927" t="s">
        <v>673</v>
      </c>
      <c r="U27" s="188"/>
      <c r="V27" s="188"/>
    </row>
    <row r="28" spans="1:22" s="133" customFormat="1" ht="17.100000000000001" customHeight="1">
      <c r="A28" s="926" t="s">
        <v>549</v>
      </c>
      <c r="B28" s="963">
        <f t="shared" si="1"/>
        <v>3854</v>
      </c>
      <c r="C28" s="963">
        <f t="shared" si="2"/>
        <v>1367</v>
      </c>
      <c r="D28" s="963">
        <f t="shared" si="2"/>
        <v>2487</v>
      </c>
      <c r="E28" s="963">
        <f t="shared" si="3"/>
        <v>3854</v>
      </c>
      <c r="F28" s="963">
        <v>572</v>
      </c>
      <c r="G28" s="963">
        <v>1223</v>
      </c>
      <c r="H28" s="963">
        <v>417</v>
      </c>
      <c r="I28" s="963">
        <v>654</v>
      </c>
      <c r="J28" s="963">
        <v>175</v>
      </c>
      <c r="K28" s="963">
        <v>76</v>
      </c>
      <c r="L28" s="963">
        <v>72</v>
      </c>
      <c r="M28" s="963">
        <v>92</v>
      </c>
      <c r="N28" s="963">
        <v>109</v>
      </c>
      <c r="O28" s="963">
        <v>250</v>
      </c>
      <c r="P28" s="963">
        <v>22</v>
      </c>
      <c r="Q28" s="963">
        <v>170</v>
      </c>
      <c r="R28" s="963">
        <v>0</v>
      </c>
      <c r="S28" s="963">
        <v>22</v>
      </c>
      <c r="T28" s="927" t="s">
        <v>125</v>
      </c>
      <c r="U28" s="188"/>
      <c r="V28" s="188"/>
    </row>
    <row r="29" spans="1:22" s="131" customFormat="1" ht="26.1" customHeight="1">
      <c r="A29" s="926" t="s">
        <v>556</v>
      </c>
      <c r="B29" s="963">
        <f t="shared" si="1"/>
        <v>28812</v>
      </c>
      <c r="C29" s="963">
        <f t="shared" si="2"/>
        <v>18863</v>
      </c>
      <c r="D29" s="963">
        <f t="shared" si="2"/>
        <v>9949</v>
      </c>
      <c r="E29" s="963">
        <f t="shared" si="3"/>
        <v>28812</v>
      </c>
      <c r="F29" s="963">
        <v>1034</v>
      </c>
      <c r="G29" s="963">
        <v>1448</v>
      </c>
      <c r="H29" s="963">
        <v>960</v>
      </c>
      <c r="I29" s="963">
        <v>852</v>
      </c>
      <c r="J29" s="963">
        <v>3871</v>
      </c>
      <c r="K29" s="963">
        <v>834</v>
      </c>
      <c r="L29" s="963">
        <v>7898</v>
      </c>
      <c r="M29" s="963">
        <v>2387</v>
      </c>
      <c r="N29" s="963">
        <v>4613</v>
      </c>
      <c r="O29" s="963">
        <v>2432</v>
      </c>
      <c r="P29" s="963">
        <v>336</v>
      </c>
      <c r="Q29" s="963">
        <v>1810</v>
      </c>
      <c r="R29" s="963">
        <v>151</v>
      </c>
      <c r="S29" s="963">
        <v>186</v>
      </c>
      <c r="T29" s="927" t="s">
        <v>142</v>
      </c>
      <c r="U29" s="236"/>
      <c r="V29" s="236"/>
    </row>
    <row r="30" spans="1:22" s="133" customFormat="1" ht="17.100000000000001" customHeight="1">
      <c r="A30" s="926" t="s">
        <v>555</v>
      </c>
      <c r="B30" s="963">
        <f t="shared" si="1"/>
        <v>9449</v>
      </c>
      <c r="C30" s="963">
        <f t="shared" si="2"/>
        <v>5699</v>
      </c>
      <c r="D30" s="963">
        <f t="shared" si="2"/>
        <v>3750</v>
      </c>
      <c r="E30" s="963">
        <f t="shared" si="3"/>
        <v>9449</v>
      </c>
      <c r="F30" s="963">
        <v>1664</v>
      </c>
      <c r="G30" s="963">
        <v>1783</v>
      </c>
      <c r="H30" s="963">
        <v>796</v>
      </c>
      <c r="I30" s="963">
        <v>906</v>
      </c>
      <c r="J30" s="963">
        <v>421</v>
      </c>
      <c r="K30" s="963">
        <v>166</v>
      </c>
      <c r="L30" s="963">
        <v>1237</v>
      </c>
      <c r="M30" s="963">
        <v>367</v>
      </c>
      <c r="N30" s="963">
        <v>1344</v>
      </c>
      <c r="O30" s="963">
        <v>310</v>
      </c>
      <c r="P30" s="963">
        <v>233</v>
      </c>
      <c r="Q30" s="963">
        <v>170</v>
      </c>
      <c r="R30" s="963">
        <v>4</v>
      </c>
      <c r="S30" s="963">
        <v>48</v>
      </c>
      <c r="T30" s="927" t="s">
        <v>116</v>
      </c>
      <c r="U30" s="188"/>
      <c r="V30" s="188"/>
    </row>
    <row r="31" spans="1:22" s="133" customFormat="1" ht="17.100000000000001" customHeight="1">
      <c r="A31" s="926" t="s">
        <v>554</v>
      </c>
      <c r="B31" s="963">
        <f t="shared" si="1"/>
        <v>24886</v>
      </c>
      <c r="C31" s="963">
        <f t="shared" si="2"/>
        <v>7260</v>
      </c>
      <c r="D31" s="963">
        <f t="shared" si="2"/>
        <v>17626</v>
      </c>
      <c r="E31" s="963">
        <f t="shared" si="3"/>
        <v>24886</v>
      </c>
      <c r="F31" s="963">
        <v>2446</v>
      </c>
      <c r="G31" s="963">
        <v>3369</v>
      </c>
      <c r="H31" s="963">
        <v>2224</v>
      </c>
      <c r="I31" s="963">
        <v>5257</v>
      </c>
      <c r="J31" s="963">
        <v>591</v>
      </c>
      <c r="K31" s="963">
        <v>335</v>
      </c>
      <c r="L31" s="963">
        <v>1041</v>
      </c>
      <c r="M31" s="963">
        <v>1225</v>
      </c>
      <c r="N31" s="963">
        <v>563</v>
      </c>
      <c r="O31" s="963">
        <v>3273</v>
      </c>
      <c r="P31" s="963">
        <v>320</v>
      </c>
      <c r="Q31" s="963">
        <v>3730</v>
      </c>
      <c r="R31" s="963">
        <v>75</v>
      </c>
      <c r="S31" s="963">
        <v>437</v>
      </c>
      <c r="T31" s="927" t="s">
        <v>65</v>
      </c>
      <c r="U31" s="188"/>
      <c r="V31" s="188"/>
    </row>
    <row r="32" spans="1:22" s="133" customFormat="1" ht="17.100000000000001" customHeight="1">
      <c r="A32" s="926" t="s">
        <v>559</v>
      </c>
      <c r="B32" s="963">
        <f t="shared" si="1"/>
        <v>24725</v>
      </c>
      <c r="C32" s="963">
        <f t="shared" si="2"/>
        <v>14872</v>
      </c>
      <c r="D32" s="963">
        <f t="shared" si="2"/>
        <v>9853</v>
      </c>
      <c r="E32" s="963">
        <f t="shared" si="3"/>
        <v>24725</v>
      </c>
      <c r="F32" s="963">
        <v>736</v>
      </c>
      <c r="G32" s="963">
        <v>1327</v>
      </c>
      <c r="H32" s="963">
        <v>464</v>
      </c>
      <c r="I32" s="963">
        <v>448</v>
      </c>
      <c r="J32" s="963">
        <v>828</v>
      </c>
      <c r="K32" s="963">
        <v>537</v>
      </c>
      <c r="L32" s="963">
        <v>4668</v>
      </c>
      <c r="M32" s="963">
        <v>2943</v>
      </c>
      <c r="N32" s="963">
        <v>5756</v>
      </c>
      <c r="O32" s="963">
        <v>2524</v>
      </c>
      <c r="P32" s="963">
        <v>1264</v>
      </c>
      <c r="Q32" s="963">
        <v>1530</v>
      </c>
      <c r="R32" s="963">
        <v>1156</v>
      </c>
      <c r="S32" s="963">
        <v>544</v>
      </c>
      <c r="T32" s="927" t="s">
        <v>632</v>
      </c>
      <c r="U32" s="188"/>
      <c r="V32" s="188"/>
    </row>
    <row r="33" spans="1:24" s="131" customFormat="1" ht="26.1" customHeight="1">
      <c r="A33" s="926" t="s">
        <v>548</v>
      </c>
      <c r="B33" s="963">
        <f t="shared" si="1"/>
        <v>10258</v>
      </c>
      <c r="C33" s="963">
        <f t="shared" si="2"/>
        <v>5061</v>
      </c>
      <c r="D33" s="963">
        <f t="shared" si="2"/>
        <v>5197</v>
      </c>
      <c r="E33" s="963">
        <f t="shared" si="3"/>
        <v>10258</v>
      </c>
      <c r="F33" s="963">
        <v>1438</v>
      </c>
      <c r="G33" s="963">
        <v>1617</v>
      </c>
      <c r="H33" s="963">
        <v>665</v>
      </c>
      <c r="I33" s="963">
        <v>682</v>
      </c>
      <c r="J33" s="963">
        <v>674</v>
      </c>
      <c r="K33" s="963">
        <v>358</v>
      </c>
      <c r="L33" s="963">
        <v>820</v>
      </c>
      <c r="M33" s="963">
        <v>716</v>
      </c>
      <c r="N33" s="963">
        <v>1179</v>
      </c>
      <c r="O33" s="963">
        <v>1121</v>
      </c>
      <c r="P33" s="963">
        <v>162</v>
      </c>
      <c r="Q33" s="963">
        <v>563</v>
      </c>
      <c r="R33" s="963">
        <v>123</v>
      </c>
      <c r="S33" s="963">
        <v>140</v>
      </c>
      <c r="T33" s="927" t="s">
        <v>638</v>
      </c>
      <c r="U33" s="236"/>
      <c r="V33" s="236"/>
    </row>
    <row r="34" spans="1:24" s="133" customFormat="1" ht="17.100000000000001" customHeight="1">
      <c r="A34" s="926" t="s">
        <v>582</v>
      </c>
      <c r="B34" s="963">
        <f t="shared" si="1"/>
        <v>6323</v>
      </c>
      <c r="C34" s="963">
        <f t="shared" si="2"/>
        <v>2514</v>
      </c>
      <c r="D34" s="963">
        <f t="shared" si="2"/>
        <v>3809</v>
      </c>
      <c r="E34" s="963">
        <f t="shared" si="3"/>
        <v>6323</v>
      </c>
      <c r="F34" s="963">
        <v>989</v>
      </c>
      <c r="G34" s="963">
        <v>1319</v>
      </c>
      <c r="H34" s="963">
        <v>563</v>
      </c>
      <c r="I34" s="963">
        <v>576</v>
      </c>
      <c r="J34" s="963">
        <v>70</v>
      </c>
      <c r="K34" s="963">
        <v>273</v>
      </c>
      <c r="L34" s="963">
        <v>208</v>
      </c>
      <c r="M34" s="963">
        <v>447</v>
      </c>
      <c r="N34" s="963">
        <v>407</v>
      </c>
      <c r="O34" s="963">
        <v>566</v>
      </c>
      <c r="P34" s="963">
        <v>245</v>
      </c>
      <c r="Q34" s="963">
        <v>531</v>
      </c>
      <c r="R34" s="963">
        <v>32</v>
      </c>
      <c r="S34" s="963">
        <v>97</v>
      </c>
      <c r="T34" s="927" t="s">
        <v>678</v>
      </c>
      <c r="U34" s="188"/>
      <c r="V34" s="188"/>
    </row>
    <row r="35" spans="1:24" s="133" customFormat="1" ht="17.100000000000001" customHeight="1">
      <c r="A35" s="926" t="s">
        <v>558</v>
      </c>
      <c r="B35" s="963">
        <f t="shared" si="1"/>
        <v>10052</v>
      </c>
      <c r="C35" s="963">
        <f t="shared" si="2"/>
        <v>2869</v>
      </c>
      <c r="D35" s="963">
        <f t="shared" si="2"/>
        <v>7183</v>
      </c>
      <c r="E35" s="963">
        <f t="shared" si="3"/>
        <v>10052</v>
      </c>
      <c r="F35" s="963">
        <v>1402</v>
      </c>
      <c r="G35" s="963">
        <v>1761</v>
      </c>
      <c r="H35" s="963">
        <v>271</v>
      </c>
      <c r="I35" s="963">
        <v>333</v>
      </c>
      <c r="J35" s="963">
        <v>135</v>
      </c>
      <c r="K35" s="963">
        <v>92</v>
      </c>
      <c r="L35" s="963">
        <v>421</v>
      </c>
      <c r="M35" s="963">
        <v>951</v>
      </c>
      <c r="N35" s="963">
        <v>385</v>
      </c>
      <c r="O35" s="963">
        <v>1318</v>
      </c>
      <c r="P35" s="963">
        <v>234</v>
      </c>
      <c r="Q35" s="963">
        <v>2103</v>
      </c>
      <c r="R35" s="963">
        <v>21</v>
      </c>
      <c r="S35" s="963">
        <v>625</v>
      </c>
      <c r="T35" s="927" t="s">
        <v>63</v>
      </c>
      <c r="U35" s="188"/>
      <c r="V35" s="188"/>
    </row>
    <row r="36" spans="1:24" s="133" customFormat="1" ht="17.100000000000001" customHeight="1">
      <c r="A36" s="926" t="s">
        <v>551</v>
      </c>
      <c r="B36" s="963">
        <f t="shared" si="1"/>
        <v>13724</v>
      </c>
      <c r="C36" s="963">
        <f t="shared" si="2"/>
        <v>5966</v>
      </c>
      <c r="D36" s="963">
        <f t="shared" si="2"/>
        <v>7758</v>
      </c>
      <c r="E36" s="963">
        <f t="shared" si="3"/>
        <v>13724</v>
      </c>
      <c r="F36" s="963">
        <v>433</v>
      </c>
      <c r="G36" s="963">
        <v>698</v>
      </c>
      <c r="H36" s="963">
        <v>442</v>
      </c>
      <c r="I36" s="963">
        <v>471</v>
      </c>
      <c r="J36" s="963">
        <v>393</v>
      </c>
      <c r="K36" s="963">
        <v>177</v>
      </c>
      <c r="L36" s="963">
        <v>1950</v>
      </c>
      <c r="M36" s="963">
        <v>1314</v>
      </c>
      <c r="N36" s="963">
        <v>1505</v>
      </c>
      <c r="O36" s="963">
        <v>2739</v>
      </c>
      <c r="P36" s="963">
        <v>869</v>
      </c>
      <c r="Q36" s="963">
        <v>2254</v>
      </c>
      <c r="R36" s="963">
        <v>374</v>
      </c>
      <c r="S36" s="963">
        <v>105</v>
      </c>
      <c r="T36" s="927" t="s">
        <v>126</v>
      </c>
      <c r="U36" s="188"/>
      <c r="V36" s="188"/>
    </row>
    <row r="37" spans="1:24" s="133" customFormat="1" ht="17.100000000000001" customHeight="1">
      <c r="A37" s="926" t="s">
        <v>569</v>
      </c>
      <c r="B37" s="963">
        <f t="shared" si="1"/>
        <v>12738</v>
      </c>
      <c r="C37" s="963">
        <f t="shared" si="2"/>
        <v>1838</v>
      </c>
      <c r="D37" s="963">
        <f t="shared" si="2"/>
        <v>10900</v>
      </c>
      <c r="E37" s="963">
        <f t="shared" si="3"/>
        <v>12738</v>
      </c>
      <c r="F37" s="963">
        <v>680</v>
      </c>
      <c r="G37" s="963">
        <v>1195</v>
      </c>
      <c r="H37" s="963">
        <v>233</v>
      </c>
      <c r="I37" s="963">
        <v>344</v>
      </c>
      <c r="J37" s="963">
        <v>68</v>
      </c>
      <c r="K37" s="963">
        <v>206</v>
      </c>
      <c r="L37" s="963">
        <v>327</v>
      </c>
      <c r="M37" s="963">
        <v>569</v>
      </c>
      <c r="N37" s="963">
        <v>248</v>
      </c>
      <c r="O37" s="963">
        <v>3229</v>
      </c>
      <c r="P37" s="963">
        <v>145</v>
      </c>
      <c r="Q37" s="963">
        <v>5034</v>
      </c>
      <c r="R37" s="963">
        <v>137</v>
      </c>
      <c r="S37" s="1059">
        <v>323</v>
      </c>
      <c r="T37" s="928" t="s">
        <v>161</v>
      </c>
      <c r="U37" s="188"/>
      <c r="V37" s="188"/>
    </row>
    <row r="38" spans="1:24" s="133" customFormat="1" ht="6" customHeight="1">
      <c r="A38" s="929"/>
      <c r="B38" s="930"/>
      <c r="C38" s="930"/>
      <c r="D38" s="930"/>
      <c r="E38" s="930"/>
      <c r="F38" s="930"/>
      <c r="G38" s="930"/>
      <c r="H38" s="930"/>
      <c r="I38" s="930"/>
      <c r="J38" s="930"/>
      <c r="K38" s="930"/>
      <c r="L38" s="930"/>
      <c r="M38" s="930"/>
      <c r="N38" s="930"/>
      <c r="O38" s="930"/>
      <c r="P38" s="930"/>
      <c r="Q38" s="930"/>
      <c r="R38" s="930"/>
      <c r="S38" s="930"/>
      <c r="T38" s="931"/>
    </row>
    <row r="39" spans="1:24" s="106" customFormat="1" ht="15" customHeight="1">
      <c r="A39" s="932" t="s">
        <v>933</v>
      </c>
      <c r="P39" s="933"/>
      <c r="Q39" s="933"/>
      <c r="R39" s="933"/>
      <c r="S39" s="933"/>
      <c r="T39" s="934" t="s">
        <v>995</v>
      </c>
      <c r="U39" s="136"/>
      <c r="V39" s="136"/>
      <c r="W39" s="136"/>
      <c r="X39" s="136"/>
    </row>
    <row r="40" spans="1:24">
      <c r="A40" s="107"/>
      <c r="B40" s="935"/>
      <c r="C40" s="935"/>
      <c r="D40" s="935"/>
      <c r="E40" s="935"/>
      <c r="F40" s="935"/>
      <c r="G40" s="935"/>
      <c r="H40" s="935"/>
      <c r="I40" s="935"/>
      <c r="J40" s="935"/>
      <c r="K40" s="935"/>
      <c r="L40" s="935"/>
      <c r="M40" s="935"/>
      <c r="N40" s="935"/>
      <c r="O40" s="935"/>
      <c r="P40" s="935"/>
      <c r="Q40" s="935"/>
      <c r="R40" s="935"/>
      <c r="S40" s="935"/>
      <c r="T40" s="108"/>
    </row>
    <row r="41" spans="1:24">
      <c r="A41" s="137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08"/>
    </row>
    <row r="42" spans="1:24">
      <c r="T42" s="108"/>
    </row>
    <row r="43" spans="1:24">
      <c r="T43" s="108"/>
    </row>
    <row r="44" spans="1:24">
      <c r="T44" s="108"/>
    </row>
    <row r="45" spans="1:24">
      <c r="T45" s="108"/>
    </row>
    <row r="46" spans="1:24">
      <c r="T46" s="108"/>
    </row>
  </sheetData>
  <mergeCells count="6">
    <mergeCell ref="B5:D5"/>
    <mergeCell ref="E5:K5"/>
    <mergeCell ref="R6:S6"/>
    <mergeCell ref="P6:Q6"/>
    <mergeCell ref="F6:G6"/>
    <mergeCell ref="L5:S5"/>
  </mergeCells>
  <phoneticPr fontId="39" type="noConversion"/>
  <printOptions horizontalCentered="1"/>
  <pageMargins left="0.39361110329627991" right="0.39361110329627991" top="0.55111110210418701" bottom="0.55111110210418701" header="0.51180553436279297" footer="0.51180553436279297"/>
  <pageSetup paperSize="9" pageOrder="overThenDown" orientation="portrait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2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1" width="8.625" style="244" customWidth="1"/>
    <col min="2" max="13" width="5.75" style="244" customWidth="1"/>
    <col min="14" max="14" width="7.375" style="244" customWidth="1"/>
    <col min="15" max="15" width="6.375" style="244" customWidth="1"/>
    <col min="16" max="16" width="7.375" style="244" customWidth="1"/>
    <col min="17" max="17" width="8.25" style="244" customWidth="1"/>
    <col min="18" max="18" width="7.75" style="244" customWidth="1"/>
    <col min="19" max="21" width="7.375" style="244" customWidth="1"/>
    <col min="22" max="22" width="6.125" style="244" customWidth="1"/>
    <col min="23" max="23" width="6.625" style="244" customWidth="1"/>
    <col min="24" max="24" width="6.5" style="244" customWidth="1"/>
    <col min="25" max="25" width="6.25" style="244" customWidth="1"/>
    <col min="26" max="26" width="12.125" style="244" customWidth="1"/>
    <col min="27" max="27" width="0" style="244" hidden="1" customWidth="1"/>
    <col min="28" max="16384" width="9" style="244"/>
  </cols>
  <sheetData>
    <row r="1" spans="1:27" s="248" customFormat="1" ht="24.95" customHeight="1">
      <c r="A1" s="176" t="s">
        <v>689</v>
      </c>
      <c r="B1" s="110"/>
      <c r="C1" s="113"/>
      <c r="U1" s="965"/>
      <c r="Z1" s="248" t="s">
        <v>690</v>
      </c>
    </row>
    <row r="2" spans="1:27" s="138" customFormat="1" ht="24.95" customHeight="1">
      <c r="A2" s="120" t="s">
        <v>674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53" t="s">
        <v>609</v>
      </c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</row>
    <row r="3" spans="1:27" s="139" customFormat="1" ht="23.1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7" s="145" customFormat="1" ht="15" customHeight="1" thickBot="1">
      <c r="A4" s="7" t="s">
        <v>912</v>
      </c>
      <c r="B4" s="22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256" t="s">
        <v>913</v>
      </c>
    </row>
    <row r="5" spans="1:27" s="216" customFormat="1" ht="15" customHeight="1">
      <c r="A5" s="249" t="s">
        <v>750</v>
      </c>
      <c r="B5" s="192" t="s">
        <v>581</v>
      </c>
      <c r="C5" s="192" t="s">
        <v>762</v>
      </c>
      <c r="D5" s="265"/>
      <c r="E5" s="265"/>
      <c r="F5" s="265"/>
      <c r="G5" s="265"/>
      <c r="H5" s="265"/>
      <c r="I5" s="265"/>
      <c r="J5" s="266"/>
      <c r="K5" s="266"/>
      <c r="L5" s="267"/>
      <c r="M5" s="267"/>
      <c r="N5" s="268" t="s">
        <v>1116</v>
      </c>
      <c r="O5" s="267"/>
      <c r="P5" s="267"/>
      <c r="Q5" s="267"/>
      <c r="R5" s="267"/>
      <c r="S5" s="267"/>
      <c r="T5" s="268"/>
      <c r="U5" s="13"/>
      <c r="V5" s="1113" t="s">
        <v>1117</v>
      </c>
      <c r="W5" s="1114"/>
      <c r="X5" s="1114"/>
      <c r="Y5" s="1115"/>
      <c r="Z5" s="12" t="s">
        <v>399</v>
      </c>
    </row>
    <row r="6" spans="1:27" s="216" customFormat="1" ht="15" customHeight="1">
      <c r="A6" s="199"/>
      <c r="B6" s="269"/>
      <c r="C6" s="269"/>
      <c r="D6" s="269" t="s">
        <v>763</v>
      </c>
      <c r="E6" s="269" t="s">
        <v>764</v>
      </c>
      <c r="F6" s="269" t="s">
        <v>4</v>
      </c>
      <c r="G6" s="269" t="s">
        <v>759</v>
      </c>
      <c r="H6" s="269" t="s">
        <v>12</v>
      </c>
      <c r="I6" s="269" t="s">
        <v>9</v>
      </c>
      <c r="J6" s="270" t="s">
        <v>1118</v>
      </c>
      <c r="K6" s="271" t="s">
        <v>286</v>
      </c>
      <c r="L6" s="272" t="s">
        <v>1119</v>
      </c>
      <c r="M6" s="270" t="s">
        <v>1120</v>
      </c>
      <c r="N6" s="979" t="s">
        <v>503</v>
      </c>
      <c r="O6" s="981" t="s">
        <v>1121</v>
      </c>
      <c r="P6" s="270" t="s">
        <v>760</v>
      </c>
      <c r="Q6" s="270" t="s">
        <v>761</v>
      </c>
      <c r="R6" s="270" t="s">
        <v>326</v>
      </c>
      <c r="S6" s="270" t="s">
        <v>375</v>
      </c>
      <c r="T6" s="270" t="s">
        <v>1122</v>
      </c>
      <c r="U6" s="200" t="s">
        <v>2</v>
      </c>
      <c r="V6" s="50"/>
      <c r="W6" s="200" t="s">
        <v>490</v>
      </c>
      <c r="X6" s="200" t="s">
        <v>513</v>
      </c>
      <c r="Y6" s="200" t="s">
        <v>2</v>
      </c>
      <c r="Z6" s="252"/>
    </row>
    <row r="7" spans="1:27" s="216" customFormat="1" ht="15" customHeight="1">
      <c r="A7" s="199"/>
      <c r="B7" s="269"/>
      <c r="C7" s="269"/>
      <c r="D7" s="269"/>
      <c r="E7" s="269" t="s">
        <v>763</v>
      </c>
      <c r="F7" s="269"/>
      <c r="G7" s="269"/>
      <c r="H7" s="269"/>
      <c r="I7" s="269"/>
      <c r="J7" s="270" t="s">
        <v>511</v>
      </c>
      <c r="K7" s="274"/>
      <c r="L7" s="272" t="s">
        <v>540</v>
      </c>
      <c r="M7" s="270" t="s">
        <v>16</v>
      </c>
      <c r="N7" s="270"/>
      <c r="O7" s="273" t="s">
        <v>518</v>
      </c>
      <c r="P7" s="270" t="s">
        <v>542</v>
      </c>
      <c r="Q7" s="270" t="s">
        <v>441</v>
      </c>
      <c r="R7" s="270" t="s">
        <v>270</v>
      </c>
      <c r="S7" s="270" t="s">
        <v>1123</v>
      </c>
      <c r="T7" s="270" t="s">
        <v>498</v>
      </c>
      <c r="U7" s="22"/>
      <c r="V7" s="22"/>
      <c r="W7" s="22"/>
      <c r="X7" s="22"/>
      <c r="Y7" s="22"/>
      <c r="Z7" s="252"/>
    </row>
    <row r="8" spans="1:27" s="216" customFormat="1" ht="15" customHeight="1">
      <c r="A8" s="15"/>
      <c r="B8" s="275"/>
      <c r="C8" s="275"/>
      <c r="D8" s="275"/>
      <c r="E8" s="275"/>
      <c r="F8" s="275" t="s">
        <v>97</v>
      </c>
      <c r="G8" s="275"/>
      <c r="H8" s="275"/>
      <c r="I8" s="275"/>
      <c r="J8" s="276" t="s">
        <v>297</v>
      </c>
      <c r="K8" s="277"/>
      <c r="M8" s="276" t="s">
        <v>284</v>
      </c>
      <c r="N8" s="276" t="s">
        <v>564</v>
      </c>
      <c r="O8" s="278" t="s">
        <v>564</v>
      </c>
      <c r="P8" s="276" t="s">
        <v>373</v>
      </c>
      <c r="Q8" s="276"/>
      <c r="R8" s="276" t="s">
        <v>347</v>
      </c>
      <c r="S8" s="276" t="s">
        <v>333</v>
      </c>
      <c r="T8" s="276" t="s">
        <v>171</v>
      </c>
      <c r="U8" s="275"/>
      <c r="V8" s="275"/>
      <c r="W8" s="275" t="s">
        <v>246</v>
      </c>
      <c r="X8" s="275" t="s">
        <v>453</v>
      </c>
      <c r="Y8" s="275"/>
      <c r="Z8" s="252"/>
    </row>
    <row r="9" spans="1:27" s="216" customFormat="1" ht="15" customHeight="1">
      <c r="A9" s="15"/>
      <c r="B9" s="275"/>
      <c r="C9" s="275"/>
      <c r="D9" s="275"/>
      <c r="E9" s="275"/>
      <c r="F9" s="275" t="s">
        <v>266</v>
      </c>
      <c r="G9" s="275" t="s">
        <v>360</v>
      </c>
      <c r="H9" s="275"/>
      <c r="I9" s="275"/>
      <c r="J9" s="276" t="s">
        <v>94</v>
      </c>
      <c r="K9" s="277" t="s">
        <v>652</v>
      </c>
      <c r="L9" s="279" t="s">
        <v>196</v>
      </c>
      <c r="M9" s="276" t="s">
        <v>74</v>
      </c>
      <c r="N9" s="276" t="s">
        <v>47</v>
      </c>
      <c r="O9" s="278" t="s">
        <v>368</v>
      </c>
      <c r="P9" s="279" t="s">
        <v>407</v>
      </c>
      <c r="Q9" s="276" t="s">
        <v>373</v>
      </c>
      <c r="R9" s="276" t="s">
        <v>77</v>
      </c>
      <c r="S9" s="276" t="s">
        <v>148</v>
      </c>
      <c r="T9" s="276" t="s">
        <v>266</v>
      </c>
      <c r="U9" s="275"/>
      <c r="V9" s="275"/>
      <c r="W9" s="275" t="s">
        <v>311</v>
      </c>
      <c r="X9" s="275" t="s">
        <v>84</v>
      </c>
      <c r="Y9" s="275"/>
      <c r="Z9" s="252"/>
    </row>
    <row r="10" spans="1:27" s="216" customFormat="1" ht="15" customHeight="1">
      <c r="A10" s="280" t="s">
        <v>308</v>
      </c>
      <c r="B10" s="275" t="s">
        <v>242</v>
      </c>
      <c r="C10" s="275"/>
      <c r="D10" s="275" t="s">
        <v>156</v>
      </c>
      <c r="E10" s="275" t="s">
        <v>66</v>
      </c>
      <c r="F10" s="275" t="s">
        <v>341</v>
      </c>
      <c r="G10" s="275" t="s">
        <v>338</v>
      </c>
      <c r="H10" s="275" t="s">
        <v>195</v>
      </c>
      <c r="I10" s="275" t="s">
        <v>276</v>
      </c>
      <c r="J10" s="276" t="s">
        <v>191</v>
      </c>
      <c r="K10" s="277" t="s">
        <v>191</v>
      </c>
      <c r="L10" s="279" t="s">
        <v>1124</v>
      </c>
      <c r="M10" s="276" t="s">
        <v>191</v>
      </c>
      <c r="N10" s="980" t="s">
        <v>191</v>
      </c>
      <c r="O10" s="982" t="s">
        <v>272</v>
      </c>
      <c r="P10" s="279" t="s">
        <v>191</v>
      </c>
      <c r="Q10" s="276" t="s">
        <v>192</v>
      </c>
      <c r="R10" s="277" t="s">
        <v>190</v>
      </c>
      <c r="S10" s="279" t="s">
        <v>191</v>
      </c>
      <c r="T10" s="276" t="s">
        <v>191</v>
      </c>
      <c r="U10" s="275" t="s">
        <v>427</v>
      </c>
      <c r="V10" s="275"/>
      <c r="W10" s="275" t="s">
        <v>406</v>
      </c>
      <c r="X10" s="275" t="s">
        <v>406</v>
      </c>
      <c r="Y10" s="275" t="s">
        <v>427</v>
      </c>
      <c r="Z10" s="250" t="s">
        <v>248</v>
      </c>
    </row>
    <row r="11" spans="1:27" s="189" customFormat="1" ht="17.45" customHeight="1">
      <c r="A11" s="281">
        <v>2016</v>
      </c>
      <c r="B11" s="282">
        <v>1149</v>
      </c>
      <c r="C11" s="283">
        <v>985</v>
      </c>
      <c r="D11" s="283">
        <v>57</v>
      </c>
      <c r="E11" s="283">
        <v>31</v>
      </c>
      <c r="F11" s="283">
        <v>37</v>
      </c>
      <c r="G11" s="283">
        <v>0</v>
      </c>
      <c r="H11" s="283">
        <v>2</v>
      </c>
      <c r="I11" s="283">
        <v>356</v>
      </c>
      <c r="J11" s="283">
        <v>66</v>
      </c>
      <c r="K11" s="283">
        <v>50</v>
      </c>
      <c r="L11" s="283">
        <v>52</v>
      </c>
      <c r="M11" s="283">
        <v>87</v>
      </c>
      <c r="N11" s="283">
        <v>35</v>
      </c>
      <c r="O11" s="283">
        <v>142</v>
      </c>
      <c r="P11" s="284">
        <v>2</v>
      </c>
      <c r="Q11" s="283">
        <v>44</v>
      </c>
      <c r="R11" s="283">
        <v>23</v>
      </c>
      <c r="S11" s="283">
        <v>0</v>
      </c>
      <c r="T11" s="284">
        <v>1</v>
      </c>
      <c r="U11" s="284"/>
      <c r="V11" s="283">
        <v>169</v>
      </c>
      <c r="W11" s="283">
        <v>30</v>
      </c>
      <c r="X11" s="283">
        <v>30</v>
      </c>
      <c r="Y11" s="285">
        <v>0</v>
      </c>
      <c r="Z11" s="286">
        <v>2016</v>
      </c>
      <c r="AA11" s="128"/>
    </row>
    <row r="12" spans="1:27" s="217" customFormat="1" ht="17.45" customHeight="1">
      <c r="A12" s="281">
        <v>2017</v>
      </c>
      <c r="B12" s="287">
        <v>1272</v>
      </c>
      <c r="C12" s="288">
        <v>1087</v>
      </c>
      <c r="D12" s="288">
        <v>61</v>
      </c>
      <c r="E12" s="288">
        <v>34</v>
      </c>
      <c r="F12" s="288">
        <v>40</v>
      </c>
      <c r="G12" s="224">
        <v>2</v>
      </c>
      <c r="H12" s="288">
        <v>4</v>
      </c>
      <c r="I12" s="288">
        <v>412</v>
      </c>
      <c r="J12" s="288">
        <v>77</v>
      </c>
      <c r="K12" s="288">
        <v>48</v>
      </c>
      <c r="L12" s="288">
        <v>58</v>
      </c>
      <c r="M12" s="288">
        <v>92</v>
      </c>
      <c r="N12" s="288">
        <v>34</v>
      </c>
      <c r="O12" s="288">
        <v>151</v>
      </c>
      <c r="P12" s="288">
        <v>3</v>
      </c>
      <c r="Q12" s="288">
        <v>41</v>
      </c>
      <c r="R12" s="288">
        <v>28</v>
      </c>
      <c r="S12" s="288">
        <v>2</v>
      </c>
      <c r="T12" s="224">
        <v>0</v>
      </c>
      <c r="U12" s="224"/>
      <c r="V12" s="288">
        <v>185</v>
      </c>
      <c r="W12" s="288">
        <v>25</v>
      </c>
      <c r="X12" s="288">
        <v>33</v>
      </c>
      <c r="Y12" s="289">
        <v>127</v>
      </c>
      <c r="Z12" s="286">
        <v>2017</v>
      </c>
      <c r="AA12" s="128"/>
    </row>
    <row r="13" spans="1:27" s="217" customFormat="1" ht="17.45" customHeight="1">
      <c r="A13" s="281">
        <v>2018</v>
      </c>
      <c r="B13" s="287">
        <v>1378</v>
      </c>
      <c r="C13" s="288">
        <v>1191</v>
      </c>
      <c r="D13" s="288">
        <v>59</v>
      </c>
      <c r="E13" s="288">
        <v>37</v>
      </c>
      <c r="F13" s="288">
        <v>41</v>
      </c>
      <c r="G13" s="224">
        <v>1</v>
      </c>
      <c r="H13" s="224">
        <v>4</v>
      </c>
      <c r="I13" s="288">
        <v>484</v>
      </c>
      <c r="J13" s="288">
        <v>67</v>
      </c>
      <c r="K13" s="288">
        <v>51</v>
      </c>
      <c r="L13" s="288">
        <v>55</v>
      </c>
      <c r="M13" s="288">
        <v>94</v>
      </c>
      <c r="N13" s="288">
        <v>45</v>
      </c>
      <c r="O13" s="288">
        <v>149</v>
      </c>
      <c r="P13" s="288">
        <v>4</v>
      </c>
      <c r="Q13" s="288">
        <v>43</v>
      </c>
      <c r="R13" s="288">
        <v>26</v>
      </c>
      <c r="S13" s="224">
        <v>2</v>
      </c>
      <c r="T13" s="224">
        <v>0</v>
      </c>
      <c r="U13" s="224">
        <v>29</v>
      </c>
      <c r="V13" s="288">
        <v>187</v>
      </c>
      <c r="W13" s="288">
        <v>22</v>
      </c>
      <c r="X13" s="288">
        <v>31</v>
      </c>
      <c r="Y13" s="289">
        <v>134</v>
      </c>
      <c r="Z13" s="286">
        <v>2018</v>
      </c>
      <c r="AA13" s="128"/>
    </row>
    <row r="14" spans="1:27" s="217" customFormat="1" ht="17.45" customHeight="1">
      <c r="A14" s="281">
        <v>2019</v>
      </c>
      <c r="B14" s="166">
        <v>1531</v>
      </c>
      <c r="C14" s="234">
        <v>1366</v>
      </c>
      <c r="D14" s="234">
        <v>54</v>
      </c>
      <c r="E14" s="234">
        <v>36</v>
      </c>
      <c r="F14" s="234">
        <v>38</v>
      </c>
      <c r="G14" s="224">
        <v>1</v>
      </c>
      <c r="H14" s="234">
        <v>3</v>
      </c>
      <c r="I14" s="234">
        <v>567</v>
      </c>
      <c r="J14" s="234">
        <v>65</v>
      </c>
      <c r="K14" s="234">
        <v>49</v>
      </c>
      <c r="L14" s="234">
        <v>62</v>
      </c>
      <c r="M14" s="234">
        <v>85</v>
      </c>
      <c r="N14" s="234">
        <v>50</v>
      </c>
      <c r="O14" s="234">
        <v>124</v>
      </c>
      <c r="P14" s="234">
        <v>6</v>
      </c>
      <c r="Q14" s="234">
        <v>39</v>
      </c>
      <c r="R14" s="234">
        <v>27</v>
      </c>
      <c r="S14" s="234">
        <v>1</v>
      </c>
      <c r="T14" s="234">
        <v>0</v>
      </c>
      <c r="U14" s="234">
        <v>159</v>
      </c>
      <c r="V14" s="234">
        <v>165</v>
      </c>
      <c r="W14" s="234">
        <v>63</v>
      </c>
      <c r="X14" s="234">
        <v>21</v>
      </c>
      <c r="Y14" s="167">
        <v>81</v>
      </c>
      <c r="Z14" s="286">
        <v>2019</v>
      </c>
      <c r="AA14" s="128">
        <v>1771</v>
      </c>
    </row>
    <row r="15" spans="1:27" s="217" customFormat="1" ht="17.45" customHeight="1">
      <c r="A15" s="281">
        <v>2020</v>
      </c>
      <c r="B15" s="166">
        <v>1969</v>
      </c>
      <c r="C15" s="234">
        <v>1508</v>
      </c>
      <c r="D15" s="234">
        <v>82</v>
      </c>
      <c r="E15" s="234">
        <v>38</v>
      </c>
      <c r="F15" s="234">
        <v>33</v>
      </c>
      <c r="G15" s="224">
        <v>1</v>
      </c>
      <c r="H15" s="234">
        <v>3</v>
      </c>
      <c r="I15" s="234">
        <v>689</v>
      </c>
      <c r="J15" s="234">
        <v>73</v>
      </c>
      <c r="K15" s="234">
        <v>60</v>
      </c>
      <c r="L15" s="234">
        <v>79</v>
      </c>
      <c r="M15" s="234">
        <v>97</v>
      </c>
      <c r="N15" s="234">
        <v>57</v>
      </c>
      <c r="O15" s="234">
        <v>102</v>
      </c>
      <c r="P15" s="234">
        <v>8</v>
      </c>
      <c r="Q15" s="234">
        <v>31</v>
      </c>
      <c r="R15" s="234">
        <v>18</v>
      </c>
      <c r="S15" s="224">
        <v>1</v>
      </c>
      <c r="T15" s="234">
        <v>2</v>
      </c>
      <c r="U15" s="234">
        <v>134</v>
      </c>
      <c r="V15" s="234">
        <v>461</v>
      </c>
      <c r="W15" s="234">
        <v>129</v>
      </c>
      <c r="X15" s="234">
        <v>31</v>
      </c>
      <c r="Y15" s="167">
        <v>301</v>
      </c>
      <c r="Z15" s="286">
        <v>2020</v>
      </c>
      <c r="AA15" s="128">
        <v>1771</v>
      </c>
    </row>
    <row r="16" spans="1:27" s="147" customFormat="1" ht="36" customHeight="1">
      <c r="A16" s="90">
        <f>A15+1</f>
        <v>2021</v>
      </c>
      <c r="B16" s="94">
        <f t="shared" ref="B16:E16" si="0">SUM(B17:B38)</f>
        <v>2137</v>
      </c>
      <c r="C16" s="243">
        <f t="shared" si="0"/>
        <v>1682</v>
      </c>
      <c r="D16" s="243">
        <f t="shared" si="0"/>
        <v>54</v>
      </c>
      <c r="E16" s="243">
        <f t="shared" si="0"/>
        <v>39</v>
      </c>
      <c r="F16" s="243">
        <f t="shared" ref="F16:Y16" si="1">SUM(F17:F38)</f>
        <v>36</v>
      </c>
      <c r="G16" s="243">
        <f t="shared" si="1"/>
        <v>2</v>
      </c>
      <c r="H16" s="243">
        <f t="shared" si="1"/>
        <v>1</v>
      </c>
      <c r="I16" s="243">
        <f t="shared" si="1"/>
        <v>853</v>
      </c>
      <c r="J16" s="243">
        <f t="shared" si="1"/>
        <v>84</v>
      </c>
      <c r="K16" s="243">
        <f t="shared" si="1"/>
        <v>56</v>
      </c>
      <c r="L16" s="243">
        <f t="shared" si="1"/>
        <v>88</v>
      </c>
      <c r="M16" s="243">
        <f t="shared" si="1"/>
        <v>99</v>
      </c>
      <c r="N16" s="243">
        <f t="shared" si="1"/>
        <v>64</v>
      </c>
      <c r="O16" s="243">
        <f t="shared" si="1"/>
        <v>147</v>
      </c>
      <c r="P16" s="243">
        <f t="shared" si="1"/>
        <v>17</v>
      </c>
      <c r="Q16" s="243">
        <f t="shared" si="1"/>
        <v>31</v>
      </c>
      <c r="R16" s="243">
        <f t="shared" si="1"/>
        <v>31</v>
      </c>
      <c r="S16" s="243">
        <f t="shared" si="1"/>
        <v>2</v>
      </c>
      <c r="T16" s="243">
        <f t="shared" si="1"/>
        <v>6</v>
      </c>
      <c r="U16" s="226">
        <f>SUM(U17:U38)</f>
        <v>72</v>
      </c>
      <c r="V16" s="243">
        <f t="shared" si="1"/>
        <v>455</v>
      </c>
      <c r="W16" s="243">
        <f t="shared" si="1"/>
        <v>190</v>
      </c>
      <c r="X16" s="243">
        <f t="shared" si="1"/>
        <v>47</v>
      </c>
      <c r="Y16" s="953">
        <f t="shared" si="1"/>
        <v>218</v>
      </c>
      <c r="Z16" s="290">
        <f>A16</f>
        <v>2021</v>
      </c>
      <c r="AA16" s="130">
        <v>1771</v>
      </c>
    </row>
    <row r="17" spans="1:29" s="189" customFormat="1" ht="17.100000000000001" customHeight="1">
      <c r="A17" s="479" t="s">
        <v>563</v>
      </c>
      <c r="B17" s="999">
        <f>SUM(C17,V17)</f>
        <v>104</v>
      </c>
      <c r="C17" s="1000">
        <v>98</v>
      </c>
      <c r="D17" s="1000">
        <v>2</v>
      </c>
      <c r="E17" s="1000">
        <v>2</v>
      </c>
      <c r="F17" s="1000">
        <v>1</v>
      </c>
      <c r="G17" s="1000">
        <v>0</v>
      </c>
      <c r="H17" s="1000">
        <v>1</v>
      </c>
      <c r="I17" s="1000">
        <v>74</v>
      </c>
      <c r="J17" s="1000">
        <v>5</v>
      </c>
      <c r="K17" s="1000">
        <v>2</v>
      </c>
      <c r="L17" s="1000">
        <v>2</v>
      </c>
      <c r="M17" s="1000">
        <v>0</v>
      </c>
      <c r="N17" s="1000">
        <v>2</v>
      </c>
      <c r="O17" s="1000">
        <v>4</v>
      </c>
      <c r="P17" s="1000">
        <v>0</v>
      </c>
      <c r="Q17" s="1000">
        <v>2</v>
      </c>
      <c r="R17" s="1000">
        <v>0</v>
      </c>
      <c r="S17" s="1000">
        <v>0</v>
      </c>
      <c r="T17" s="1000">
        <v>0</v>
      </c>
      <c r="U17" s="1000">
        <v>1</v>
      </c>
      <c r="V17" s="1000">
        <f>SUM(W17:Y17)</f>
        <v>6</v>
      </c>
      <c r="W17" s="1000">
        <v>4</v>
      </c>
      <c r="X17" s="1000">
        <v>1</v>
      </c>
      <c r="Y17" s="167">
        <v>1</v>
      </c>
      <c r="Z17" s="295" t="s">
        <v>105</v>
      </c>
      <c r="AA17" s="189">
        <v>1385</v>
      </c>
      <c r="AB17" s="247"/>
      <c r="AC17" s="247"/>
    </row>
    <row r="18" spans="1:29" s="189" customFormat="1" ht="17.100000000000001" customHeight="1">
      <c r="A18" s="479" t="s">
        <v>553</v>
      </c>
      <c r="B18" s="999">
        <f t="shared" ref="B18:B38" si="2">SUM(C18,V18)</f>
        <v>113</v>
      </c>
      <c r="C18" s="1000">
        <v>76</v>
      </c>
      <c r="D18" s="1000">
        <v>3</v>
      </c>
      <c r="E18" s="1000">
        <v>2</v>
      </c>
      <c r="F18" s="1000">
        <v>2</v>
      </c>
      <c r="G18" s="1000">
        <v>0</v>
      </c>
      <c r="H18" s="1000">
        <v>0</v>
      </c>
      <c r="I18" s="1000">
        <v>28</v>
      </c>
      <c r="J18" s="1000">
        <v>7</v>
      </c>
      <c r="K18" s="1000">
        <v>4</v>
      </c>
      <c r="L18" s="1000">
        <v>7</v>
      </c>
      <c r="M18" s="1000">
        <v>7</v>
      </c>
      <c r="N18" s="1000">
        <v>9</v>
      </c>
      <c r="O18" s="1000">
        <v>7</v>
      </c>
      <c r="P18" s="1000">
        <v>0</v>
      </c>
      <c r="Q18" s="1000">
        <v>0</v>
      </c>
      <c r="R18" s="1000">
        <v>0</v>
      </c>
      <c r="S18" s="1000">
        <v>0</v>
      </c>
      <c r="T18" s="1000">
        <v>0</v>
      </c>
      <c r="U18" s="1000">
        <v>0</v>
      </c>
      <c r="V18" s="1000">
        <f t="shared" ref="V18:V38" si="3">SUM(W18:Y18)</f>
        <v>37</v>
      </c>
      <c r="W18" s="1000">
        <v>14</v>
      </c>
      <c r="X18" s="1000">
        <v>10</v>
      </c>
      <c r="Y18" s="167">
        <v>13</v>
      </c>
      <c r="Z18" s="295" t="s">
        <v>124</v>
      </c>
      <c r="AA18" s="247">
        <f>AA16-AA17</f>
        <v>386</v>
      </c>
      <c r="AB18" s="247"/>
      <c r="AC18" s="247"/>
    </row>
    <row r="19" spans="1:29" s="189" customFormat="1" ht="17.100000000000001" customHeight="1">
      <c r="A19" s="958" t="s">
        <v>567</v>
      </c>
      <c r="B19" s="999">
        <f t="shared" si="2"/>
        <v>144</v>
      </c>
      <c r="C19" s="1000">
        <v>126</v>
      </c>
      <c r="D19" s="1000">
        <v>2</v>
      </c>
      <c r="E19" s="1000">
        <v>2</v>
      </c>
      <c r="F19" s="1000">
        <v>3</v>
      </c>
      <c r="G19" s="1000" t="s">
        <v>25</v>
      </c>
      <c r="H19" s="1000" t="s">
        <v>25</v>
      </c>
      <c r="I19" s="1000">
        <v>72</v>
      </c>
      <c r="J19" s="1000">
        <v>5</v>
      </c>
      <c r="K19" s="1000">
        <v>1</v>
      </c>
      <c r="L19" s="1000">
        <v>3</v>
      </c>
      <c r="M19" s="1000">
        <v>6</v>
      </c>
      <c r="N19" s="1000">
        <v>7</v>
      </c>
      <c r="O19" s="1000">
        <v>3</v>
      </c>
      <c r="P19" s="1000">
        <v>3</v>
      </c>
      <c r="Q19" s="1000">
        <v>6</v>
      </c>
      <c r="R19" s="1000">
        <v>3</v>
      </c>
      <c r="S19" s="1000" t="s">
        <v>25</v>
      </c>
      <c r="T19" s="1000" t="s">
        <v>25</v>
      </c>
      <c r="U19" s="1000">
        <v>10</v>
      </c>
      <c r="V19" s="1000">
        <f t="shared" si="3"/>
        <v>18</v>
      </c>
      <c r="W19" s="1000">
        <v>3</v>
      </c>
      <c r="X19" s="1000">
        <v>5</v>
      </c>
      <c r="Y19" s="167">
        <v>10</v>
      </c>
      <c r="Z19" s="416" t="s">
        <v>177</v>
      </c>
      <c r="AB19" s="247"/>
      <c r="AC19" s="247"/>
    </row>
    <row r="20" spans="1:29" s="189" customFormat="1" ht="17.100000000000001" customHeight="1">
      <c r="A20" s="479" t="s">
        <v>565</v>
      </c>
      <c r="B20" s="999">
        <f t="shared" si="2"/>
        <v>127</v>
      </c>
      <c r="C20" s="1000">
        <v>114</v>
      </c>
      <c r="D20" s="1000">
        <v>1</v>
      </c>
      <c r="E20" s="1000">
        <v>2</v>
      </c>
      <c r="F20" s="1000">
        <v>1</v>
      </c>
      <c r="G20" s="1000">
        <v>0</v>
      </c>
      <c r="H20" s="1000">
        <v>0</v>
      </c>
      <c r="I20" s="1000">
        <v>55</v>
      </c>
      <c r="J20" s="1000">
        <v>6</v>
      </c>
      <c r="K20" s="1000">
        <v>2</v>
      </c>
      <c r="L20" s="1000">
        <v>4</v>
      </c>
      <c r="M20" s="1000">
        <v>7</v>
      </c>
      <c r="N20" s="1000">
        <v>3</v>
      </c>
      <c r="O20" s="1000">
        <v>27</v>
      </c>
      <c r="P20" s="1000">
        <v>0</v>
      </c>
      <c r="Q20" s="1000">
        <v>1</v>
      </c>
      <c r="R20" s="1000">
        <v>0</v>
      </c>
      <c r="S20" s="1000">
        <v>0</v>
      </c>
      <c r="T20" s="1000">
        <v>0</v>
      </c>
      <c r="U20" s="1000">
        <v>5</v>
      </c>
      <c r="V20" s="1000">
        <f t="shared" si="3"/>
        <v>13</v>
      </c>
      <c r="W20" s="1000">
        <v>0</v>
      </c>
      <c r="X20" s="1000">
        <v>7</v>
      </c>
      <c r="Y20" s="167">
        <v>6</v>
      </c>
      <c r="Z20" s="295" t="s">
        <v>461</v>
      </c>
      <c r="AB20" s="247"/>
      <c r="AC20" s="247"/>
    </row>
    <row r="21" spans="1:29" s="189" customFormat="1" ht="17.100000000000001" customHeight="1">
      <c r="A21" s="958" t="s">
        <v>562</v>
      </c>
      <c r="B21" s="999">
        <f t="shared" si="2"/>
        <v>118</v>
      </c>
      <c r="C21" s="1000">
        <v>102</v>
      </c>
      <c r="D21" s="1000">
        <v>2</v>
      </c>
      <c r="E21" s="1000">
        <v>2</v>
      </c>
      <c r="F21" s="1000">
        <v>1</v>
      </c>
      <c r="G21" s="1000">
        <v>0</v>
      </c>
      <c r="H21" s="1000">
        <v>0</v>
      </c>
      <c r="I21" s="1000">
        <v>49</v>
      </c>
      <c r="J21" s="1000">
        <v>5</v>
      </c>
      <c r="K21" s="1000">
        <v>2</v>
      </c>
      <c r="L21" s="1000">
        <v>2</v>
      </c>
      <c r="M21" s="1000">
        <v>5</v>
      </c>
      <c r="N21" s="1000">
        <v>5</v>
      </c>
      <c r="O21" s="1000">
        <v>3</v>
      </c>
      <c r="P21" s="1000">
        <v>7</v>
      </c>
      <c r="Q21" s="1000">
        <v>1</v>
      </c>
      <c r="R21" s="1000">
        <v>10</v>
      </c>
      <c r="S21" s="1000">
        <v>1</v>
      </c>
      <c r="T21" s="1000">
        <v>3</v>
      </c>
      <c r="U21" s="1000">
        <v>4</v>
      </c>
      <c r="V21" s="1000">
        <f t="shared" si="3"/>
        <v>16</v>
      </c>
      <c r="W21" s="1000">
        <v>1</v>
      </c>
      <c r="X21" s="1000">
        <v>8</v>
      </c>
      <c r="Y21" s="167">
        <v>7</v>
      </c>
      <c r="Z21" s="295" t="s">
        <v>650</v>
      </c>
      <c r="AB21" s="247"/>
      <c r="AC21" s="247"/>
    </row>
    <row r="22" spans="1:29" s="189" customFormat="1" ht="27" customHeight="1">
      <c r="A22" s="479" t="s">
        <v>552</v>
      </c>
      <c r="B22" s="999">
        <f t="shared" si="2"/>
        <v>103</v>
      </c>
      <c r="C22" s="1000">
        <v>98</v>
      </c>
      <c r="D22" s="1000">
        <v>2</v>
      </c>
      <c r="E22" s="1000">
        <v>2</v>
      </c>
      <c r="F22" s="1000">
        <v>1</v>
      </c>
      <c r="G22" s="1000">
        <v>0</v>
      </c>
      <c r="H22" s="1000">
        <v>0</v>
      </c>
      <c r="I22" s="1000">
        <v>52</v>
      </c>
      <c r="J22" s="1000">
        <v>5</v>
      </c>
      <c r="K22" s="1000">
        <v>3</v>
      </c>
      <c r="L22" s="1000">
        <v>4</v>
      </c>
      <c r="M22" s="1000">
        <v>6</v>
      </c>
      <c r="N22" s="1000">
        <v>2</v>
      </c>
      <c r="O22" s="1000">
        <v>6</v>
      </c>
      <c r="P22" s="1000">
        <v>1</v>
      </c>
      <c r="Q22" s="1000">
        <v>6</v>
      </c>
      <c r="R22" s="1000">
        <v>4</v>
      </c>
      <c r="S22" s="1000">
        <v>0</v>
      </c>
      <c r="T22" s="1000">
        <v>0</v>
      </c>
      <c r="U22" s="1000">
        <v>4</v>
      </c>
      <c r="V22" s="1000">
        <f t="shared" si="3"/>
        <v>5</v>
      </c>
      <c r="W22" s="1000">
        <v>0</v>
      </c>
      <c r="X22" s="1000">
        <v>0</v>
      </c>
      <c r="Y22" s="167">
        <v>5</v>
      </c>
      <c r="Z22" s="295" t="s">
        <v>180</v>
      </c>
      <c r="AB22" s="247"/>
      <c r="AC22" s="247"/>
    </row>
    <row r="23" spans="1:29" s="189" customFormat="1" ht="17.100000000000001" customHeight="1">
      <c r="A23" s="958" t="s">
        <v>561</v>
      </c>
      <c r="B23" s="999">
        <f t="shared" si="2"/>
        <v>79</v>
      </c>
      <c r="C23" s="1000">
        <v>72</v>
      </c>
      <c r="D23" s="1000">
        <v>5</v>
      </c>
      <c r="E23" s="1000">
        <v>2</v>
      </c>
      <c r="F23" s="1000">
        <v>2</v>
      </c>
      <c r="G23" s="1000">
        <v>1</v>
      </c>
      <c r="H23" s="1000" t="s">
        <v>1335</v>
      </c>
      <c r="I23" s="1000">
        <v>32</v>
      </c>
      <c r="J23" s="1000">
        <v>2</v>
      </c>
      <c r="K23" s="1000">
        <v>4</v>
      </c>
      <c r="L23" s="1000">
        <v>7</v>
      </c>
      <c r="M23" s="1000">
        <v>6</v>
      </c>
      <c r="N23" s="1000">
        <v>2</v>
      </c>
      <c r="O23" s="1000">
        <v>6</v>
      </c>
      <c r="P23" s="1000" t="s">
        <v>1335</v>
      </c>
      <c r="Q23" s="1000">
        <v>2</v>
      </c>
      <c r="R23" s="1000">
        <v>0</v>
      </c>
      <c r="S23" s="1000">
        <v>0</v>
      </c>
      <c r="T23" s="1000">
        <v>0</v>
      </c>
      <c r="U23" s="1000">
        <v>1</v>
      </c>
      <c r="V23" s="1000">
        <f t="shared" si="3"/>
        <v>7</v>
      </c>
      <c r="W23" s="1000">
        <v>0</v>
      </c>
      <c r="X23" s="1000">
        <v>0</v>
      </c>
      <c r="Y23" s="167">
        <v>7</v>
      </c>
      <c r="Z23" s="72" t="s">
        <v>657</v>
      </c>
      <c r="AB23" s="247"/>
      <c r="AC23" s="247"/>
    </row>
    <row r="24" spans="1:29" s="189" customFormat="1" ht="17.100000000000001" customHeight="1">
      <c r="A24" s="958" t="s">
        <v>557</v>
      </c>
      <c r="B24" s="999">
        <f t="shared" si="2"/>
        <v>164</v>
      </c>
      <c r="C24" s="1000">
        <v>82</v>
      </c>
      <c r="D24" s="1000">
        <v>8</v>
      </c>
      <c r="E24" s="1000">
        <v>2</v>
      </c>
      <c r="F24" s="1000">
        <v>0</v>
      </c>
      <c r="G24" s="1000">
        <v>0</v>
      </c>
      <c r="H24" s="1000">
        <v>0</v>
      </c>
      <c r="I24" s="1000">
        <v>38</v>
      </c>
      <c r="J24" s="1000">
        <v>3</v>
      </c>
      <c r="K24" s="1000">
        <v>6</v>
      </c>
      <c r="L24" s="1000">
        <v>4</v>
      </c>
      <c r="M24" s="1000">
        <v>5</v>
      </c>
      <c r="N24" s="1000">
        <v>2</v>
      </c>
      <c r="O24" s="1000">
        <v>8</v>
      </c>
      <c r="P24" s="1000">
        <v>2</v>
      </c>
      <c r="Q24" s="1000">
        <v>0</v>
      </c>
      <c r="R24" s="1000">
        <v>0</v>
      </c>
      <c r="S24" s="1000">
        <v>0</v>
      </c>
      <c r="T24" s="1000">
        <v>0</v>
      </c>
      <c r="U24" s="1000">
        <v>4</v>
      </c>
      <c r="V24" s="1000">
        <f t="shared" si="3"/>
        <v>82</v>
      </c>
      <c r="W24" s="1000">
        <v>20</v>
      </c>
      <c r="X24" s="1000">
        <v>3</v>
      </c>
      <c r="Y24" s="167">
        <v>59</v>
      </c>
      <c r="Z24" s="295" t="s">
        <v>121</v>
      </c>
      <c r="AB24" s="247"/>
      <c r="AC24" s="247"/>
    </row>
    <row r="25" spans="1:29" s="189" customFormat="1" ht="17.100000000000001" customHeight="1">
      <c r="A25" s="958" t="s">
        <v>227</v>
      </c>
      <c r="B25" s="999">
        <f t="shared" si="2"/>
        <v>83</v>
      </c>
      <c r="C25" s="1000">
        <v>45</v>
      </c>
      <c r="D25" s="1000">
        <v>2</v>
      </c>
      <c r="E25" s="1000">
        <v>2</v>
      </c>
      <c r="F25" s="1000">
        <v>2</v>
      </c>
      <c r="G25" s="1000">
        <v>0</v>
      </c>
      <c r="H25" s="1000">
        <v>0</v>
      </c>
      <c r="I25" s="1000">
        <v>21</v>
      </c>
      <c r="J25" s="1000">
        <v>1</v>
      </c>
      <c r="K25" s="1000">
        <v>2</v>
      </c>
      <c r="L25" s="1000">
        <v>3</v>
      </c>
      <c r="M25" s="1000">
        <v>2</v>
      </c>
      <c r="N25" s="1000">
        <v>0</v>
      </c>
      <c r="O25" s="1000">
        <v>7</v>
      </c>
      <c r="P25" s="1000">
        <v>0</v>
      </c>
      <c r="Q25" s="1000">
        <v>1</v>
      </c>
      <c r="R25" s="1000">
        <v>0</v>
      </c>
      <c r="S25" s="1000">
        <v>0</v>
      </c>
      <c r="T25" s="1000">
        <v>0</v>
      </c>
      <c r="U25" s="1000">
        <v>2</v>
      </c>
      <c r="V25" s="1000">
        <f t="shared" si="3"/>
        <v>38</v>
      </c>
      <c r="W25" s="1000">
        <v>27</v>
      </c>
      <c r="X25" s="1000">
        <v>0</v>
      </c>
      <c r="Y25" s="167">
        <v>11</v>
      </c>
      <c r="Z25" s="295" t="s">
        <v>123</v>
      </c>
      <c r="AB25" s="247"/>
      <c r="AC25" s="247"/>
    </row>
    <row r="26" spans="1:29" s="189" customFormat="1" ht="27" customHeight="1">
      <c r="A26" s="479" t="s">
        <v>550</v>
      </c>
      <c r="B26" s="999">
        <f t="shared" si="2"/>
        <v>69</v>
      </c>
      <c r="C26" s="1000">
        <v>65</v>
      </c>
      <c r="D26" s="1000">
        <v>2</v>
      </c>
      <c r="E26" s="1000">
        <v>1</v>
      </c>
      <c r="F26" s="1000">
        <v>1</v>
      </c>
      <c r="G26" s="1000">
        <v>0</v>
      </c>
      <c r="H26" s="1000">
        <v>0</v>
      </c>
      <c r="I26" s="1000">
        <v>35</v>
      </c>
      <c r="J26" s="1000">
        <v>3</v>
      </c>
      <c r="K26" s="1000">
        <v>2</v>
      </c>
      <c r="L26" s="1000">
        <v>3</v>
      </c>
      <c r="M26" s="1000">
        <v>4</v>
      </c>
      <c r="N26" s="1000">
        <v>2</v>
      </c>
      <c r="O26" s="1000">
        <v>8</v>
      </c>
      <c r="P26" s="1000">
        <v>0</v>
      </c>
      <c r="Q26" s="1000">
        <v>1</v>
      </c>
      <c r="R26" s="1000">
        <v>0</v>
      </c>
      <c r="S26" s="1000">
        <v>0</v>
      </c>
      <c r="T26" s="1000">
        <v>1</v>
      </c>
      <c r="U26" s="1000">
        <v>2</v>
      </c>
      <c r="V26" s="1000">
        <f t="shared" si="3"/>
        <v>4</v>
      </c>
      <c r="W26" s="1000">
        <v>0</v>
      </c>
      <c r="X26" s="1000">
        <v>0</v>
      </c>
      <c r="Y26" s="167">
        <v>4</v>
      </c>
      <c r="Z26" s="295" t="s">
        <v>122</v>
      </c>
      <c r="AB26" s="247"/>
      <c r="AC26" s="247"/>
    </row>
    <row r="27" spans="1:29" s="189" customFormat="1" ht="17.100000000000001" customHeight="1">
      <c r="A27" s="958" t="s">
        <v>560</v>
      </c>
      <c r="B27" s="999">
        <f t="shared" si="2"/>
        <v>88</v>
      </c>
      <c r="C27" s="1000">
        <v>79</v>
      </c>
      <c r="D27" s="1000">
        <v>2</v>
      </c>
      <c r="E27" s="1000">
        <v>2</v>
      </c>
      <c r="F27" s="1000">
        <v>2</v>
      </c>
      <c r="G27" s="1000">
        <v>0</v>
      </c>
      <c r="H27" s="1000">
        <v>0</v>
      </c>
      <c r="I27" s="1000">
        <v>31</v>
      </c>
      <c r="J27" s="1000">
        <v>4</v>
      </c>
      <c r="K27" s="1000">
        <v>1</v>
      </c>
      <c r="L27" s="1000">
        <v>7</v>
      </c>
      <c r="M27" s="1000">
        <v>7</v>
      </c>
      <c r="N27" s="1000">
        <v>6</v>
      </c>
      <c r="O27" s="1000">
        <v>7</v>
      </c>
      <c r="P27" s="1000">
        <v>0</v>
      </c>
      <c r="Q27" s="1000">
        <v>0</v>
      </c>
      <c r="R27" s="1000">
        <v>0</v>
      </c>
      <c r="S27" s="1000">
        <v>0</v>
      </c>
      <c r="T27" s="1000">
        <v>1</v>
      </c>
      <c r="U27" s="1000">
        <v>9</v>
      </c>
      <c r="V27" s="1000">
        <f t="shared" si="3"/>
        <v>9</v>
      </c>
      <c r="W27" s="1000">
        <v>1</v>
      </c>
      <c r="X27" s="1000">
        <v>1</v>
      </c>
      <c r="Y27" s="167">
        <v>7</v>
      </c>
      <c r="Z27" s="295" t="s">
        <v>80</v>
      </c>
      <c r="AB27" s="247"/>
      <c r="AC27" s="247"/>
    </row>
    <row r="28" spans="1:29" s="189" customFormat="1" ht="17.100000000000001" customHeight="1">
      <c r="A28" s="479" t="s">
        <v>568</v>
      </c>
      <c r="B28" s="999">
        <f t="shared" si="2"/>
        <v>68</v>
      </c>
      <c r="C28" s="1000">
        <v>58</v>
      </c>
      <c r="D28" s="1000">
        <v>2</v>
      </c>
      <c r="E28" s="1000">
        <v>2</v>
      </c>
      <c r="F28" s="1000">
        <v>1</v>
      </c>
      <c r="G28" s="1000">
        <v>0</v>
      </c>
      <c r="H28" s="1000">
        <v>0</v>
      </c>
      <c r="I28" s="1000">
        <v>25</v>
      </c>
      <c r="J28" s="1000">
        <v>4</v>
      </c>
      <c r="K28" s="1000">
        <v>3</v>
      </c>
      <c r="L28" s="1000">
        <v>4</v>
      </c>
      <c r="M28" s="1000">
        <v>3</v>
      </c>
      <c r="N28" s="1000">
        <v>1</v>
      </c>
      <c r="O28" s="1000">
        <v>10</v>
      </c>
      <c r="P28" s="1000">
        <v>0</v>
      </c>
      <c r="Q28" s="1000">
        <v>0</v>
      </c>
      <c r="R28" s="1000">
        <v>0</v>
      </c>
      <c r="S28" s="1000">
        <v>1</v>
      </c>
      <c r="T28" s="1000">
        <v>0</v>
      </c>
      <c r="U28" s="1000">
        <v>2</v>
      </c>
      <c r="V28" s="1000">
        <f t="shared" si="3"/>
        <v>10</v>
      </c>
      <c r="W28" s="1000">
        <v>0</v>
      </c>
      <c r="X28" s="1000">
        <v>0</v>
      </c>
      <c r="Y28" s="167">
        <v>10</v>
      </c>
      <c r="Z28" s="954" t="s">
        <v>673</v>
      </c>
      <c r="AB28" s="247"/>
      <c r="AC28" s="247"/>
    </row>
    <row r="29" spans="1:29" s="189" customFormat="1" ht="17.100000000000001" customHeight="1">
      <c r="A29" s="958" t="s">
        <v>549</v>
      </c>
      <c r="B29" s="999">
        <f t="shared" si="2"/>
        <v>69</v>
      </c>
      <c r="C29" s="1000">
        <v>61</v>
      </c>
      <c r="D29" s="1000">
        <v>2</v>
      </c>
      <c r="E29" s="1000">
        <v>1</v>
      </c>
      <c r="F29" s="1000">
        <v>2</v>
      </c>
      <c r="G29" s="1000">
        <v>0</v>
      </c>
      <c r="H29" s="1000">
        <v>0</v>
      </c>
      <c r="I29" s="1000">
        <v>34</v>
      </c>
      <c r="J29" s="1000">
        <v>1</v>
      </c>
      <c r="K29" s="1000">
        <v>1</v>
      </c>
      <c r="L29" s="1000">
        <v>4</v>
      </c>
      <c r="M29" s="1000">
        <v>1</v>
      </c>
      <c r="N29" s="1000">
        <v>4</v>
      </c>
      <c r="O29" s="1000">
        <v>6</v>
      </c>
      <c r="P29" s="1000">
        <v>0</v>
      </c>
      <c r="Q29" s="1000">
        <v>0</v>
      </c>
      <c r="R29" s="1000">
        <v>0</v>
      </c>
      <c r="S29" s="1000">
        <v>0</v>
      </c>
      <c r="T29" s="1000">
        <v>0</v>
      </c>
      <c r="U29" s="1000">
        <v>5</v>
      </c>
      <c r="V29" s="1000">
        <f t="shared" si="3"/>
        <v>8</v>
      </c>
      <c r="W29" s="1000">
        <v>2</v>
      </c>
      <c r="X29" s="1000">
        <v>1</v>
      </c>
      <c r="Y29" s="167">
        <v>5</v>
      </c>
      <c r="Z29" s="295" t="s">
        <v>125</v>
      </c>
      <c r="AB29" s="247"/>
      <c r="AC29" s="247"/>
    </row>
    <row r="30" spans="1:29" s="189" customFormat="1" ht="27" customHeight="1">
      <c r="A30" s="479" t="s">
        <v>556</v>
      </c>
      <c r="B30" s="999">
        <f t="shared" si="2"/>
        <v>105</v>
      </c>
      <c r="C30" s="1000">
        <v>83</v>
      </c>
      <c r="D30" s="1000">
        <v>2</v>
      </c>
      <c r="E30" s="1000">
        <v>2</v>
      </c>
      <c r="F30" s="1000">
        <v>2</v>
      </c>
      <c r="G30" s="1000">
        <v>0</v>
      </c>
      <c r="H30" s="1000">
        <v>0</v>
      </c>
      <c r="I30" s="1000">
        <v>41</v>
      </c>
      <c r="J30" s="1000">
        <v>2</v>
      </c>
      <c r="K30" s="1000">
        <v>3</v>
      </c>
      <c r="L30" s="1000">
        <v>6</v>
      </c>
      <c r="M30" s="1000">
        <v>8</v>
      </c>
      <c r="N30" s="1000">
        <v>1</v>
      </c>
      <c r="O30" s="1000">
        <v>14</v>
      </c>
      <c r="P30" s="1000">
        <v>1</v>
      </c>
      <c r="Q30" s="1000">
        <v>0</v>
      </c>
      <c r="R30" s="1000">
        <v>1</v>
      </c>
      <c r="S30" s="1000">
        <v>0</v>
      </c>
      <c r="T30" s="1000">
        <v>0</v>
      </c>
      <c r="U30" s="1000">
        <v>0</v>
      </c>
      <c r="V30" s="1000">
        <f t="shared" si="3"/>
        <v>22</v>
      </c>
      <c r="W30" s="1000">
        <v>18</v>
      </c>
      <c r="X30" s="1000">
        <v>1</v>
      </c>
      <c r="Y30" s="167">
        <v>3</v>
      </c>
      <c r="Z30" s="295" t="s">
        <v>142</v>
      </c>
      <c r="AB30" s="247"/>
      <c r="AC30" s="247"/>
    </row>
    <row r="31" spans="1:29" s="189" customFormat="1" ht="17.100000000000001" customHeight="1">
      <c r="A31" s="479" t="s">
        <v>555</v>
      </c>
      <c r="B31" s="999">
        <f t="shared" si="2"/>
        <v>58</v>
      </c>
      <c r="C31" s="1000">
        <v>54</v>
      </c>
      <c r="D31" s="1000">
        <v>2</v>
      </c>
      <c r="E31" s="1000">
        <v>2</v>
      </c>
      <c r="F31" s="1000">
        <v>2</v>
      </c>
      <c r="G31" s="1000">
        <v>0</v>
      </c>
      <c r="H31" s="1000">
        <v>0</v>
      </c>
      <c r="I31" s="1000">
        <v>27</v>
      </c>
      <c r="J31" s="1000">
        <v>3</v>
      </c>
      <c r="K31" s="1000">
        <v>2</v>
      </c>
      <c r="L31" s="1000">
        <v>6</v>
      </c>
      <c r="M31" s="1000">
        <v>7</v>
      </c>
      <c r="N31" s="1000">
        <v>0</v>
      </c>
      <c r="O31" s="1000">
        <v>0</v>
      </c>
      <c r="P31" s="1000">
        <v>2</v>
      </c>
      <c r="Q31" s="1000">
        <v>0</v>
      </c>
      <c r="R31" s="1000">
        <v>0</v>
      </c>
      <c r="S31" s="1000">
        <v>0</v>
      </c>
      <c r="T31" s="1000">
        <v>0</v>
      </c>
      <c r="U31" s="1000">
        <v>1</v>
      </c>
      <c r="V31" s="1000">
        <f t="shared" si="3"/>
        <v>4</v>
      </c>
      <c r="W31" s="1000">
        <v>0</v>
      </c>
      <c r="X31" s="1000">
        <v>1</v>
      </c>
      <c r="Y31" s="167">
        <v>3</v>
      </c>
      <c r="Z31" s="295" t="s">
        <v>116</v>
      </c>
      <c r="AB31" s="247"/>
      <c r="AC31" s="247"/>
    </row>
    <row r="32" spans="1:29" s="189" customFormat="1" ht="17.100000000000001" customHeight="1">
      <c r="A32" s="479" t="s">
        <v>554</v>
      </c>
      <c r="B32" s="999">
        <f t="shared" si="2"/>
        <v>180</v>
      </c>
      <c r="C32" s="1000">
        <v>103</v>
      </c>
      <c r="D32" s="1000">
        <v>2</v>
      </c>
      <c r="E32" s="1000">
        <v>1</v>
      </c>
      <c r="F32" s="1000">
        <v>2</v>
      </c>
      <c r="G32" s="1000">
        <v>0</v>
      </c>
      <c r="H32" s="1000">
        <v>0</v>
      </c>
      <c r="I32" s="1000">
        <v>58</v>
      </c>
      <c r="J32" s="1000">
        <v>6</v>
      </c>
      <c r="K32" s="1000">
        <v>3</v>
      </c>
      <c r="L32" s="1000">
        <v>5</v>
      </c>
      <c r="M32" s="1000">
        <v>5</v>
      </c>
      <c r="N32" s="1000">
        <v>4</v>
      </c>
      <c r="O32" s="1000">
        <v>1</v>
      </c>
      <c r="P32" s="1000">
        <v>1</v>
      </c>
      <c r="Q32" s="1000">
        <v>0</v>
      </c>
      <c r="R32" s="1000">
        <v>3</v>
      </c>
      <c r="S32" s="1000">
        <v>0</v>
      </c>
      <c r="T32" s="1000">
        <v>1</v>
      </c>
      <c r="U32" s="1000">
        <v>11</v>
      </c>
      <c r="V32" s="1000">
        <f t="shared" si="3"/>
        <v>77</v>
      </c>
      <c r="W32" s="1000">
        <v>71</v>
      </c>
      <c r="X32" s="1000">
        <v>3</v>
      </c>
      <c r="Y32" s="167">
        <v>3</v>
      </c>
      <c r="Z32" s="295" t="s">
        <v>65</v>
      </c>
      <c r="AB32" s="247"/>
      <c r="AC32" s="247"/>
    </row>
    <row r="33" spans="1:29" s="189" customFormat="1" ht="17.100000000000001" customHeight="1">
      <c r="A33" s="479" t="s">
        <v>559</v>
      </c>
      <c r="B33" s="999">
        <f t="shared" si="2"/>
        <v>93</v>
      </c>
      <c r="C33" s="1000">
        <v>86</v>
      </c>
      <c r="D33" s="1000">
        <v>2</v>
      </c>
      <c r="E33" s="1000">
        <v>2</v>
      </c>
      <c r="F33" s="1000">
        <v>2</v>
      </c>
      <c r="G33" s="1000">
        <v>0</v>
      </c>
      <c r="H33" s="1000">
        <v>0</v>
      </c>
      <c r="I33" s="1000">
        <v>38</v>
      </c>
      <c r="J33" s="1000">
        <v>4</v>
      </c>
      <c r="K33" s="1000">
        <v>5</v>
      </c>
      <c r="L33" s="1000">
        <v>6</v>
      </c>
      <c r="M33" s="1000">
        <v>6</v>
      </c>
      <c r="N33" s="1000">
        <v>7</v>
      </c>
      <c r="O33" s="1000">
        <v>6</v>
      </c>
      <c r="P33" s="1000">
        <v>0</v>
      </c>
      <c r="Q33" s="1000">
        <v>1</v>
      </c>
      <c r="R33" s="1000">
        <v>0</v>
      </c>
      <c r="S33" s="1000">
        <v>0</v>
      </c>
      <c r="T33" s="1000">
        <v>0</v>
      </c>
      <c r="U33" s="1000">
        <v>7</v>
      </c>
      <c r="V33" s="1000">
        <f t="shared" si="3"/>
        <v>7</v>
      </c>
      <c r="W33" s="1000">
        <v>0</v>
      </c>
      <c r="X33" s="1000">
        <v>0</v>
      </c>
      <c r="Y33" s="167">
        <v>7</v>
      </c>
      <c r="Z33" s="295" t="s">
        <v>632</v>
      </c>
      <c r="AB33" s="247"/>
      <c r="AC33" s="247"/>
    </row>
    <row r="34" spans="1:29" s="189" customFormat="1" ht="27" customHeight="1">
      <c r="A34" s="479" t="s">
        <v>548</v>
      </c>
      <c r="B34" s="999">
        <f t="shared" si="2"/>
        <v>71</v>
      </c>
      <c r="C34" s="1000">
        <v>58</v>
      </c>
      <c r="D34" s="1000">
        <v>1</v>
      </c>
      <c r="E34" s="1000">
        <v>1</v>
      </c>
      <c r="F34" s="1000">
        <v>2</v>
      </c>
      <c r="G34" s="1000">
        <v>0</v>
      </c>
      <c r="H34" s="1000">
        <v>0</v>
      </c>
      <c r="I34" s="1000">
        <v>31</v>
      </c>
      <c r="J34" s="1000">
        <v>2</v>
      </c>
      <c r="K34" s="1000">
        <v>4</v>
      </c>
      <c r="L34" s="1000">
        <v>3</v>
      </c>
      <c r="M34" s="1000">
        <v>4</v>
      </c>
      <c r="N34" s="1000">
        <v>2</v>
      </c>
      <c r="O34" s="1000">
        <v>3</v>
      </c>
      <c r="P34" s="1000">
        <v>0</v>
      </c>
      <c r="Q34" s="1000">
        <v>3</v>
      </c>
      <c r="R34" s="1000">
        <v>2</v>
      </c>
      <c r="S34" s="1000">
        <v>0</v>
      </c>
      <c r="T34" s="1000">
        <v>0</v>
      </c>
      <c r="U34" s="1000">
        <v>0</v>
      </c>
      <c r="V34" s="1000">
        <f t="shared" si="3"/>
        <v>13</v>
      </c>
      <c r="W34" s="1000">
        <v>0</v>
      </c>
      <c r="X34" s="1000">
        <v>1</v>
      </c>
      <c r="Y34" s="167">
        <v>12</v>
      </c>
      <c r="Z34" s="295" t="s">
        <v>638</v>
      </c>
      <c r="AB34" s="247"/>
      <c r="AC34" s="247"/>
    </row>
    <row r="35" spans="1:29" s="189" customFormat="1" ht="17.100000000000001" customHeight="1">
      <c r="A35" s="479" t="s">
        <v>582</v>
      </c>
      <c r="B35" s="999">
        <f t="shared" si="2"/>
        <v>76</v>
      </c>
      <c r="C35" s="1000">
        <v>45</v>
      </c>
      <c r="D35" s="1000">
        <v>1</v>
      </c>
      <c r="E35" s="1000">
        <v>2</v>
      </c>
      <c r="F35" s="1000">
        <v>1</v>
      </c>
      <c r="G35" s="1000">
        <v>1</v>
      </c>
      <c r="H35" s="1000">
        <v>0</v>
      </c>
      <c r="I35" s="1000">
        <v>15</v>
      </c>
      <c r="J35" s="1000">
        <v>4</v>
      </c>
      <c r="K35" s="1000">
        <v>2</v>
      </c>
      <c r="L35" s="1000">
        <v>2</v>
      </c>
      <c r="M35" s="1000">
        <v>2</v>
      </c>
      <c r="N35" s="1000">
        <v>1</v>
      </c>
      <c r="O35" s="1000">
        <v>2</v>
      </c>
      <c r="P35" s="1000">
        <v>0</v>
      </c>
      <c r="Q35" s="1000">
        <v>6</v>
      </c>
      <c r="R35" s="1000">
        <v>2</v>
      </c>
      <c r="S35" s="1000">
        <v>0</v>
      </c>
      <c r="T35" s="1000">
        <v>0</v>
      </c>
      <c r="U35" s="1000">
        <v>4</v>
      </c>
      <c r="V35" s="1000">
        <f t="shared" si="3"/>
        <v>31</v>
      </c>
      <c r="W35" s="1000">
        <v>26</v>
      </c>
      <c r="X35" s="1000">
        <v>1</v>
      </c>
      <c r="Y35" s="167">
        <v>4</v>
      </c>
      <c r="Z35" s="297" t="s">
        <v>678</v>
      </c>
      <c r="AB35" s="247"/>
      <c r="AC35" s="247"/>
    </row>
    <row r="36" spans="1:29" s="189" customFormat="1" ht="17.100000000000001" customHeight="1">
      <c r="A36" s="479" t="s">
        <v>558</v>
      </c>
      <c r="B36" s="999">
        <f t="shared" si="2"/>
        <v>112</v>
      </c>
      <c r="C36" s="1000">
        <v>83</v>
      </c>
      <c r="D36" s="1000">
        <v>5</v>
      </c>
      <c r="E36" s="1000">
        <v>2</v>
      </c>
      <c r="F36" s="1000">
        <v>2</v>
      </c>
      <c r="G36" s="1000">
        <v>0</v>
      </c>
      <c r="H36" s="1000">
        <v>0</v>
      </c>
      <c r="I36" s="1000">
        <v>40</v>
      </c>
      <c r="J36" s="1000">
        <v>6</v>
      </c>
      <c r="K36" s="1000">
        <v>2</v>
      </c>
      <c r="L36" s="1000">
        <v>3</v>
      </c>
      <c r="M36" s="1000">
        <v>3</v>
      </c>
      <c r="N36" s="1000">
        <v>3</v>
      </c>
      <c r="O36" s="1000">
        <v>15</v>
      </c>
      <c r="P36" s="1000">
        <v>0</v>
      </c>
      <c r="Q36" s="1000">
        <v>0</v>
      </c>
      <c r="R36" s="1000">
        <v>2</v>
      </c>
      <c r="S36" s="1000">
        <v>0</v>
      </c>
      <c r="T36" s="1000">
        <v>0</v>
      </c>
      <c r="U36" s="1000">
        <v>0</v>
      </c>
      <c r="V36" s="1000">
        <f t="shared" si="3"/>
        <v>29</v>
      </c>
      <c r="W36" s="1000">
        <v>2</v>
      </c>
      <c r="X36" s="1000">
        <v>3</v>
      </c>
      <c r="Y36" s="167">
        <v>24</v>
      </c>
      <c r="Z36" s="295" t="s">
        <v>63</v>
      </c>
      <c r="AB36" s="247"/>
      <c r="AC36" s="247"/>
    </row>
    <row r="37" spans="1:29" s="189" customFormat="1" ht="17.100000000000001" customHeight="1">
      <c r="A37" s="479" t="s">
        <v>551</v>
      </c>
      <c r="B37" s="999">
        <f t="shared" si="2"/>
        <v>44</v>
      </c>
      <c r="C37" s="1000">
        <v>39</v>
      </c>
      <c r="D37" s="1000">
        <v>2</v>
      </c>
      <c r="E37" s="1000">
        <v>2</v>
      </c>
      <c r="F37" s="1000">
        <v>2</v>
      </c>
      <c r="G37" s="1000">
        <v>0</v>
      </c>
      <c r="H37" s="1000">
        <v>0</v>
      </c>
      <c r="I37" s="1000">
        <v>20</v>
      </c>
      <c r="J37" s="1000">
        <v>3</v>
      </c>
      <c r="K37" s="1000">
        <v>1</v>
      </c>
      <c r="L37" s="1000">
        <v>1</v>
      </c>
      <c r="M37" s="1000">
        <v>4</v>
      </c>
      <c r="N37" s="1000">
        <v>0</v>
      </c>
      <c r="O37" s="1000">
        <v>3</v>
      </c>
      <c r="P37" s="1000">
        <v>0</v>
      </c>
      <c r="Q37" s="1000">
        <v>1</v>
      </c>
      <c r="R37" s="1000">
        <v>0</v>
      </c>
      <c r="S37" s="1000">
        <v>0</v>
      </c>
      <c r="T37" s="1000">
        <v>0</v>
      </c>
      <c r="U37" s="1000">
        <v>0</v>
      </c>
      <c r="V37" s="1000">
        <f t="shared" si="3"/>
        <v>5</v>
      </c>
      <c r="W37" s="1000">
        <v>1</v>
      </c>
      <c r="X37" s="1000">
        <v>0</v>
      </c>
      <c r="Y37" s="167">
        <v>4</v>
      </c>
      <c r="Z37" s="295" t="s">
        <v>126</v>
      </c>
      <c r="AB37" s="247"/>
      <c r="AC37" s="247"/>
    </row>
    <row r="38" spans="1:29" s="61" customFormat="1" ht="17.100000000000001" customHeight="1">
      <c r="A38" s="479" t="s">
        <v>569</v>
      </c>
      <c r="B38" s="999">
        <f t="shared" si="2"/>
        <v>69</v>
      </c>
      <c r="C38" s="1000">
        <v>55</v>
      </c>
      <c r="D38" s="1000">
        <v>2</v>
      </c>
      <c r="E38" s="1000">
        <v>1</v>
      </c>
      <c r="F38" s="1000">
        <v>2</v>
      </c>
      <c r="G38" s="1000">
        <v>0</v>
      </c>
      <c r="H38" s="1000">
        <v>0</v>
      </c>
      <c r="I38" s="1000">
        <v>37</v>
      </c>
      <c r="J38" s="1000">
        <v>3</v>
      </c>
      <c r="K38" s="1000">
        <v>1</v>
      </c>
      <c r="L38" s="1000">
        <v>2</v>
      </c>
      <c r="M38" s="1000">
        <v>1</v>
      </c>
      <c r="N38" s="1000">
        <v>1</v>
      </c>
      <c r="O38" s="1000">
        <v>1</v>
      </c>
      <c r="P38" s="1000">
        <v>0</v>
      </c>
      <c r="Q38" s="1000">
        <v>0</v>
      </c>
      <c r="R38" s="1000">
        <v>4</v>
      </c>
      <c r="S38" s="1000">
        <v>0</v>
      </c>
      <c r="T38" s="1000">
        <v>0</v>
      </c>
      <c r="U38" s="1000">
        <v>0</v>
      </c>
      <c r="V38" s="1000">
        <f t="shared" si="3"/>
        <v>14</v>
      </c>
      <c r="W38" s="1000">
        <v>0</v>
      </c>
      <c r="X38" s="1000">
        <v>1</v>
      </c>
      <c r="Y38" s="167">
        <v>13</v>
      </c>
      <c r="Z38" s="295" t="s">
        <v>161</v>
      </c>
      <c r="AB38" s="247"/>
      <c r="AC38" s="247"/>
    </row>
    <row r="39" spans="1:29" s="119" customFormat="1" ht="7.5" customHeight="1">
      <c r="A39" s="298"/>
      <c r="B39" s="41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299"/>
      <c r="W39" s="33"/>
      <c r="Y39" s="300"/>
      <c r="Z39" s="301"/>
    </row>
    <row r="40" spans="1:29" s="145" customFormat="1" ht="15" customHeight="1">
      <c r="A40" s="37" t="s">
        <v>1125</v>
      </c>
      <c r="B40" s="37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302"/>
      <c r="W40" s="9"/>
      <c r="X40" s="9"/>
      <c r="Y40" s="9"/>
      <c r="Z40" s="55" t="s">
        <v>1126</v>
      </c>
    </row>
    <row r="41" spans="1:29" ht="12.75">
      <c r="A41" s="207"/>
      <c r="B41" s="243"/>
      <c r="C41" s="243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43"/>
      <c r="Q41" s="243"/>
      <c r="R41" s="243"/>
      <c r="S41" s="243"/>
      <c r="T41" s="243"/>
      <c r="U41" s="243"/>
      <c r="V41" s="243"/>
      <c r="W41" s="243"/>
      <c r="X41" s="243"/>
      <c r="Y41" s="243"/>
    </row>
    <row r="42" spans="1:29">
      <c r="B42" s="245"/>
      <c r="C42" s="245"/>
      <c r="D42" s="245"/>
      <c r="E42" s="245"/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5"/>
      <c r="Q42" s="245"/>
      <c r="R42" s="245"/>
      <c r="S42" s="245"/>
      <c r="T42" s="245"/>
      <c r="U42" s="245"/>
      <c r="V42" s="245"/>
      <c r="W42" s="245"/>
      <c r="X42" s="245"/>
      <c r="Y42" s="245"/>
    </row>
  </sheetData>
  <mergeCells count="1">
    <mergeCell ref="V5:Y5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2" pageOrder="overThenDown" orientation="portrait" blackAndWhite="1" r:id="rId1"/>
  <headerFooter alignWithMargins="0"/>
  <colBreaks count="1" manualBreakCount="1">
    <brk id="14" max="3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2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1" width="10.125" style="244" customWidth="1"/>
    <col min="2" max="2" width="7.125" style="244" customWidth="1"/>
    <col min="3" max="4" width="6.125" style="244" customWidth="1"/>
    <col min="5" max="5" width="7.25" style="244" customWidth="1"/>
    <col min="6" max="9" width="8.25" style="244" customWidth="1"/>
    <col min="10" max="11" width="9.875" style="244" customWidth="1"/>
    <col min="12" max="18" width="9.75" style="244" customWidth="1"/>
    <col min="19" max="19" width="9.5" style="244" customWidth="1"/>
    <col min="20" max="20" width="17.875" style="244" customWidth="1"/>
    <col min="21" max="21" width="13.375" style="207" customWidth="1"/>
    <col min="22" max="16384" width="9" style="244"/>
  </cols>
  <sheetData>
    <row r="1" spans="1:22" s="248" customFormat="1" ht="24.95" customHeight="1">
      <c r="A1" s="176" t="s">
        <v>691</v>
      </c>
      <c r="B1" s="110"/>
      <c r="C1" s="110"/>
      <c r="D1" s="110"/>
      <c r="E1" s="113"/>
      <c r="U1" s="303" t="s">
        <v>692</v>
      </c>
    </row>
    <row r="2" spans="1:22" s="138" customFormat="1" ht="24.95" customHeight="1">
      <c r="A2" s="1051" t="s">
        <v>602</v>
      </c>
      <c r="B2" s="1052"/>
      <c r="C2" s="1052"/>
      <c r="D2" s="1052"/>
      <c r="E2" s="1052"/>
      <c r="F2" s="1052"/>
      <c r="G2" s="1052"/>
      <c r="H2" s="1052"/>
      <c r="I2" s="1052"/>
      <c r="J2" s="1052"/>
      <c r="K2" s="1052"/>
      <c r="L2" s="1053"/>
      <c r="M2" s="1049" t="s">
        <v>589</v>
      </c>
      <c r="N2" s="1050"/>
      <c r="O2" s="1050"/>
      <c r="P2" s="1050"/>
      <c r="Q2" s="1050"/>
      <c r="R2" s="1050"/>
      <c r="S2" s="1050"/>
      <c r="T2" s="1050"/>
      <c r="U2" s="1050"/>
    </row>
    <row r="3" spans="1:22" s="139" customFormat="1" ht="23.1" customHeight="1">
      <c r="A3" s="304"/>
      <c r="B3" s="304"/>
      <c r="C3" s="304"/>
      <c r="D3" s="304"/>
      <c r="E3" s="304"/>
      <c r="F3" s="304"/>
      <c r="G3" s="304"/>
      <c r="H3" s="304"/>
      <c r="I3" s="304"/>
      <c r="J3" s="304"/>
      <c r="K3" s="5"/>
      <c r="L3" s="5"/>
      <c r="M3" s="304"/>
      <c r="N3" s="304"/>
      <c r="O3" s="304"/>
      <c r="P3" s="5"/>
      <c r="Q3" s="5"/>
      <c r="R3" s="5"/>
      <c r="S3" s="5"/>
      <c r="T3" s="5"/>
      <c r="U3" s="305"/>
    </row>
    <row r="4" spans="1:22" s="145" customFormat="1" ht="15" customHeight="1" thickBot="1">
      <c r="A4" s="7" t="s">
        <v>1140</v>
      </c>
      <c r="B4" s="227"/>
      <c r="C4" s="227"/>
      <c r="D4" s="227"/>
      <c r="E4" s="9"/>
      <c r="F4" s="9" t="s">
        <v>564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306" t="s">
        <v>1141</v>
      </c>
    </row>
    <row r="5" spans="1:22" s="216" customFormat="1" ht="15.6" customHeight="1">
      <c r="A5" s="249" t="s">
        <v>750</v>
      </c>
      <c r="B5" s="192" t="s">
        <v>244</v>
      </c>
      <c r="C5" s="265"/>
      <c r="D5" s="265"/>
      <c r="E5" s="192" t="s">
        <v>765</v>
      </c>
      <c r="F5" s="192"/>
      <c r="G5" s="192"/>
      <c r="H5" s="198"/>
      <c r="I5" s="198"/>
      <c r="J5" s="191"/>
      <c r="K5" s="307"/>
      <c r="L5" s="191" t="s">
        <v>765</v>
      </c>
      <c r="M5" s="191"/>
      <c r="N5" s="191"/>
      <c r="O5" s="191"/>
      <c r="P5" s="191"/>
      <c r="Q5" s="198"/>
      <c r="R5" s="198"/>
      <c r="S5" s="198"/>
      <c r="T5" s="198" t="s">
        <v>454</v>
      </c>
      <c r="U5" s="12" t="s">
        <v>399</v>
      </c>
    </row>
    <row r="6" spans="1:22" s="216" customFormat="1" ht="15.6" customHeight="1">
      <c r="A6" s="15"/>
      <c r="B6" s="308"/>
      <c r="C6" s="309" t="s">
        <v>5</v>
      </c>
      <c r="D6" s="310" t="s">
        <v>11</v>
      </c>
      <c r="E6" s="21" t="s">
        <v>224</v>
      </c>
      <c r="F6" s="16"/>
      <c r="G6" s="16"/>
      <c r="H6" s="16"/>
      <c r="I6" s="311"/>
      <c r="J6" s="16"/>
      <c r="K6" s="311"/>
      <c r="L6" s="16" t="s">
        <v>224</v>
      </c>
      <c r="M6" s="16"/>
      <c r="N6" s="16"/>
      <c r="O6" s="16"/>
      <c r="P6" s="311"/>
      <c r="Q6" s="311"/>
      <c r="R6" s="311"/>
      <c r="S6" s="16"/>
      <c r="T6" s="89" t="s">
        <v>618</v>
      </c>
      <c r="U6" s="252"/>
    </row>
    <row r="7" spans="1:22" s="216" customFormat="1" ht="15.6" customHeight="1">
      <c r="A7" s="15"/>
      <c r="B7" s="22"/>
      <c r="C7" s="252"/>
      <c r="D7" s="252"/>
      <c r="E7" s="1116" t="s">
        <v>1026</v>
      </c>
      <c r="F7" s="1117"/>
      <c r="G7" s="1117"/>
      <c r="H7" s="1117"/>
      <c r="I7" s="1117"/>
      <c r="J7" s="1117"/>
      <c r="K7" s="1117"/>
      <c r="L7" s="312"/>
      <c r="M7" s="1077"/>
      <c r="N7" s="1077"/>
      <c r="O7" s="313"/>
      <c r="P7" s="1119" t="s">
        <v>1022</v>
      </c>
      <c r="Q7" s="1120"/>
      <c r="R7" s="1120"/>
      <c r="S7" s="1121"/>
      <c r="T7" s="314" t="s">
        <v>342</v>
      </c>
      <c r="U7" s="1109"/>
    </row>
    <row r="8" spans="1:22" s="216" customFormat="1" ht="15.6" customHeight="1">
      <c r="A8" s="15"/>
      <c r="B8" s="22"/>
      <c r="C8" s="22"/>
      <c r="D8" s="22"/>
      <c r="E8" s="50"/>
      <c r="F8" s="200" t="s">
        <v>766</v>
      </c>
      <c r="G8" s="200" t="s">
        <v>418</v>
      </c>
      <c r="H8" s="200" t="s">
        <v>767</v>
      </c>
      <c r="I8" s="200" t="s">
        <v>768</v>
      </c>
      <c r="J8" s="200" t="s">
        <v>458</v>
      </c>
      <c r="K8" s="200" t="s">
        <v>459</v>
      </c>
      <c r="L8" s="1037" t="s">
        <v>286</v>
      </c>
      <c r="M8" s="1039" t="s">
        <v>426</v>
      </c>
      <c r="N8" s="200" t="s">
        <v>1127</v>
      </c>
      <c r="O8" s="200" t="s">
        <v>8</v>
      </c>
      <c r="P8" s="269"/>
      <c r="Q8" s="200" t="s">
        <v>490</v>
      </c>
      <c r="R8" s="200" t="s">
        <v>513</v>
      </c>
      <c r="S8" s="200" t="s">
        <v>452</v>
      </c>
      <c r="T8" s="22" t="s">
        <v>628</v>
      </c>
      <c r="U8" s="1109"/>
    </row>
    <row r="9" spans="1:22" s="216" customFormat="1" ht="15.6" customHeight="1">
      <c r="A9" s="15"/>
      <c r="B9" s="275"/>
      <c r="C9" s="275"/>
      <c r="D9" s="275"/>
      <c r="E9" s="275"/>
      <c r="F9" s="275"/>
      <c r="G9" s="275"/>
      <c r="H9" s="275" t="s">
        <v>682</v>
      </c>
      <c r="I9" s="275"/>
      <c r="J9" s="275" t="s">
        <v>677</v>
      </c>
      <c r="K9" s="275" t="s">
        <v>607</v>
      </c>
      <c r="L9" s="1040" t="s">
        <v>652</v>
      </c>
      <c r="M9" s="1041" t="s">
        <v>564</v>
      </c>
      <c r="N9" s="279" t="s">
        <v>196</v>
      </c>
      <c r="O9" s="275" t="s">
        <v>564</v>
      </c>
      <c r="P9" s="275"/>
      <c r="Q9" s="275" t="s">
        <v>676</v>
      </c>
      <c r="R9" s="275" t="s">
        <v>645</v>
      </c>
      <c r="S9" s="275"/>
      <c r="T9" s="275" t="s">
        <v>675</v>
      </c>
      <c r="U9" s="252"/>
    </row>
    <row r="10" spans="1:22" s="216" customFormat="1" ht="15.6" customHeight="1">
      <c r="A10" s="203" t="s">
        <v>308</v>
      </c>
      <c r="B10" s="59" t="s">
        <v>242</v>
      </c>
      <c r="C10" s="59" t="s">
        <v>371</v>
      </c>
      <c r="D10" s="59" t="s">
        <v>439</v>
      </c>
      <c r="E10" s="59"/>
      <c r="F10" s="59" t="s">
        <v>156</v>
      </c>
      <c r="G10" s="59" t="s">
        <v>66</v>
      </c>
      <c r="H10" s="59" t="s">
        <v>669</v>
      </c>
      <c r="I10" s="59" t="s">
        <v>276</v>
      </c>
      <c r="J10" s="59" t="s">
        <v>226</v>
      </c>
      <c r="K10" s="59" t="s">
        <v>191</v>
      </c>
      <c r="L10" s="1034" t="s">
        <v>191</v>
      </c>
      <c r="M10" s="1035" t="s">
        <v>70</v>
      </c>
      <c r="N10" s="318" t="s">
        <v>1124</v>
      </c>
      <c r="O10" s="59" t="s">
        <v>427</v>
      </c>
      <c r="P10" s="59"/>
      <c r="Q10" s="59" t="s">
        <v>406</v>
      </c>
      <c r="R10" s="59" t="s">
        <v>406</v>
      </c>
      <c r="S10" s="59" t="s">
        <v>427</v>
      </c>
      <c r="T10" s="59" t="s">
        <v>643</v>
      </c>
      <c r="U10" s="250" t="s">
        <v>248</v>
      </c>
    </row>
    <row r="11" spans="1:22" s="217" customFormat="1" ht="17.100000000000001" customHeight="1">
      <c r="A11" s="222">
        <v>2016</v>
      </c>
      <c r="B11" s="319">
        <v>1186</v>
      </c>
      <c r="C11" s="224">
        <v>468</v>
      </c>
      <c r="D11" s="224">
        <v>718</v>
      </c>
      <c r="E11" s="234">
        <v>823</v>
      </c>
      <c r="F11" s="234">
        <v>236</v>
      </c>
      <c r="G11" s="234">
        <v>55</v>
      </c>
      <c r="H11" s="224">
        <v>145</v>
      </c>
      <c r="I11" s="234">
        <v>176</v>
      </c>
      <c r="J11" s="234">
        <v>69</v>
      </c>
      <c r="K11" s="224">
        <v>15</v>
      </c>
      <c r="L11" s="224">
        <v>7</v>
      </c>
      <c r="M11" s="234">
        <v>165</v>
      </c>
      <c r="N11" s="234" t="s">
        <v>585</v>
      </c>
      <c r="O11" s="234" t="s">
        <v>585</v>
      </c>
      <c r="P11" s="234">
        <v>19</v>
      </c>
      <c r="Q11" s="234">
        <v>10</v>
      </c>
      <c r="R11" s="234">
        <v>0</v>
      </c>
      <c r="S11" s="234">
        <v>33</v>
      </c>
      <c r="T11" s="167">
        <v>322</v>
      </c>
      <c r="U11" s="206">
        <v>2016</v>
      </c>
    </row>
    <row r="12" spans="1:22" s="217" customFormat="1" ht="17.100000000000001" customHeight="1">
      <c r="A12" s="222">
        <v>2017</v>
      </c>
      <c r="B12" s="319">
        <v>1303</v>
      </c>
      <c r="C12" s="224">
        <v>456</v>
      </c>
      <c r="D12" s="224">
        <v>847</v>
      </c>
      <c r="E12" s="234">
        <v>910</v>
      </c>
      <c r="F12" s="234">
        <v>238</v>
      </c>
      <c r="G12" s="234">
        <v>60</v>
      </c>
      <c r="H12" s="224">
        <v>152</v>
      </c>
      <c r="I12" s="234">
        <v>194</v>
      </c>
      <c r="J12" s="234">
        <v>65</v>
      </c>
      <c r="K12" s="224">
        <v>29</v>
      </c>
      <c r="L12" s="224">
        <v>9</v>
      </c>
      <c r="M12" s="234">
        <v>163</v>
      </c>
      <c r="N12" s="234" t="s">
        <v>585</v>
      </c>
      <c r="O12" s="234" t="s">
        <v>585</v>
      </c>
      <c r="P12" s="234">
        <v>68</v>
      </c>
      <c r="Q12" s="234">
        <v>29</v>
      </c>
      <c r="R12" s="234" t="s">
        <v>1018</v>
      </c>
      <c r="S12" s="234">
        <v>39</v>
      </c>
      <c r="T12" s="167">
        <v>325</v>
      </c>
      <c r="U12" s="206">
        <v>2017</v>
      </c>
    </row>
    <row r="13" spans="1:22" s="217" customFormat="1" ht="17.100000000000001" customHeight="1">
      <c r="A13" s="222">
        <v>2018</v>
      </c>
      <c r="B13" s="319">
        <v>1271</v>
      </c>
      <c r="C13" s="224">
        <v>468</v>
      </c>
      <c r="D13" s="224">
        <v>803</v>
      </c>
      <c r="E13" s="234">
        <v>1030</v>
      </c>
      <c r="F13" s="234">
        <v>234</v>
      </c>
      <c r="G13" s="234">
        <v>62</v>
      </c>
      <c r="H13" s="224">
        <v>153</v>
      </c>
      <c r="I13" s="234">
        <v>249</v>
      </c>
      <c r="J13" s="234">
        <v>57</v>
      </c>
      <c r="K13" s="224">
        <v>22</v>
      </c>
      <c r="L13" s="224">
        <v>12</v>
      </c>
      <c r="M13" s="234">
        <v>181</v>
      </c>
      <c r="N13" s="234">
        <v>35</v>
      </c>
      <c r="O13" s="234">
        <v>25</v>
      </c>
      <c r="P13" s="234">
        <v>89</v>
      </c>
      <c r="Q13" s="234">
        <v>36</v>
      </c>
      <c r="R13" s="234">
        <v>0</v>
      </c>
      <c r="S13" s="234">
        <v>53</v>
      </c>
      <c r="T13" s="167">
        <v>322</v>
      </c>
      <c r="U13" s="206">
        <v>2018</v>
      </c>
    </row>
    <row r="14" spans="1:22" s="217" customFormat="1" ht="17.100000000000001" customHeight="1">
      <c r="A14" s="222">
        <v>2019</v>
      </c>
      <c r="B14" s="320">
        <v>1228</v>
      </c>
      <c r="C14" s="224">
        <v>503</v>
      </c>
      <c r="D14" s="224">
        <v>725</v>
      </c>
      <c r="E14" s="234">
        <v>938</v>
      </c>
      <c r="F14" s="234">
        <v>234</v>
      </c>
      <c r="G14" s="234">
        <v>61</v>
      </c>
      <c r="H14" s="224">
        <v>157</v>
      </c>
      <c r="I14" s="234">
        <v>233</v>
      </c>
      <c r="J14" s="234">
        <v>66</v>
      </c>
      <c r="K14" s="224">
        <v>20</v>
      </c>
      <c r="L14" s="224">
        <v>12</v>
      </c>
      <c r="M14" s="234">
        <v>155</v>
      </c>
      <c r="N14" s="234">
        <v>41</v>
      </c>
      <c r="O14" s="234">
        <v>24</v>
      </c>
      <c r="P14" s="234">
        <v>198</v>
      </c>
      <c r="Q14" s="234">
        <v>73</v>
      </c>
      <c r="R14" s="234">
        <v>0</v>
      </c>
      <c r="S14" s="234">
        <v>125</v>
      </c>
      <c r="T14" s="234">
        <v>320</v>
      </c>
      <c r="U14" s="206">
        <v>2019</v>
      </c>
    </row>
    <row r="15" spans="1:22" s="217" customFormat="1" ht="17.100000000000001" customHeight="1">
      <c r="A15" s="222">
        <v>2020</v>
      </c>
      <c r="B15" s="320">
        <v>1377</v>
      </c>
      <c r="C15" s="224">
        <v>460</v>
      </c>
      <c r="D15" s="224">
        <v>917</v>
      </c>
      <c r="E15" s="234">
        <v>992</v>
      </c>
      <c r="F15" s="234">
        <v>234</v>
      </c>
      <c r="G15" s="234">
        <v>63</v>
      </c>
      <c r="H15" s="224">
        <v>155</v>
      </c>
      <c r="I15" s="234">
        <v>218</v>
      </c>
      <c r="J15" s="234">
        <v>61</v>
      </c>
      <c r="K15" s="224">
        <v>21</v>
      </c>
      <c r="L15" s="224">
        <v>11</v>
      </c>
      <c r="M15" s="234">
        <v>157</v>
      </c>
      <c r="N15" s="234">
        <v>41</v>
      </c>
      <c r="O15" s="234">
        <v>31</v>
      </c>
      <c r="P15" s="234">
        <v>77</v>
      </c>
      <c r="Q15" s="234">
        <v>17</v>
      </c>
      <c r="R15" s="234">
        <v>2</v>
      </c>
      <c r="S15" s="234">
        <v>58</v>
      </c>
      <c r="T15" s="234">
        <v>308</v>
      </c>
      <c r="U15" s="206">
        <v>2020</v>
      </c>
    </row>
    <row r="16" spans="1:22" s="147" customFormat="1" ht="39" customHeight="1">
      <c r="A16" s="225">
        <f>A15+1</f>
        <v>2021</v>
      </c>
      <c r="B16" s="246">
        <f>SUM(B17:B38)</f>
        <v>1212</v>
      </c>
      <c r="C16" s="246">
        <f t="shared" ref="C16:T16" si="0">SUM(C17:C38)</f>
        <v>505</v>
      </c>
      <c r="D16" s="246">
        <f t="shared" si="0"/>
        <v>707</v>
      </c>
      <c r="E16" s="246">
        <f t="shared" si="0"/>
        <v>944</v>
      </c>
      <c r="F16" s="246">
        <f t="shared" si="0"/>
        <v>231</v>
      </c>
      <c r="G16" s="246">
        <f t="shared" si="0"/>
        <v>63</v>
      </c>
      <c r="H16" s="246">
        <f t="shared" si="0"/>
        <v>158</v>
      </c>
      <c r="I16" s="246">
        <f t="shared" si="0"/>
        <v>197</v>
      </c>
      <c r="J16" s="246">
        <f t="shared" si="0"/>
        <v>64</v>
      </c>
      <c r="K16" s="246">
        <f t="shared" si="0"/>
        <v>18</v>
      </c>
      <c r="L16" s="246">
        <f t="shared" si="0"/>
        <v>18</v>
      </c>
      <c r="M16" s="246">
        <f t="shared" si="0"/>
        <v>126</v>
      </c>
      <c r="N16" s="246">
        <f>SUM(N17:N38)</f>
        <v>51</v>
      </c>
      <c r="O16" s="246">
        <f>SUM(O17:O38)</f>
        <v>18</v>
      </c>
      <c r="P16" s="246">
        <f t="shared" si="0"/>
        <v>75</v>
      </c>
      <c r="Q16" s="246">
        <f t="shared" si="0"/>
        <v>28</v>
      </c>
      <c r="R16" s="246">
        <f t="shared" si="0"/>
        <v>5</v>
      </c>
      <c r="S16" s="246">
        <f t="shared" si="0"/>
        <v>42</v>
      </c>
      <c r="T16" s="246">
        <f t="shared" si="0"/>
        <v>304</v>
      </c>
      <c r="U16" s="321">
        <f>$A$16</f>
        <v>2021</v>
      </c>
      <c r="V16" s="130"/>
    </row>
    <row r="17" spans="1:24" s="217" customFormat="1" ht="17.100000000000001" customHeight="1">
      <c r="A17" s="190" t="s">
        <v>563</v>
      </c>
      <c r="B17" s="319">
        <f>SUM(C17:D17)</f>
        <v>41</v>
      </c>
      <c r="C17" s="224">
        <v>5</v>
      </c>
      <c r="D17" s="224">
        <v>36</v>
      </c>
      <c r="E17" s="234">
        <f>SUM(F17:O17)</f>
        <v>30</v>
      </c>
      <c r="F17" s="234">
        <v>0</v>
      </c>
      <c r="G17" s="234">
        <v>0</v>
      </c>
      <c r="H17" s="234">
        <v>0</v>
      </c>
      <c r="I17" s="234">
        <v>19</v>
      </c>
      <c r="J17" s="234">
        <v>0</v>
      </c>
      <c r="K17" s="224">
        <v>2</v>
      </c>
      <c r="L17" s="224">
        <v>2</v>
      </c>
      <c r="M17" s="234">
        <v>4</v>
      </c>
      <c r="N17" s="234">
        <v>2</v>
      </c>
      <c r="O17" s="234">
        <v>1</v>
      </c>
      <c r="P17" s="234">
        <f>SUM(Q17:S17)</f>
        <v>11</v>
      </c>
      <c r="Q17" s="234">
        <v>0</v>
      </c>
      <c r="R17" s="234">
        <v>0</v>
      </c>
      <c r="S17" s="234">
        <v>11</v>
      </c>
      <c r="T17" s="234">
        <v>0</v>
      </c>
      <c r="U17" s="165" t="s">
        <v>105</v>
      </c>
      <c r="X17" s="128"/>
    </row>
    <row r="18" spans="1:24" s="217" customFormat="1" ht="17.100000000000001" customHeight="1">
      <c r="A18" s="190" t="s">
        <v>553</v>
      </c>
      <c r="B18" s="319">
        <f t="shared" ref="B18:B38" si="1">SUM(C18:D18)</f>
        <v>77</v>
      </c>
      <c r="C18" s="224">
        <v>26</v>
      </c>
      <c r="D18" s="224">
        <v>51</v>
      </c>
      <c r="E18" s="1000">
        <f t="shared" ref="E18:E38" si="2">SUM(F18:O18)</f>
        <v>49</v>
      </c>
      <c r="F18" s="234">
        <v>12</v>
      </c>
      <c r="G18" s="234">
        <v>5</v>
      </c>
      <c r="H18" s="224">
        <v>9</v>
      </c>
      <c r="I18" s="234">
        <v>9</v>
      </c>
      <c r="J18" s="234">
        <v>4</v>
      </c>
      <c r="K18" s="234">
        <v>0</v>
      </c>
      <c r="L18" s="234">
        <v>1</v>
      </c>
      <c r="M18" s="234">
        <v>1</v>
      </c>
      <c r="N18" s="234">
        <v>4</v>
      </c>
      <c r="O18" s="234">
        <v>4</v>
      </c>
      <c r="P18" s="234">
        <f t="shared" ref="P18:P38" si="3">SUM(Q18:S18)</f>
        <v>0</v>
      </c>
      <c r="Q18" s="234">
        <v>0</v>
      </c>
      <c r="R18" s="234">
        <v>0</v>
      </c>
      <c r="S18" s="234">
        <v>0</v>
      </c>
      <c r="T18" s="167">
        <v>28</v>
      </c>
      <c r="U18" s="165" t="s">
        <v>124</v>
      </c>
      <c r="W18" s="128"/>
    </row>
    <row r="19" spans="1:24" s="217" customFormat="1" ht="17.100000000000001" customHeight="1">
      <c r="A19" s="190" t="s">
        <v>567</v>
      </c>
      <c r="B19" s="319">
        <f t="shared" si="1"/>
        <v>49</v>
      </c>
      <c r="C19" s="224">
        <v>17</v>
      </c>
      <c r="D19" s="224">
        <v>32</v>
      </c>
      <c r="E19" s="1000">
        <f t="shared" si="2"/>
        <v>27</v>
      </c>
      <c r="F19" s="234">
        <v>8</v>
      </c>
      <c r="G19" s="234">
        <v>3</v>
      </c>
      <c r="H19" s="224">
        <v>6</v>
      </c>
      <c r="I19" s="234">
        <v>9</v>
      </c>
      <c r="J19" s="234" t="s">
        <v>25</v>
      </c>
      <c r="K19" s="234" t="s">
        <v>25</v>
      </c>
      <c r="L19" s="234" t="s">
        <v>25</v>
      </c>
      <c r="M19" s="234">
        <v>1</v>
      </c>
      <c r="N19" s="234" t="s">
        <v>25</v>
      </c>
      <c r="O19" s="234" t="s">
        <v>25</v>
      </c>
      <c r="P19" s="234">
        <f t="shared" si="3"/>
        <v>0</v>
      </c>
      <c r="Q19" s="234" t="s">
        <v>25</v>
      </c>
      <c r="R19" s="234" t="s">
        <v>25</v>
      </c>
      <c r="S19" s="234" t="s">
        <v>25</v>
      </c>
      <c r="T19" s="167">
        <v>22</v>
      </c>
      <c r="U19" s="165" t="s">
        <v>177</v>
      </c>
    </row>
    <row r="20" spans="1:24" s="217" customFormat="1" ht="17.100000000000001" customHeight="1">
      <c r="A20" s="190" t="s">
        <v>565</v>
      </c>
      <c r="B20" s="319">
        <f t="shared" si="1"/>
        <v>57</v>
      </c>
      <c r="C20" s="224">
        <v>27</v>
      </c>
      <c r="D20" s="224">
        <v>30</v>
      </c>
      <c r="E20" s="1000">
        <f t="shared" si="2"/>
        <v>57</v>
      </c>
      <c r="F20" s="234">
        <v>13</v>
      </c>
      <c r="G20" s="234">
        <v>3</v>
      </c>
      <c r="H20" s="224">
        <v>8</v>
      </c>
      <c r="I20" s="234">
        <v>6</v>
      </c>
      <c r="J20" s="234">
        <v>6</v>
      </c>
      <c r="K20" s="234">
        <v>1</v>
      </c>
      <c r="L20" s="234">
        <v>1</v>
      </c>
      <c r="M20" s="234">
        <v>8</v>
      </c>
      <c r="N20" s="234">
        <v>9</v>
      </c>
      <c r="O20" s="234">
        <v>2</v>
      </c>
      <c r="P20" s="234">
        <f t="shared" si="3"/>
        <v>0</v>
      </c>
      <c r="Q20" s="234">
        <v>0</v>
      </c>
      <c r="R20" s="234">
        <v>0</v>
      </c>
      <c r="S20" s="234">
        <v>0</v>
      </c>
      <c r="T20" s="167">
        <v>15</v>
      </c>
      <c r="U20" s="165" t="s">
        <v>461</v>
      </c>
    </row>
    <row r="21" spans="1:24" s="217" customFormat="1" ht="17.100000000000001" customHeight="1">
      <c r="A21" s="190" t="s">
        <v>562</v>
      </c>
      <c r="B21" s="319">
        <f t="shared" si="1"/>
        <v>93</v>
      </c>
      <c r="C21" s="224">
        <v>14</v>
      </c>
      <c r="D21" s="224">
        <v>79</v>
      </c>
      <c r="E21" s="1000">
        <f t="shared" si="2"/>
        <v>77</v>
      </c>
      <c r="F21" s="234">
        <v>6</v>
      </c>
      <c r="G21" s="234">
        <v>2</v>
      </c>
      <c r="H21" s="224">
        <v>6</v>
      </c>
      <c r="I21" s="234">
        <v>37</v>
      </c>
      <c r="J21" s="234">
        <v>5</v>
      </c>
      <c r="K21" s="224">
        <v>2</v>
      </c>
      <c r="L21" s="224">
        <v>1</v>
      </c>
      <c r="M21" s="234">
        <v>4</v>
      </c>
      <c r="N21" s="234">
        <v>11</v>
      </c>
      <c r="O21" s="234">
        <v>3</v>
      </c>
      <c r="P21" s="234">
        <f t="shared" si="3"/>
        <v>2</v>
      </c>
      <c r="Q21" s="234"/>
      <c r="R21" s="234">
        <v>1</v>
      </c>
      <c r="S21" s="234">
        <v>1</v>
      </c>
      <c r="T21" s="167">
        <v>14</v>
      </c>
      <c r="U21" s="165" t="s">
        <v>650</v>
      </c>
    </row>
    <row r="22" spans="1:24" s="217" customFormat="1" ht="27" customHeight="1">
      <c r="A22" s="190" t="s">
        <v>552</v>
      </c>
      <c r="B22" s="319">
        <f t="shared" si="1"/>
        <v>52</v>
      </c>
      <c r="C22" s="224">
        <v>19</v>
      </c>
      <c r="D22" s="224">
        <v>33</v>
      </c>
      <c r="E22" s="1000">
        <f t="shared" si="2"/>
        <v>42</v>
      </c>
      <c r="F22" s="234">
        <v>11</v>
      </c>
      <c r="G22" s="234">
        <v>2</v>
      </c>
      <c r="H22" s="224">
        <v>5</v>
      </c>
      <c r="I22" s="234">
        <v>10</v>
      </c>
      <c r="J22" s="234">
        <v>7</v>
      </c>
      <c r="K22" s="224">
        <v>1</v>
      </c>
      <c r="L22" s="234">
        <v>0</v>
      </c>
      <c r="M22" s="234">
        <v>2</v>
      </c>
      <c r="N22" s="234">
        <v>2</v>
      </c>
      <c r="O22" s="234">
        <v>2</v>
      </c>
      <c r="P22" s="234">
        <f t="shared" si="3"/>
        <v>0</v>
      </c>
      <c r="Q22" s="234">
        <v>0</v>
      </c>
      <c r="R22" s="234">
        <v>0</v>
      </c>
      <c r="S22" s="234">
        <v>0</v>
      </c>
      <c r="T22" s="167">
        <v>10</v>
      </c>
      <c r="U22" s="165" t="s">
        <v>180</v>
      </c>
    </row>
    <row r="23" spans="1:24" s="217" customFormat="1" ht="17.100000000000001" customHeight="1">
      <c r="A23" s="190" t="s">
        <v>561</v>
      </c>
      <c r="B23" s="319">
        <f t="shared" si="1"/>
        <v>48</v>
      </c>
      <c r="C23" s="224">
        <v>17</v>
      </c>
      <c r="D23" s="224">
        <v>31</v>
      </c>
      <c r="E23" s="1000">
        <f t="shared" si="2"/>
        <v>33</v>
      </c>
      <c r="F23" s="234">
        <v>8</v>
      </c>
      <c r="G23" s="234">
        <v>1</v>
      </c>
      <c r="H23" s="224">
        <v>7</v>
      </c>
      <c r="I23" s="234">
        <v>5</v>
      </c>
      <c r="J23" s="234">
        <v>6</v>
      </c>
      <c r="K23" s="234">
        <v>2</v>
      </c>
      <c r="L23" s="234">
        <v>0</v>
      </c>
      <c r="M23" s="234">
        <v>3</v>
      </c>
      <c r="N23" s="234">
        <v>1</v>
      </c>
      <c r="O23" s="234">
        <v>0</v>
      </c>
      <c r="P23" s="234">
        <f t="shared" si="3"/>
        <v>0</v>
      </c>
      <c r="Q23" s="234">
        <v>0</v>
      </c>
      <c r="R23" s="234">
        <v>0</v>
      </c>
      <c r="S23" s="234">
        <v>0</v>
      </c>
      <c r="T23" s="167">
        <v>15</v>
      </c>
      <c r="U23" s="165" t="s">
        <v>657</v>
      </c>
    </row>
    <row r="24" spans="1:24" s="217" customFormat="1" ht="17.100000000000001" customHeight="1">
      <c r="A24" s="190" t="s">
        <v>557</v>
      </c>
      <c r="B24" s="319">
        <f t="shared" si="1"/>
        <v>35</v>
      </c>
      <c r="C24" s="224">
        <v>15</v>
      </c>
      <c r="D24" s="224">
        <v>20</v>
      </c>
      <c r="E24" s="1000">
        <f t="shared" si="2"/>
        <v>27</v>
      </c>
      <c r="F24" s="234">
        <v>7</v>
      </c>
      <c r="G24" s="234">
        <v>2</v>
      </c>
      <c r="H24" s="224">
        <v>6</v>
      </c>
      <c r="I24" s="234">
        <v>6</v>
      </c>
      <c r="J24" s="234">
        <v>3</v>
      </c>
      <c r="K24" s="224">
        <v>0</v>
      </c>
      <c r="L24" s="234">
        <v>0</v>
      </c>
      <c r="M24" s="234">
        <v>3</v>
      </c>
      <c r="N24" s="234">
        <v>0</v>
      </c>
      <c r="O24" s="234">
        <v>0</v>
      </c>
      <c r="P24" s="234">
        <f t="shared" si="3"/>
        <v>12</v>
      </c>
      <c r="Q24" s="234">
        <v>7</v>
      </c>
      <c r="R24" s="234">
        <v>0</v>
      </c>
      <c r="S24" s="234">
        <v>5</v>
      </c>
      <c r="T24" s="167">
        <v>8</v>
      </c>
      <c r="U24" s="165" t="s">
        <v>121</v>
      </c>
    </row>
    <row r="25" spans="1:24" s="217" customFormat="1" ht="17.100000000000001" customHeight="1">
      <c r="A25" s="190" t="s">
        <v>227</v>
      </c>
      <c r="B25" s="319">
        <f t="shared" si="1"/>
        <v>53</v>
      </c>
      <c r="C25" s="224">
        <v>33</v>
      </c>
      <c r="D25" s="224">
        <v>20</v>
      </c>
      <c r="E25" s="1000">
        <f t="shared" si="2"/>
        <v>53</v>
      </c>
      <c r="F25" s="234">
        <v>16</v>
      </c>
      <c r="G25" s="234">
        <v>2</v>
      </c>
      <c r="H25" s="224">
        <v>13</v>
      </c>
      <c r="I25" s="234">
        <v>9</v>
      </c>
      <c r="J25" s="234">
        <v>4</v>
      </c>
      <c r="K25" s="224">
        <v>1</v>
      </c>
      <c r="L25" s="224">
        <v>1</v>
      </c>
      <c r="M25" s="234">
        <v>5</v>
      </c>
      <c r="N25" s="234">
        <v>1</v>
      </c>
      <c r="O25" s="234">
        <v>1</v>
      </c>
      <c r="P25" s="234">
        <f t="shared" si="3"/>
        <v>22</v>
      </c>
      <c r="Q25" s="234">
        <v>12</v>
      </c>
      <c r="R25" s="234"/>
      <c r="S25" s="234">
        <v>10</v>
      </c>
      <c r="T25" s="167">
        <v>25</v>
      </c>
      <c r="U25" s="165" t="s">
        <v>123</v>
      </c>
    </row>
    <row r="26" spans="1:24" s="217" customFormat="1" ht="27" customHeight="1">
      <c r="A26" s="190" t="s">
        <v>550</v>
      </c>
      <c r="B26" s="319">
        <f t="shared" si="1"/>
        <v>32</v>
      </c>
      <c r="C26" s="224">
        <v>20</v>
      </c>
      <c r="D26" s="224">
        <v>12</v>
      </c>
      <c r="E26" s="1000">
        <f t="shared" si="2"/>
        <v>32</v>
      </c>
      <c r="F26" s="234">
        <v>10</v>
      </c>
      <c r="G26" s="234">
        <v>2</v>
      </c>
      <c r="H26" s="224">
        <v>8</v>
      </c>
      <c r="I26" s="234">
        <v>7</v>
      </c>
      <c r="J26" s="234">
        <v>0</v>
      </c>
      <c r="K26" s="234">
        <v>1</v>
      </c>
      <c r="L26" s="234">
        <v>0</v>
      </c>
      <c r="M26" s="234">
        <v>4</v>
      </c>
      <c r="N26" s="234">
        <v>0</v>
      </c>
      <c r="O26" s="234">
        <v>0</v>
      </c>
      <c r="P26" s="234">
        <f t="shared" si="3"/>
        <v>0</v>
      </c>
      <c r="Q26" s="234">
        <v>0</v>
      </c>
      <c r="R26" s="234">
        <v>0</v>
      </c>
      <c r="S26" s="234">
        <v>0</v>
      </c>
      <c r="T26" s="167">
        <v>7</v>
      </c>
      <c r="U26" s="165" t="s">
        <v>122</v>
      </c>
    </row>
    <row r="27" spans="1:24" s="217" customFormat="1" ht="17.100000000000001" customHeight="1">
      <c r="A27" s="190" t="s">
        <v>560</v>
      </c>
      <c r="B27" s="319">
        <f t="shared" si="1"/>
        <v>60</v>
      </c>
      <c r="C27" s="224">
        <v>27</v>
      </c>
      <c r="D27" s="224">
        <v>33</v>
      </c>
      <c r="E27" s="1000">
        <f t="shared" si="2"/>
        <v>47</v>
      </c>
      <c r="F27" s="234">
        <v>12</v>
      </c>
      <c r="G27" s="234">
        <v>3</v>
      </c>
      <c r="H27" s="224">
        <v>11</v>
      </c>
      <c r="I27" s="234">
        <v>6</v>
      </c>
      <c r="J27" s="234">
        <v>3</v>
      </c>
      <c r="K27" s="224">
        <v>0</v>
      </c>
      <c r="L27" s="234">
        <v>0</v>
      </c>
      <c r="M27" s="234">
        <v>10</v>
      </c>
      <c r="N27" s="234">
        <v>1</v>
      </c>
      <c r="O27" s="234">
        <v>1</v>
      </c>
      <c r="P27" s="234">
        <f t="shared" si="3"/>
        <v>0</v>
      </c>
      <c r="Q27" s="234">
        <v>0</v>
      </c>
      <c r="R27" s="234">
        <v>0</v>
      </c>
      <c r="S27" s="234">
        <v>0</v>
      </c>
      <c r="T27" s="167">
        <v>13</v>
      </c>
      <c r="U27" s="165" t="s">
        <v>80</v>
      </c>
    </row>
    <row r="28" spans="1:24" s="217" customFormat="1" ht="17.100000000000001" customHeight="1">
      <c r="A28" s="190" t="s">
        <v>568</v>
      </c>
      <c r="B28" s="319">
        <f t="shared" si="1"/>
        <v>41</v>
      </c>
      <c r="C28" s="224">
        <v>19</v>
      </c>
      <c r="D28" s="224">
        <v>22</v>
      </c>
      <c r="E28" s="1000">
        <f t="shared" si="2"/>
        <v>30</v>
      </c>
      <c r="F28" s="234">
        <v>8</v>
      </c>
      <c r="G28" s="234">
        <v>3</v>
      </c>
      <c r="H28" s="224">
        <v>7</v>
      </c>
      <c r="I28" s="234">
        <v>4</v>
      </c>
      <c r="J28" s="234">
        <v>5</v>
      </c>
      <c r="K28" s="224">
        <v>0</v>
      </c>
      <c r="L28" s="234">
        <v>0</v>
      </c>
      <c r="M28" s="234">
        <v>3</v>
      </c>
      <c r="N28" s="234">
        <v>0</v>
      </c>
      <c r="O28" s="234">
        <v>0</v>
      </c>
      <c r="P28" s="234">
        <f t="shared" si="3"/>
        <v>0</v>
      </c>
      <c r="Q28" s="234">
        <v>0</v>
      </c>
      <c r="R28" s="234">
        <v>0</v>
      </c>
      <c r="S28" s="234">
        <v>0</v>
      </c>
      <c r="T28" s="167">
        <v>11</v>
      </c>
      <c r="U28" s="165" t="s">
        <v>673</v>
      </c>
    </row>
    <row r="29" spans="1:24" s="217" customFormat="1" ht="17.100000000000001" customHeight="1">
      <c r="A29" s="190" t="s">
        <v>549</v>
      </c>
      <c r="B29" s="319">
        <f t="shared" si="1"/>
        <v>36</v>
      </c>
      <c r="C29" s="224">
        <v>18</v>
      </c>
      <c r="D29" s="224">
        <v>18</v>
      </c>
      <c r="E29" s="1000">
        <f t="shared" si="2"/>
        <v>36</v>
      </c>
      <c r="F29" s="234">
        <v>10</v>
      </c>
      <c r="G29" s="234">
        <v>3</v>
      </c>
      <c r="H29" s="224">
        <v>4</v>
      </c>
      <c r="I29" s="234">
        <v>5</v>
      </c>
      <c r="J29" s="234">
        <v>3</v>
      </c>
      <c r="K29" s="234">
        <v>0</v>
      </c>
      <c r="L29" s="234">
        <v>0</v>
      </c>
      <c r="M29" s="234">
        <v>8</v>
      </c>
      <c r="N29" s="234">
        <v>1</v>
      </c>
      <c r="O29" s="234">
        <v>2</v>
      </c>
      <c r="P29" s="234">
        <f t="shared" si="3"/>
        <v>0</v>
      </c>
      <c r="Q29" s="234">
        <v>0</v>
      </c>
      <c r="R29" s="234">
        <v>0</v>
      </c>
      <c r="S29" s="234">
        <v>0</v>
      </c>
      <c r="T29" s="167">
        <v>7</v>
      </c>
      <c r="U29" s="165" t="s">
        <v>125</v>
      </c>
    </row>
    <row r="30" spans="1:24" s="217" customFormat="1" ht="27" customHeight="1">
      <c r="A30" s="190" t="s">
        <v>556</v>
      </c>
      <c r="B30" s="319">
        <f t="shared" si="1"/>
        <v>59</v>
      </c>
      <c r="C30" s="224">
        <v>19</v>
      </c>
      <c r="D30" s="224">
        <v>40</v>
      </c>
      <c r="E30" s="1000">
        <f t="shared" si="2"/>
        <v>37</v>
      </c>
      <c r="F30" s="234">
        <v>13</v>
      </c>
      <c r="G30" s="234">
        <v>0</v>
      </c>
      <c r="H30" s="224">
        <v>3</v>
      </c>
      <c r="I30" s="234">
        <v>5</v>
      </c>
      <c r="J30" s="234">
        <v>1</v>
      </c>
      <c r="K30" s="234">
        <v>0</v>
      </c>
      <c r="L30" s="234">
        <v>0</v>
      </c>
      <c r="M30" s="234">
        <v>14</v>
      </c>
      <c r="N30" s="234">
        <v>1</v>
      </c>
      <c r="O30" s="234">
        <v>0</v>
      </c>
      <c r="P30" s="234">
        <f t="shared" si="3"/>
        <v>4</v>
      </c>
      <c r="Q30" s="234">
        <v>0</v>
      </c>
      <c r="R30" s="234">
        <v>0</v>
      </c>
      <c r="S30" s="234">
        <v>4</v>
      </c>
      <c r="T30" s="167">
        <v>18</v>
      </c>
      <c r="U30" s="165" t="s">
        <v>142</v>
      </c>
    </row>
    <row r="31" spans="1:24" s="217" customFormat="1" ht="17.100000000000001" customHeight="1">
      <c r="A31" s="190" t="s">
        <v>555</v>
      </c>
      <c r="B31" s="319">
        <f t="shared" si="1"/>
        <v>41</v>
      </c>
      <c r="C31" s="224">
        <v>18</v>
      </c>
      <c r="D31" s="224">
        <v>23</v>
      </c>
      <c r="E31" s="1000">
        <f t="shared" si="2"/>
        <v>27</v>
      </c>
      <c r="F31" s="234">
        <v>10</v>
      </c>
      <c r="G31" s="234">
        <v>1</v>
      </c>
      <c r="H31" s="224">
        <v>4</v>
      </c>
      <c r="I31" s="234">
        <v>4</v>
      </c>
      <c r="J31" s="234">
        <v>1</v>
      </c>
      <c r="K31" s="234">
        <v>0</v>
      </c>
      <c r="L31" s="234">
        <v>0</v>
      </c>
      <c r="M31" s="234">
        <v>7</v>
      </c>
      <c r="N31" s="234">
        <v>0</v>
      </c>
      <c r="O31" s="234">
        <v>0</v>
      </c>
      <c r="P31" s="234">
        <f t="shared" si="3"/>
        <v>1</v>
      </c>
      <c r="Q31" s="234">
        <v>1</v>
      </c>
      <c r="R31" s="234">
        <v>0</v>
      </c>
      <c r="S31" s="234">
        <v>0</v>
      </c>
      <c r="T31" s="167">
        <v>13</v>
      </c>
      <c r="U31" s="165" t="s">
        <v>116</v>
      </c>
    </row>
    <row r="32" spans="1:24" s="217" customFormat="1" ht="17.100000000000001" customHeight="1">
      <c r="A32" s="190" t="s">
        <v>554</v>
      </c>
      <c r="B32" s="319">
        <f t="shared" si="1"/>
        <v>38</v>
      </c>
      <c r="C32" s="224">
        <v>18</v>
      </c>
      <c r="D32" s="224">
        <v>20</v>
      </c>
      <c r="E32" s="1000">
        <f t="shared" si="2"/>
        <v>27</v>
      </c>
      <c r="F32" s="234">
        <v>8</v>
      </c>
      <c r="G32" s="234">
        <v>2</v>
      </c>
      <c r="H32" s="224">
        <v>8</v>
      </c>
      <c r="I32" s="234">
        <v>4</v>
      </c>
      <c r="J32" s="234">
        <v>2</v>
      </c>
      <c r="K32" s="234">
        <v>0</v>
      </c>
      <c r="L32" s="234">
        <v>0</v>
      </c>
      <c r="M32" s="234">
        <v>3</v>
      </c>
      <c r="N32" s="234">
        <v>0</v>
      </c>
      <c r="O32" s="234">
        <v>0</v>
      </c>
      <c r="P32" s="234">
        <f t="shared" si="3"/>
        <v>5</v>
      </c>
      <c r="Q32" s="234">
        <v>5</v>
      </c>
      <c r="R32" s="234">
        <v>0</v>
      </c>
      <c r="S32" s="234">
        <v>0</v>
      </c>
      <c r="T32" s="167">
        <v>11</v>
      </c>
      <c r="U32" s="165" t="s">
        <v>65</v>
      </c>
    </row>
    <row r="33" spans="1:21" s="217" customFormat="1" ht="17.100000000000001" customHeight="1">
      <c r="A33" s="190" t="s">
        <v>559</v>
      </c>
      <c r="B33" s="319">
        <f t="shared" si="1"/>
        <v>40</v>
      </c>
      <c r="C33" s="224">
        <v>16</v>
      </c>
      <c r="D33" s="224">
        <v>24</v>
      </c>
      <c r="E33" s="1000">
        <f t="shared" si="2"/>
        <v>24</v>
      </c>
      <c r="F33" s="234">
        <v>8</v>
      </c>
      <c r="G33" s="234">
        <v>1</v>
      </c>
      <c r="H33" s="224">
        <v>7</v>
      </c>
      <c r="I33" s="234">
        <v>5</v>
      </c>
      <c r="J33" s="234">
        <v>0</v>
      </c>
      <c r="K33" s="234">
        <v>0</v>
      </c>
      <c r="L33" s="234">
        <v>0</v>
      </c>
      <c r="M33" s="234">
        <v>3</v>
      </c>
      <c r="N33" s="234">
        <v>0</v>
      </c>
      <c r="O33" s="234">
        <v>0</v>
      </c>
      <c r="P33" s="234">
        <f t="shared" si="3"/>
        <v>0</v>
      </c>
      <c r="Q33" s="234">
        <v>0</v>
      </c>
      <c r="R33" s="234">
        <v>0</v>
      </c>
      <c r="S33" s="234">
        <v>0</v>
      </c>
      <c r="T33" s="167">
        <v>16</v>
      </c>
      <c r="U33" s="165" t="s">
        <v>632</v>
      </c>
    </row>
    <row r="34" spans="1:21" s="217" customFormat="1" ht="27" customHeight="1">
      <c r="A34" s="190" t="s">
        <v>548</v>
      </c>
      <c r="B34" s="319">
        <f t="shared" si="1"/>
        <v>43</v>
      </c>
      <c r="C34" s="224">
        <v>22</v>
      </c>
      <c r="D34" s="224">
        <v>21</v>
      </c>
      <c r="E34" s="1000">
        <f t="shared" si="2"/>
        <v>29</v>
      </c>
      <c r="F34" s="234">
        <v>9</v>
      </c>
      <c r="G34" s="234">
        <v>4</v>
      </c>
      <c r="H34" s="224">
        <v>8</v>
      </c>
      <c r="I34" s="234">
        <v>2</v>
      </c>
      <c r="J34" s="234">
        <v>2</v>
      </c>
      <c r="K34" s="234">
        <v>0</v>
      </c>
      <c r="L34" s="234">
        <v>0</v>
      </c>
      <c r="M34" s="234">
        <v>4</v>
      </c>
      <c r="N34" s="234">
        <v>0</v>
      </c>
      <c r="O34" s="234"/>
      <c r="P34" s="234">
        <f t="shared" si="3"/>
        <v>1</v>
      </c>
      <c r="Q34" s="234">
        <v>0</v>
      </c>
      <c r="R34" s="234">
        <v>0</v>
      </c>
      <c r="S34" s="234">
        <v>1</v>
      </c>
      <c r="T34" s="167">
        <v>13</v>
      </c>
      <c r="U34" s="165" t="s">
        <v>638</v>
      </c>
    </row>
    <row r="35" spans="1:21" s="217" customFormat="1" ht="17.100000000000001" customHeight="1">
      <c r="A35" s="190" t="s">
        <v>582</v>
      </c>
      <c r="B35" s="319">
        <f t="shared" si="1"/>
        <v>42</v>
      </c>
      <c r="C35" s="224">
        <v>16</v>
      </c>
      <c r="D35" s="224">
        <v>26</v>
      </c>
      <c r="E35" s="1000">
        <f t="shared" si="2"/>
        <v>39</v>
      </c>
      <c r="F35" s="234">
        <v>10</v>
      </c>
      <c r="G35" s="234">
        <v>1</v>
      </c>
      <c r="H35" s="224">
        <v>5</v>
      </c>
      <c r="I35" s="234">
        <v>5</v>
      </c>
      <c r="J35" s="234">
        <v>3</v>
      </c>
      <c r="K35" s="224">
        <v>4</v>
      </c>
      <c r="L35" s="234">
        <v>6</v>
      </c>
      <c r="M35" s="234">
        <v>3</v>
      </c>
      <c r="N35" s="234">
        <v>1</v>
      </c>
      <c r="O35" s="234">
        <v>1</v>
      </c>
      <c r="P35" s="234">
        <f t="shared" si="3"/>
        <v>10</v>
      </c>
      <c r="Q35" s="234">
        <v>3</v>
      </c>
      <c r="R35" s="234">
        <v>2</v>
      </c>
      <c r="S35" s="234">
        <v>5</v>
      </c>
      <c r="T35" s="167">
        <v>11</v>
      </c>
      <c r="U35" s="165" t="s">
        <v>678</v>
      </c>
    </row>
    <row r="36" spans="1:21" s="217" customFormat="1" ht="17.100000000000001" customHeight="1">
      <c r="A36" s="190" t="s">
        <v>558</v>
      </c>
      <c r="B36" s="319">
        <f t="shared" si="1"/>
        <v>96</v>
      </c>
      <c r="C36" s="224">
        <v>42</v>
      </c>
      <c r="D36" s="224">
        <v>54</v>
      </c>
      <c r="E36" s="1000">
        <f t="shared" si="2"/>
        <v>77</v>
      </c>
      <c r="F36" s="234">
        <v>20</v>
      </c>
      <c r="G36" s="234">
        <v>7</v>
      </c>
      <c r="H36" s="224">
        <v>11</v>
      </c>
      <c r="I36" s="234">
        <v>13</v>
      </c>
      <c r="J36" s="234">
        <v>5</v>
      </c>
      <c r="K36" s="234">
        <v>0</v>
      </c>
      <c r="L36" s="224">
        <v>1</v>
      </c>
      <c r="M36" s="234">
        <v>17</v>
      </c>
      <c r="N36" s="234">
        <v>2</v>
      </c>
      <c r="O36" s="234">
        <v>1</v>
      </c>
      <c r="P36" s="234">
        <f t="shared" si="3"/>
        <v>1</v>
      </c>
      <c r="Q36" s="234">
        <v>0</v>
      </c>
      <c r="R36" s="234">
        <v>0</v>
      </c>
      <c r="S36" s="234">
        <v>1</v>
      </c>
      <c r="T36" s="167">
        <v>18</v>
      </c>
      <c r="U36" s="165" t="s">
        <v>63</v>
      </c>
    </row>
    <row r="37" spans="1:21" s="217" customFormat="1" ht="17.100000000000001" customHeight="1">
      <c r="A37" s="190" t="s">
        <v>551</v>
      </c>
      <c r="B37" s="319">
        <f t="shared" si="1"/>
        <v>36</v>
      </c>
      <c r="C37" s="224">
        <v>21</v>
      </c>
      <c r="D37" s="224">
        <v>15</v>
      </c>
      <c r="E37" s="1000">
        <f t="shared" si="2"/>
        <v>26</v>
      </c>
      <c r="F37" s="234">
        <v>8</v>
      </c>
      <c r="G37" s="234">
        <v>2</v>
      </c>
      <c r="H37" s="224">
        <v>6</v>
      </c>
      <c r="I37" s="234">
        <v>3</v>
      </c>
      <c r="J37" s="234">
        <v>3</v>
      </c>
      <c r="K37" s="224">
        <v>0</v>
      </c>
      <c r="L37" s="224">
        <v>1</v>
      </c>
      <c r="M37" s="234">
        <v>2</v>
      </c>
      <c r="N37" s="234">
        <v>1</v>
      </c>
      <c r="O37" s="234">
        <v>0</v>
      </c>
      <c r="P37" s="234">
        <f t="shared" si="3"/>
        <v>2</v>
      </c>
      <c r="Q37" s="234">
        <v>0</v>
      </c>
      <c r="R37" s="234">
        <v>0</v>
      </c>
      <c r="S37" s="234">
        <v>2</v>
      </c>
      <c r="T37" s="167">
        <v>8</v>
      </c>
      <c r="U37" s="165" t="s">
        <v>126</v>
      </c>
    </row>
    <row r="38" spans="1:21" s="61" customFormat="1" ht="17.100000000000001" customHeight="1">
      <c r="A38" s="190" t="s">
        <v>569</v>
      </c>
      <c r="B38" s="319">
        <f t="shared" si="1"/>
        <v>143</v>
      </c>
      <c r="C38" s="234">
        <v>76</v>
      </c>
      <c r="D38" s="234">
        <v>67</v>
      </c>
      <c r="E38" s="1000">
        <f t="shared" si="2"/>
        <v>118</v>
      </c>
      <c r="F38" s="234">
        <v>24</v>
      </c>
      <c r="G38" s="234">
        <v>14</v>
      </c>
      <c r="H38" s="224">
        <v>16</v>
      </c>
      <c r="I38" s="234">
        <v>24</v>
      </c>
      <c r="J38" s="234">
        <v>1</v>
      </c>
      <c r="K38" s="224">
        <v>4</v>
      </c>
      <c r="L38" s="224">
        <v>4</v>
      </c>
      <c r="M38" s="234">
        <v>17</v>
      </c>
      <c r="N38" s="234">
        <v>14</v>
      </c>
      <c r="O38" s="234">
        <v>0</v>
      </c>
      <c r="P38" s="234">
        <f t="shared" si="3"/>
        <v>4</v>
      </c>
      <c r="Q38" s="234">
        <v>0</v>
      </c>
      <c r="R38" s="234">
        <v>2</v>
      </c>
      <c r="S38" s="234">
        <v>2</v>
      </c>
      <c r="T38" s="167">
        <v>21</v>
      </c>
      <c r="U38" s="165" t="s">
        <v>161</v>
      </c>
    </row>
    <row r="39" spans="1:21" s="119" customFormat="1" ht="6" customHeight="1">
      <c r="A39" s="40"/>
      <c r="B39" s="41"/>
      <c r="C39" s="33"/>
      <c r="D39" s="33"/>
      <c r="E39" s="33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00"/>
      <c r="U39" s="301"/>
    </row>
    <row r="40" spans="1:21" s="73" customFormat="1" ht="15" customHeight="1">
      <c r="A40" s="140" t="s">
        <v>914</v>
      </c>
      <c r="B40" s="140"/>
      <c r="C40" s="140"/>
      <c r="D40" s="140"/>
      <c r="E40" s="322"/>
      <c r="F40" s="322"/>
      <c r="G40" s="322"/>
      <c r="H40" s="322"/>
      <c r="I40" s="322"/>
      <c r="J40" s="322"/>
      <c r="K40" s="322"/>
      <c r="L40" s="322"/>
      <c r="M40" s="322"/>
      <c r="N40" s="322"/>
      <c r="O40" s="322"/>
      <c r="P40" s="322"/>
      <c r="Q40" s="322"/>
      <c r="R40" s="322"/>
      <c r="S40" s="322"/>
      <c r="T40" s="1118" t="s">
        <v>992</v>
      </c>
      <c r="U40" s="1118"/>
    </row>
    <row r="41" spans="1:21" ht="12.75">
      <c r="B41" s="246"/>
      <c r="C41" s="246"/>
      <c r="D41" s="246"/>
      <c r="E41" s="246"/>
      <c r="F41" s="246"/>
      <c r="G41" s="246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R41" s="246"/>
      <c r="S41" s="246"/>
      <c r="T41" s="246"/>
    </row>
    <row r="42" spans="1:21">
      <c r="B42" s="245"/>
      <c r="C42" s="245"/>
      <c r="D42" s="245"/>
      <c r="E42" s="245"/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5"/>
      <c r="Q42" s="245"/>
      <c r="R42" s="245"/>
      <c r="S42" s="245"/>
      <c r="T42" s="245"/>
    </row>
  </sheetData>
  <mergeCells count="4">
    <mergeCell ref="E7:K7"/>
    <mergeCell ref="U7:U8"/>
    <mergeCell ref="T40:U40"/>
    <mergeCell ref="P7:S7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0" pageOrder="overThenDown" orientation="portrait" blackAndWhite="1" r:id="rId1"/>
  <headerFooter alignWithMargins="0"/>
  <colBreaks count="1" manualBreakCount="1">
    <brk id="12" max="39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41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1" width="10.25" style="244" customWidth="1"/>
    <col min="2" max="9" width="9.875" style="244" customWidth="1"/>
    <col min="10" max="17" width="9.625" style="244" customWidth="1"/>
    <col min="18" max="18" width="12.5" style="244" customWidth="1"/>
    <col min="19" max="16384" width="9" style="244"/>
  </cols>
  <sheetData>
    <row r="1" spans="1:18" s="248" customFormat="1" ht="24.95" customHeight="1">
      <c r="A1" s="176" t="s">
        <v>693</v>
      </c>
      <c r="B1" s="110"/>
      <c r="C1" s="113"/>
      <c r="R1" s="248" t="s">
        <v>694</v>
      </c>
    </row>
    <row r="2" spans="1:18" s="138" customFormat="1" ht="24.95" customHeight="1">
      <c r="A2" s="120" t="s">
        <v>1134</v>
      </c>
      <c r="B2" s="121"/>
      <c r="C2" s="121"/>
      <c r="D2" s="121"/>
      <c r="E2" s="121"/>
      <c r="F2" s="121"/>
      <c r="G2" s="120"/>
      <c r="H2" s="121"/>
      <c r="I2" s="120"/>
      <c r="J2" s="53" t="s">
        <v>463</v>
      </c>
      <c r="K2" s="54"/>
      <c r="L2" s="54"/>
      <c r="M2" s="54"/>
      <c r="N2" s="54"/>
      <c r="O2" s="54"/>
      <c r="P2" s="54"/>
      <c r="Q2" s="54"/>
      <c r="R2" s="54"/>
    </row>
    <row r="3" spans="1:18" s="139" customFormat="1" ht="23.1" customHeight="1">
      <c r="A3" s="5"/>
      <c r="B3" s="5"/>
      <c r="C3" s="5"/>
      <c r="D3" s="5"/>
      <c r="E3" s="5"/>
      <c r="F3" s="5"/>
      <c r="G3" s="52" t="s">
        <v>564</v>
      </c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</row>
    <row r="4" spans="1:18" s="145" customFormat="1" ht="15" customHeight="1" thickBot="1">
      <c r="A4" s="7" t="s">
        <v>915</v>
      </c>
      <c r="B4" s="227"/>
      <c r="C4" s="9"/>
      <c r="D4" s="9" t="s">
        <v>564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256" t="s">
        <v>916</v>
      </c>
    </row>
    <row r="5" spans="1:18" s="216" customFormat="1" ht="15" customHeight="1">
      <c r="A5" s="249" t="s">
        <v>774</v>
      </c>
      <c r="B5" s="1113" t="s">
        <v>773</v>
      </c>
      <c r="C5" s="1122"/>
      <c r="D5" s="1122"/>
      <c r="E5" s="1122"/>
      <c r="F5" s="1123"/>
      <c r="G5" s="324"/>
      <c r="H5" s="13"/>
      <c r="I5" s="324"/>
      <c r="J5" s="1122" t="s">
        <v>775</v>
      </c>
      <c r="K5" s="1122"/>
      <c r="L5" s="1122"/>
      <c r="M5" s="1122"/>
      <c r="N5" s="1122"/>
      <c r="O5" s="1122"/>
      <c r="P5" s="1122"/>
      <c r="Q5" s="1123"/>
      <c r="R5" s="12" t="s">
        <v>399</v>
      </c>
    </row>
    <row r="6" spans="1:18" s="216" customFormat="1" ht="15" customHeight="1">
      <c r="A6" s="199"/>
      <c r="B6" s="325"/>
      <c r="C6" s="200" t="s">
        <v>770</v>
      </c>
      <c r="D6" s="200" t="s">
        <v>450</v>
      </c>
      <c r="E6" s="201" t="s">
        <v>771</v>
      </c>
      <c r="F6" s="200" t="s">
        <v>366</v>
      </c>
      <c r="G6" s="269"/>
      <c r="H6" s="201" t="s">
        <v>772</v>
      </c>
      <c r="I6" s="201" t="s">
        <v>536</v>
      </c>
      <c r="J6" s="315" t="s">
        <v>504</v>
      </c>
      <c r="K6" s="200" t="s">
        <v>509</v>
      </c>
      <c r="L6" s="200" t="s">
        <v>369</v>
      </c>
      <c r="M6" s="200" t="s">
        <v>254</v>
      </c>
      <c r="N6" s="200" t="s">
        <v>769</v>
      </c>
      <c r="O6" s="200" t="s">
        <v>419</v>
      </c>
      <c r="P6" s="200" t="s">
        <v>419</v>
      </c>
      <c r="Q6" s="200" t="s">
        <v>419</v>
      </c>
      <c r="R6" s="1109"/>
    </row>
    <row r="7" spans="1:18" s="216" customFormat="1" ht="15" customHeight="1">
      <c r="A7" s="199"/>
      <c r="B7" s="325"/>
      <c r="C7" s="325"/>
      <c r="D7" s="325"/>
      <c r="E7" s="326"/>
      <c r="F7" s="325"/>
      <c r="G7" s="325"/>
      <c r="H7" s="326"/>
      <c r="I7" s="326"/>
      <c r="J7" s="327"/>
      <c r="K7" s="269" t="s">
        <v>502</v>
      </c>
      <c r="L7" s="309" t="s">
        <v>502</v>
      </c>
      <c r="M7" s="269"/>
      <c r="N7" s="269"/>
      <c r="O7" s="269" t="s">
        <v>508</v>
      </c>
      <c r="P7" s="269" t="s">
        <v>275</v>
      </c>
      <c r="Q7" s="269" t="s">
        <v>323</v>
      </c>
      <c r="R7" s="1109"/>
    </row>
    <row r="8" spans="1:18" s="216" customFormat="1" ht="15" customHeight="1">
      <c r="A8" s="199"/>
      <c r="B8" s="22"/>
      <c r="C8" s="22"/>
      <c r="D8" s="22" t="s">
        <v>961</v>
      </c>
      <c r="E8" s="252"/>
      <c r="F8" s="22" t="s">
        <v>373</v>
      </c>
      <c r="G8" s="22"/>
      <c r="H8" s="252"/>
      <c r="I8" s="328" t="s">
        <v>668</v>
      </c>
      <c r="K8" s="22"/>
      <c r="L8" s="328" t="s">
        <v>603</v>
      </c>
      <c r="M8" s="22" t="s">
        <v>97</v>
      </c>
      <c r="N8" s="22" t="s">
        <v>75</v>
      </c>
      <c r="O8" s="22" t="s">
        <v>138</v>
      </c>
      <c r="P8" s="22" t="s">
        <v>373</v>
      </c>
      <c r="Q8" s="275" t="s">
        <v>964</v>
      </c>
      <c r="R8" s="1109"/>
    </row>
    <row r="9" spans="1:18" s="216" customFormat="1" ht="15" customHeight="1">
      <c r="A9" s="203" t="s">
        <v>308</v>
      </c>
      <c r="B9" s="329"/>
      <c r="C9" s="329" t="s">
        <v>303</v>
      </c>
      <c r="D9" s="329" t="s">
        <v>189</v>
      </c>
      <c r="E9" s="250" t="s">
        <v>114</v>
      </c>
      <c r="F9" s="329" t="s">
        <v>168</v>
      </c>
      <c r="G9" s="329"/>
      <c r="H9" s="250" t="s">
        <v>49</v>
      </c>
      <c r="I9" s="79" t="s">
        <v>601</v>
      </c>
      <c r="J9" s="298" t="s">
        <v>176</v>
      </c>
      <c r="K9" s="329" t="s">
        <v>962</v>
      </c>
      <c r="L9" s="250" t="s">
        <v>963</v>
      </c>
      <c r="M9" s="59" t="s">
        <v>590</v>
      </c>
      <c r="N9" s="329" t="s">
        <v>237</v>
      </c>
      <c r="O9" s="59" t="s">
        <v>604</v>
      </c>
      <c r="P9" s="59" t="s">
        <v>40</v>
      </c>
      <c r="Q9" s="59" t="s">
        <v>965</v>
      </c>
      <c r="R9" s="250" t="s">
        <v>248</v>
      </c>
    </row>
    <row r="10" spans="1:18" s="217" customFormat="1" ht="18.600000000000001" customHeight="1">
      <c r="A10" s="222">
        <v>2016</v>
      </c>
      <c r="B10" s="166">
        <v>80</v>
      </c>
      <c r="C10" s="234">
        <v>16</v>
      </c>
      <c r="D10" s="234">
        <v>18</v>
      </c>
      <c r="E10" s="234">
        <v>23</v>
      </c>
      <c r="F10" s="234">
        <v>23</v>
      </c>
      <c r="G10" s="234">
        <v>2314</v>
      </c>
      <c r="H10" s="234">
        <v>779</v>
      </c>
      <c r="I10" s="234">
        <v>38</v>
      </c>
      <c r="J10" s="234">
        <v>45</v>
      </c>
      <c r="K10" s="234">
        <v>42</v>
      </c>
      <c r="L10" s="234">
        <v>33</v>
      </c>
      <c r="M10" s="234">
        <v>119</v>
      </c>
      <c r="N10" s="234">
        <v>3</v>
      </c>
      <c r="O10" s="234">
        <v>1184</v>
      </c>
      <c r="P10" s="234">
        <v>14</v>
      </c>
      <c r="Q10" s="167">
        <v>57</v>
      </c>
      <c r="R10" s="206">
        <v>2016</v>
      </c>
    </row>
    <row r="11" spans="1:18" s="217" customFormat="1" ht="18.600000000000001" customHeight="1">
      <c r="A11" s="222">
        <v>2017</v>
      </c>
      <c r="B11" s="166">
        <v>90</v>
      </c>
      <c r="C11" s="234">
        <v>19</v>
      </c>
      <c r="D11" s="234">
        <v>18</v>
      </c>
      <c r="E11" s="234">
        <v>28</v>
      </c>
      <c r="F11" s="234">
        <v>25</v>
      </c>
      <c r="G11" s="234">
        <v>2382</v>
      </c>
      <c r="H11" s="234">
        <v>786</v>
      </c>
      <c r="I11" s="234">
        <v>37</v>
      </c>
      <c r="J11" s="234">
        <v>29</v>
      </c>
      <c r="K11" s="234">
        <v>56</v>
      </c>
      <c r="L11" s="234">
        <v>35</v>
      </c>
      <c r="M11" s="234">
        <v>115</v>
      </c>
      <c r="N11" s="234">
        <v>1</v>
      </c>
      <c r="O11" s="234">
        <v>1256</v>
      </c>
      <c r="P11" s="234">
        <v>3</v>
      </c>
      <c r="Q11" s="167">
        <v>64</v>
      </c>
      <c r="R11" s="206">
        <v>2017</v>
      </c>
    </row>
    <row r="12" spans="1:18" s="217" customFormat="1" ht="18.600000000000001" customHeight="1">
      <c r="A12" s="222">
        <v>2018</v>
      </c>
      <c r="B12" s="166">
        <v>92</v>
      </c>
      <c r="C12" s="234">
        <v>19</v>
      </c>
      <c r="D12" s="234">
        <v>17</v>
      </c>
      <c r="E12" s="234">
        <v>28</v>
      </c>
      <c r="F12" s="234">
        <v>28</v>
      </c>
      <c r="G12" s="234">
        <v>2383</v>
      </c>
      <c r="H12" s="234">
        <v>791</v>
      </c>
      <c r="I12" s="234">
        <v>38</v>
      </c>
      <c r="J12" s="234">
        <v>24</v>
      </c>
      <c r="K12" s="234">
        <v>58</v>
      </c>
      <c r="L12" s="234">
        <v>35</v>
      </c>
      <c r="M12" s="234">
        <v>110</v>
      </c>
      <c r="N12" s="234">
        <v>1</v>
      </c>
      <c r="O12" s="234">
        <v>1244</v>
      </c>
      <c r="P12" s="234">
        <v>5</v>
      </c>
      <c r="Q12" s="167">
        <v>77</v>
      </c>
      <c r="R12" s="206">
        <v>2018</v>
      </c>
    </row>
    <row r="13" spans="1:18" s="217" customFormat="1" ht="18.600000000000001" customHeight="1">
      <c r="A13" s="222">
        <v>2019</v>
      </c>
      <c r="B13" s="166">
        <v>151</v>
      </c>
      <c r="C13" s="234">
        <v>22</v>
      </c>
      <c r="D13" s="234">
        <v>27</v>
      </c>
      <c r="E13" s="234">
        <v>74</v>
      </c>
      <c r="F13" s="234">
        <v>28</v>
      </c>
      <c r="G13" s="234">
        <v>2445</v>
      </c>
      <c r="H13" s="234">
        <v>813</v>
      </c>
      <c r="I13" s="234">
        <v>38</v>
      </c>
      <c r="J13" s="234">
        <v>66</v>
      </c>
      <c r="K13" s="234">
        <v>76</v>
      </c>
      <c r="L13" s="234">
        <v>35</v>
      </c>
      <c r="M13" s="234">
        <v>88</v>
      </c>
      <c r="N13" s="234">
        <v>1</v>
      </c>
      <c r="O13" s="234">
        <v>1215</v>
      </c>
      <c r="P13" s="234">
        <v>35</v>
      </c>
      <c r="Q13" s="167">
        <v>78</v>
      </c>
      <c r="R13" s="206">
        <v>2019</v>
      </c>
    </row>
    <row r="14" spans="1:18" s="217" customFormat="1" ht="18.600000000000001" customHeight="1">
      <c r="A14" s="222">
        <v>2020</v>
      </c>
      <c r="B14" s="166">
        <v>102</v>
      </c>
      <c r="C14" s="234">
        <v>18</v>
      </c>
      <c r="D14" s="234">
        <v>24</v>
      </c>
      <c r="E14" s="234">
        <v>32</v>
      </c>
      <c r="F14" s="234">
        <v>28</v>
      </c>
      <c r="G14" s="234">
        <v>2613</v>
      </c>
      <c r="H14" s="234">
        <v>826</v>
      </c>
      <c r="I14" s="234">
        <v>50</v>
      </c>
      <c r="J14" s="234">
        <v>24</v>
      </c>
      <c r="K14" s="234">
        <v>72</v>
      </c>
      <c r="L14" s="234">
        <v>35</v>
      </c>
      <c r="M14" s="234">
        <v>85</v>
      </c>
      <c r="N14" s="234">
        <v>2</v>
      </c>
      <c r="O14" s="234">
        <v>1403</v>
      </c>
      <c r="P14" s="234">
        <v>62</v>
      </c>
      <c r="Q14" s="167">
        <v>54</v>
      </c>
      <c r="R14" s="206">
        <v>2020</v>
      </c>
    </row>
    <row r="15" spans="1:18" s="147" customFormat="1" ht="37.5" customHeight="1">
      <c r="A15" s="225">
        <f>A14+1</f>
        <v>2021</v>
      </c>
      <c r="B15" s="219">
        <f>SUM(B16:B37)</f>
        <v>46</v>
      </c>
      <c r="C15" s="226">
        <f t="shared" ref="C15:Q15" si="0">SUM(C16:C37)</f>
        <v>9</v>
      </c>
      <c r="D15" s="226">
        <f t="shared" si="0"/>
        <v>8</v>
      </c>
      <c r="E15" s="226">
        <f t="shared" si="0"/>
        <v>22</v>
      </c>
      <c r="F15" s="226">
        <f t="shared" si="0"/>
        <v>7</v>
      </c>
      <c r="G15" s="226">
        <f t="shared" si="0"/>
        <v>2761</v>
      </c>
      <c r="H15" s="226">
        <f t="shared" si="0"/>
        <v>831</v>
      </c>
      <c r="I15" s="226">
        <f t="shared" si="0"/>
        <v>42</v>
      </c>
      <c r="J15" s="226">
        <f t="shared" si="0"/>
        <v>61</v>
      </c>
      <c r="K15" s="226">
        <f t="shared" si="0"/>
        <v>94</v>
      </c>
      <c r="L15" s="226">
        <f t="shared" si="0"/>
        <v>36</v>
      </c>
      <c r="M15" s="226">
        <f t="shared" si="0"/>
        <v>79</v>
      </c>
      <c r="N15" s="226">
        <f t="shared" si="0"/>
        <v>1</v>
      </c>
      <c r="O15" s="226">
        <f t="shared" si="0"/>
        <v>1487</v>
      </c>
      <c r="P15" s="226">
        <f t="shared" si="0"/>
        <v>80</v>
      </c>
      <c r="Q15" s="91">
        <f t="shared" si="0"/>
        <v>50</v>
      </c>
      <c r="R15" s="218">
        <f>$A$15</f>
        <v>2021</v>
      </c>
    </row>
    <row r="16" spans="1:18" s="217" customFormat="1" ht="18" customHeight="1">
      <c r="A16" s="190" t="s">
        <v>563</v>
      </c>
      <c r="B16" s="85">
        <f>SUM(C16:F16)</f>
        <v>0</v>
      </c>
      <c r="C16" s="673" t="s">
        <v>25</v>
      </c>
      <c r="D16" s="673" t="s">
        <v>25</v>
      </c>
      <c r="E16" s="224" t="s">
        <v>25</v>
      </c>
      <c r="F16" s="673" t="s">
        <v>25</v>
      </c>
      <c r="G16" s="224">
        <f>SUM(H16:Q16)</f>
        <v>421</v>
      </c>
      <c r="H16" s="952">
        <v>115</v>
      </c>
      <c r="I16" s="952">
        <v>5</v>
      </c>
      <c r="J16" s="952" t="s">
        <v>25</v>
      </c>
      <c r="K16" s="952">
        <v>8</v>
      </c>
      <c r="L16" s="952">
        <v>14</v>
      </c>
      <c r="M16" s="952">
        <v>13</v>
      </c>
      <c r="N16" s="952" t="s">
        <v>25</v>
      </c>
      <c r="O16" s="952">
        <v>247</v>
      </c>
      <c r="P16" s="952">
        <v>5</v>
      </c>
      <c r="Q16" s="959">
        <v>14</v>
      </c>
      <c r="R16" s="165" t="s">
        <v>105</v>
      </c>
    </row>
    <row r="17" spans="1:18" s="217" customFormat="1" ht="18" customHeight="1">
      <c r="A17" s="190" t="s">
        <v>553</v>
      </c>
      <c r="B17" s="85">
        <f t="shared" ref="B17:B37" si="1">SUM(C17:F17)</f>
        <v>0</v>
      </c>
      <c r="C17" s="673">
        <v>0</v>
      </c>
      <c r="D17" s="673">
        <v>0</v>
      </c>
      <c r="E17" s="224">
        <v>0</v>
      </c>
      <c r="F17" s="673">
        <v>0</v>
      </c>
      <c r="G17" s="224">
        <f t="shared" ref="G17:G37" si="2">SUM(H17:Q17)</f>
        <v>391</v>
      </c>
      <c r="H17" s="952">
        <v>119</v>
      </c>
      <c r="I17" s="952">
        <v>11</v>
      </c>
      <c r="J17" s="952">
        <v>0</v>
      </c>
      <c r="K17" s="952">
        <v>12</v>
      </c>
      <c r="L17" s="952">
        <v>7</v>
      </c>
      <c r="M17" s="952">
        <v>9</v>
      </c>
      <c r="N17" s="952">
        <v>0</v>
      </c>
      <c r="O17" s="952">
        <v>213</v>
      </c>
      <c r="P17" s="952">
        <v>14</v>
      </c>
      <c r="Q17" s="959">
        <v>6</v>
      </c>
      <c r="R17" s="165" t="s">
        <v>124</v>
      </c>
    </row>
    <row r="18" spans="1:18" s="217" customFormat="1" ht="18" customHeight="1">
      <c r="A18" s="190" t="s">
        <v>567</v>
      </c>
      <c r="B18" s="85">
        <f t="shared" si="1"/>
        <v>11</v>
      </c>
      <c r="C18" s="226">
        <v>0</v>
      </c>
      <c r="D18" s="226">
        <v>0</v>
      </c>
      <c r="E18" s="226">
        <v>11</v>
      </c>
      <c r="F18" s="226">
        <v>0</v>
      </c>
      <c r="G18" s="224">
        <f t="shared" si="2"/>
        <v>575</v>
      </c>
      <c r="H18" s="952">
        <v>135</v>
      </c>
      <c r="I18" s="952">
        <v>19</v>
      </c>
      <c r="J18" s="952">
        <v>1</v>
      </c>
      <c r="K18" s="952">
        <v>11</v>
      </c>
      <c r="L18" s="952">
        <v>6</v>
      </c>
      <c r="M18" s="952">
        <v>13</v>
      </c>
      <c r="N18" s="226">
        <v>0</v>
      </c>
      <c r="O18" s="952">
        <v>366</v>
      </c>
      <c r="P18" s="952">
        <v>15</v>
      </c>
      <c r="Q18" s="959">
        <v>9</v>
      </c>
      <c r="R18" s="165" t="s">
        <v>177</v>
      </c>
    </row>
    <row r="19" spans="1:18" s="217" customFormat="1" ht="18" customHeight="1">
      <c r="A19" s="190" t="s">
        <v>565</v>
      </c>
      <c r="B19" s="85">
        <f t="shared" si="1"/>
        <v>0</v>
      </c>
      <c r="C19" s="673">
        <v>0</v>
      </c>
      <c r="D19" s="673">
        <v>0</v>
      </c>
      <c r="E19" s="224">
        <v>0</v>
      </c>
      <c r="F19" s="673">
        <v>0</v>
      </c>
      <c r="G19" s="224">
        <f t="shared" si="2"/>
        <v>162</v>
      </c>
      <c r="H19" s="952">
        <v>51</v>
      </c>
      <c r="I19" s="952">
        <v>2</v>
      </c>
      <c r="J19" s="952">
        <v>0</v>
      </c>
      <c r="K19" s="952">
        <v>14</v>
      </c>
      <c r="L19" s="952">
        <v>0</v>
      </c>
      <c r="M19" s="952">
        <v>6</v>
      </c>
      <c r="N19" s="952">
        <v>0</v>
      </c>
      <c r="O19" s="952">
        <v>80</v>
      </c>
      <c r="P19" s="952">
        <v>9</v>
      </c>
      <c r="Q19" s="959"/>
      <c r="R19" s="165" t="s">
        <v>461</v>
      </c>
    </row>
    <row r="20" spans="1:18" s="217" customFormat="1" ht="18" customHeight="1">
      <c r="A20" s="190" t="s">
        <v>562</v>
      </c>
      <c r="B20" s="85">
        <f t="shared" si="1"/>
        <v>0</v>
      </c>
      <c r="C20" s="673">
        <v>0</v>
      </c>
      <c r="D20" s="673">
        <v>0</v>
      </c>
      <c r="E20" s="224">
        <v>0</v>
      </c>
      <c r="F20" s="673">
        <v>0</v>
      </c>
      <c r="G20" s="224">
        <f t="shared" si="2"/>
        <v>159</v>
      </c>
      <c r="H20" s="952">
        <v>49</v>
      </c>
      <c r="I20" s="952">
        <v>1</v>
      </c>
      <c r="J20" s="952">
        <v>2</v>
      </c>
      <c r="K20" s="952">
        <v>1</v>
      </c>
      <c r="L20" s="952">
        <v>0</v>
      </c>
      <c r="M20" s="952">
        <v>4</v>
      </c>
      <c r="N20" s="952">
        <v>0</v>
      </c>
      <c r="O20" s="952">
        <v>99</v>
      </c>
      <c r="P20" s="952">
        <v>1</v>
      </c>
      <c r="Q20" s="959">
        <v>2</v>
      </c>
      <c r="R20" s="165" t="s">
        <v>650</v>
      </c>
    </row>
    <row r="21" spans="1:18" s="217" customFormat="1" ht="24.95" customHeight="1">
      <c r="A21" s="190" t="s">
        <v>552</v>
      </c>
      <c r="B21" s="85">
        <f t="shared" si="1"/>
        <v>8</v>
      </c>
      <c r="C21" s="224">
        <v>1</v>
      </c>
      <c r="D21" s="673">
        <v>3</v>
      </c>
      <c r="E21" s="673">
        <v>4</v>
      </c>
      <c r="F21" s="673">
        <v>0</v>
      </c>
      <c r="G21" s="224">
        <f t="shared" si="2"/>
        <v>61</v>
      </c>
      <c r="H21" s="952">
        <v>21</v>
      </c>
      <c r="I21" s="952">
        <v>0</v>
      </c>
      <c r="J21" s="952">
        <v>0</v>
      </c>
      <c r="K21" s="952">
        <v>13</v>
      </c>
      <c r="L21" s="952">
        <v>0</v>
      </c>
      <c r="M21" s="952">
        <v>4</v>
      </c>
      <c r="N21" s="952">
        <v>0</v>
      </c>
      <c r="O21" s="952">
        <v>21</v>
      </c>
      <c r="P21" s="952">
        <v>0</v>
      </c>
      <c r="Q21" s="959">
        <v>2</v>
      </c>
      <c r="R21" s="165" t="s">
        <v>180</v>
      </c>
    </row>
    <row r="22" spans="1:18" s="217" customFormat="1" ht="18" customHeight="1">
      <c r="A22" s="190" t="s">
        <v>561</v>
      </c>
      <c r="B22" s="85">
        <f t="shared" si="1"/>
        <v>0</v>
      </c>
      <c r="C22" s="224">
        <v>0</v>
      </c>
      <c r="D22" s="673">
        <v>0</v>
      </c>
      <c r="E22" s="224">
        <v>0</v>
      </c>
      <c r="F22" s="673">
        <v>0</v>
      </c>
      <c r="G22" s="224">
        <f t="shared" si="2"/>
        <v>41</v>
      </c>
      <c r="H22" s="952">
        <v>15</v>
      </c>
      <c r="I22" s="952">
        <v>0</v>
      </c>
      <c r="J22" s="952">
        <v>1</v>
      </c>
      <c r="K22" s="952">
        <v>1</v>
      </c>
      <c r="L22" s="952">
        <v>1</v>
      </c>
      <c r="M22" s="952">
        <v>2</v>
      </c>
      <c r="N22" s="952">
        <v>0</v>
      </c>
      <c r="O22" s="952">
        <v>13</v>
      </c>
      <c r="P22" s="952">
        <v>4</v>
      </c>
      <c r="Q22" s="959">
        <v>4</v>
      </c>
      <c r="R22" s="165" t="s">
        <v>657</v>
      </c>
    </row>
    <row r="23" spans="1:18" s="217" customFormat="1" ht="18" customHeight="1">
      <c r="A23" s="190" t="s">
        <v>557</v>
      </c>
      <c r="B23" s="85">
        <f t="shared" si="1"/>
        <v>0</v>
      </c>
      <c r="C23" s="224">
        <v>0</v>
      </c>
      <c r="D23" s="224">
        <v>0</v>
      </c>
      <c r="E23" s="224">
        <v>0</v>
      </c>
      <c r="F23" s="224">
        <v>0</v>
      </c>
      <c r="G23" s="224">
        <f t="shared" si="2"/>
        <v>34</v>
      </c>
      <c r="H23" s="952">
        <v>11</v>
      </c>
      <c r="I23" s="952">
        <v>0</v>
      </c>
      <c r="J23" s="952">
        <v>0</v>
      </c>
      <c r="K23" s="952">
        <v>1</v>
      </c>
      <c r="L23" s="952">
        <v>0</v>
      </c>
      <c r="M23" s="952">
        <v>1</v>
      </c>
      <c r="N23" s="952">
        <v>1</v>
      </c>
      <c r="O23" s="952">
        <v>11</v>
      </c>
      <c r="P23" s="952">
        <v>5</v>
      </c>
      <c r="Q23" s="959">
        <v>4</v>
      </c>
      <c r="R23" s="165" t="s">
        <v>121</v>
      </c>
    </row>
    <row r="24" spans="1:18" s="217" customFormat="1" ht="18" customHeight="1">
      <c r="A24" s="190" t="s">
        <v>227</v>
      </c>
      <c r="B24" s="85">
        <f t="shared" si="1"/>
        <v>0</v>
      </c>
      <c r="C24" s="224">
        <v>0</v>
      </c>
      <c r="D24" s="224">
        <v>0</v>
      </c>
      <c r="E24" s="224">
        <v>0</v>
      </c>
      <c r="F24" s="224">
        <v>0</v>
      </c>
      <c r="G24" s="224">
        <f t="shared" si="2"/>
        <v>77</v>
      </c>
      <c r="H24" s="952">
        <v>31</v>
      </c>
      <c r="I24" s="952">
        <v>1</v>
      </c>
      <c r="J24" s="952">
        <v>0</v>
      </c>
      <c r="K24" s="952">
        <v>0</v>
      </c>
      <c r="L24" s="952">
        <v>0</v>
      </c>
      <c r="M24" s="952">
        <v>0</v>
      </c>
      <c r="N24" s="952">
        <v>0</v>
      </c>
      <c r="O24" s="952">
        <v>45</v>
      </c>
      <c r="P24" s="952">
        <v>0</v>
      </c>
      <c r="Q24" s="959">
        <v>0</v>
      </c>
      <c r="R24" s="165" t="s">
        <v>123</v>
      </c>
    </row>
    <row r="25" spans="1:18" s="217" customFormat="1" ht="24.95" customHeight="1">
      <c r="A25" s="190" t="s">
        <v>550</v>
      </c>
      <c r="B25" s="85">
        <f t="shared" si="1"/>
        <v>0</v>
      </c>
      <c r="C25" s="673">
        <v>0</v>
      </c>
      <c r="D25" s="224">
        <v>0</v>
      </c>
      <c r="E25" s="673">
        <v>0</v>
      </c>
      <c r="F25" s="673">
        <v>0</v>
      </c>
      <c r="G25" s="224">
        <f t="shared" si="2"/>
        <v>47</v>
      </c>
      <c r="H25" s="952">
        <v>26</v>
      </c>
      <c r="I25" s="952">
        <v>1</v>
      </c>
      <c r="J25" s="952">
        <v>0</v>
      </c>
      <c r="K25" s="952">
        <v>5</v>
      </c>
      <c r="L25" s="952">
        <v>0</v>
      </c>
      <c r="M25" s="952">
        <v>3</v>
      </c>
      <c r="N25" s="952">
        <v>0</v>
      </c>
      <c r="O25" s="952">
        <v>12</v>
      </c>
      <c r="P25" s="952">
        <v>0</v>
      </c>
      <c r="Q25" s="959">
        <v>0</v>
      </c>
      <c r="R25" s="165" t="s">
        <v>122</v>
      </c>
    </row>
    <row r="26" spans="1:18" s="217" customFormat="1" ht="18" customHeight="1">
      <c r="A26" s="190" t="s">
        <v>560</v>
      </c>
      <c r="B26" s="85">
        <f t="shared" si="1"/>
        <v>27</v>
      </c>
      <c r="C26" s="673">
        <v>8</v>
      </c>
      <c r="D26" s="673">
        <v>5</v>
      </c>
      <c r="E26" s="673">
        <v>7</v>
      </c>
      <c r="F26" s="673">
        <v>7</v>
      </c>
      <c r="G26" s="224">
        <f t="shared" si="2"/>
        <v>108</v>
      </c>
      <c r="H26" s="673">
        <v>29</v>
      </c>
      <c r="I26" s="673">
        <v>1</v>
      </c>
      <c r="J26" s="673">
        <v>0</v>
      </c>
      <c r="K26" s="673">
        <v>13</v>
      </c>
      <c r="L26" s="673">
        <v>1</v>
      </c>
      <c r="M26" s="673">
        <v>2</v>
      </c>
      <c r="N26" s="673">
        <v>0</v>
      </c>
      <c r="O26" s="673">
        <v>57</v>
      </c>
      <c r="P26" s="673">
        <v>2</v>
      </c>
      <c r="Q26" s="673">
        <v>3</v>
      </c>
      <c r="R26" s="165" t="s">
        <v>80</v>
      </c>
    </row>
    <row r="27" spans="1:18" s="217" customFormat="1" ht="18" customHeight="1">
      <c r="A27" s="190" t="s">
        <v>568</v>
      </c>
      <c r="B27" s="85">
        <f t="shared" si="1"/>
        <v>0</v>
      </c>
      <c r="C27" s="224">
        <v>0</v>
      </c>
      <c r="D27" s="673">
        <v>0</v>
      </c>
      <c r="E27" s="224">
        <v>0</v>
      </c>
      <c r="F27" s="673">
        <v>0</v>
      </c>
      <c r="G27" s="224">
        <f t="shared" si="2"/>
        <v>60</v>
      </c>
      <c r="H27" s="952">
        <v>15</v>
      </c>
      <c r="I27" s="952">
        <v>0</v>
      </c>
      <c r="J27" s="952">
        <v>0</v>
      </c>
      <c r="K27" s="952">
        <v>0</v>
      </c>
      <c r="L27" s="952">
        <v>2</v>
      </c>
      <c r="M27" s="952">
        <v>3</v>
      </c>
      <c r="N27" s="952">
        <v>0</v>
      </c>
      <c r="O27" s="952">
        <v>23</v>
      </c>
      <c r="P27" s="952">
        <v>16</v>
      </c>
      <c r="Q27" s="959">
        <v>1</v>
      </c>
      <c r="R27" s="165" t="s">
        <v>673</v>
      </c>
    </row>
    <row r="28" spans="1:18" s="217" customFormat="1" ht="18" customHeight="1">
      <c r="A28" s="190" t="s">
        <v>549</v>
      </c>
      <c r="B28" s="85">
        <f t="shared" si="1"/>
        <v>0</v>
      </c>
      <c r="C28" s="224">
        <v>0</v>
      </c>
      <c r="D28" s="673">
        <v>0</v>
      </c>
      <c r="E28" s="224">
        <v>0</v>
      </c>
      <c r="F28" s="673">
        <v>0</v>
      </c>
      <c r="G28" s="224">
        <f t="shared" si="2"/>
        <v>42</v>
      </c>
      <c r="H28" s="952">
        <v>15</v>
      </c>
      <c r="I28" s="952">
        <v>0</v>
      </c>
      <c r="J28" s="952">
        <v>0</v>
      </c>
      <c r="K28" s="952">
        <v>0</v>
      </c>
      <c r="L28" s="952">
        <v>0</v>
      </c>
      <c r="M28" s="952">
        <v>5</v>
      </c>
      <c r="N28" s="952">
        <v>0</v>
      </c>
      <c r="O28" s="952">
        <v>16</v>
      </c>
      <c r="P28" s="952">
        <v>4</v>
      </c>
      <c r="Q28" s="959">
        <v>2</v>
      </c>
      <c r="R28" s="165" t="s">
        <v>125</v>
      </c>
    </row>
    <row r="29" spans="1:18" s="217" customFormat="1" ht="24.95" customHeight="1">
      <c r="A29" s="190" t="s">
        <v>556</v>
      </c>
      <c r="B29" s="85">
        <f t="shared" si="1"/>
        <v>0</v>
      </c>
      <c r="C29" s="224">
        <v>0</v>
      </c>
      <c r="D29" s="224">
        <v>0</v>
      </c>
      <c r="E29" s="224">
        <v>0</v>
      </c>
      <c r="F29" s="224">
        <v>0</v>
      </c>
      <c r="G29" s="224">
        <f t="shared" si="2"/>
        <v>128</v>
      </c>
      <c r="H29" s="952">
        <v>34</v>
      </c>
      <c r="I29" s="952">
        <v>0</v>
      </c>
      <c r="J29" s="952">
        <v>53</v>
      </c>
      <c r="K29" s="952">
        <v>0</v>
      </c>
      <c r="L29" s="952">
        <v>2</v>
      </c>
      <c r="M29" s="952">
        <v>0</v>
      </c>
      <c r="N29" s="952">
        <v>0</v>
      </c>
      <c r="O29" s="952">
        <v>36</v>
      </c>
      <c r="P29" s="952">
        <v>2</v>
      </c>
      <c r="Q29" s="959">
        <v>1</v>
      </c>
      <c r="R29" s="165" t="s">
        <v>142</v>
      </c>
    </row>
    <row r="30" spans="1:18" s="217" customFormat="1" ht="18" customHeight="1">
      <c r="A30" s="190" t="s">
        <v>555</v>
      </c>
      <c r="B30" s="85">
        <f t="shared" si="1"/>
        <v>0</v>
      </c>
      <c r="C30" s="673">
        <v>0</v>
      </c>
      <c r="D30" s="673">
        <v>0</v>
      </c>
      <c r="E30" s="224">
        <v>0</v>
      </c>
      <c r="F30" s="673">
        <v>0</v>
      </c>
      <c r="G30" s="224">
        <f t="shared" si="2"/>
        <v>42</v>
      </c>
      <c r="H30" s="952">
        <v>23</v>
      </c>
      <c r="I30" s="952">
        <v>0</v>
      </c>
      <c r="J30" s="952">
        <v>0</v>
      </c>
      <c r="K30" s="952">
        <v>1</v>
      </c>
      <c r="L30" s="952">
        <v>0</v>
      </c>
      <c r="M30" s="952">
        <v>0</v>
      </c>
      <c r="N30" s="952">
        <v>0</v>
      </c>
      <c r="O30" s="952">
        <v>18</v>
      </c>
      <c r="P30" s="952">
        <v>0</v>
      </c>
      <c r="Q30" s="959">
        <v>0</v>
      </c>
      <c r="R30" s="165" t="s">
        <v>116</v>
      </c>
    </row>
    <row r="31" spans="1:18" s="217" customFormat="1" ht="18" customHeight="1">
      <c r="A31" s="190" t="s">
        <v>554</v>
      </c>
      <c r="B31" s="85">
        <f t="shared" si="1"/>
        <v>0</v>
      </c>
      <c r="C31" s="673">
        <v>0</v>
      </c>
      <c r="D31" s="673">
        <v>0</v>
      </c>
      <c r="E31" s="224">
        <v>0</v>
      </c>
      <c r="F31" s="673">
        <v>0</v>
      </c>
      <c r="G31" s="224">
        <f t="shared" si="2"/>
        <v>146</v>
      </c>
      <c r="H31" s="952">
        <v>37</v>
      </c>
      <c r="I31" s="952">
        <v>1</v>
      </c>
      <c r="J31" s="952">
        <v>1</v>
      </c>
      <c r="K31" s="952">
        <v>1</v>
      </c>
      <c r="L31" s="952">
        <v>1</v>
      </c>
      <c r="M31" s="952">
        <v>2</v>
      </c>
      <c r="N31" s="952">
        <v>0</v>
      </c>
      <c r="O31" s="952">
        <v>99</v>
      </c>
      <c r="P31" s="952">
        <v>3</v>
      </c>
      <c r="Q31" s="959">
        <v>1</v>
      </c>
      <c r="R31" s="165" t="s">
        <v>65</v>
      </c>
    </row>
    <row r="32" spans="1:18" s="217" customFormat="1" ht="18" customHeight="1">
      <c r="A32" s="190" t="s">
        <v>559</v>
      </c>
      <c r="B32" s="85">
        <f t="shared" si="1"/>
        <v>0</v>
      </c>
      <c r="C32" s="673">
        <v>0</v>
      </c>
      <c r="D32" s="673">
        <v>0</v>
      </c>
      <c r="E32" s="224">
        <v>0</v>
      </c>
      <c r="F32" s="673">
        <v>0</v>
      </c>
      <c r="G32" s="224">
        <f t="shared" si="2"/>
        <v>28</v>
      </c>
      <c r="H32" s="952">
        <v>14</v>
      </c>
      <c r="I32" s="952">
        <v>0</v>
      </c>
      <c r="J32" s="952">
        <v>0</v>
      </c>
      <c r="K32" s="952">
        <v>1</v>
      </c>
      <c r="L32" s="952">
        <v>1</v>
      </c>
      <c r="M32" s="952">
        <v>5</v>
      </c>
      <c r="N32" s="952">
        <v>0</v>
      </c>
      <c r="O32" s="952">
        <v>7</v>
      </c>
      <c r="P32" s="952">
        <v>0</v>
      </c>
      <c r="Q32" s="959">
        <v>0</v>
      </c>
      <c r="R32" s="165" t="s">
        <v>632</v>
      </c>
    </row>
    <row r="33" spans="1:18" s="217" customFormat="1" ht="24.95" customHeight="1">
      <c r="A33" s="190" t="s">
        <v>548</v>
      </c>
      <c r="B33" s="85">
        <f t="shared" si="1"/>
        <v>0</v>
      </c>
      <c r="C33" s="673">
        <v>0</v>
      </c>
      <c r="D33" s="673">
        <v>0</v>
      </c>
      <c r="E33" s="673">
        <v>0</v>
      </c>
      <c r="F33" s="673">
        <v>0</v>
      </c>
      <c r="G33" s="224">
        <f t="shared" si="2"/>
        <v>67</v>
      </c>
      <c r="H33" s="952">
        <v>28</v>
      </c>
      <c r="I33" s="952">
        <v>0</v>
      </c>
      <c r="J33" s="952">
        <v>0</v>
      </c>
      <c r="K33" s="952">
        <v>1</v>
      </c>
      <c r="L33" s="952">
        <v>0</v>
      </c>
      <c r="M33" s="952">
        <v>0</v>
      </c>
      <c r="N33" s="952">
        <v>0</v>
      </c>
      <c r="O33" s="952">
        <v>38</v>
      </c>
      <c r="P33" s="952">
        <v>0</v>
      </c>
      <c r="Q33" s="959">
        <v>0</v>
      </c>
      <c r="R33" s="165" t="s">
        <v>638</v>
      </c>
    </row>
    <row r="34" spans="1:18" s="217" customFormat="1" ht="18" customHeight="1">
      <c r="A34" s="190" t="s">
        <v>582</v>
      </c>
      <c r="B34" s="85">
        <f t="shared" si="1"/>
        <v>0</v>
      </c>
      <c r="C34" s="673">
        <v>0</v>
      </c>
      <c r="D34" s="673">
        <v>0</v>
      </c>
      <c r="E34" s="224">
        <v>0</v>
      </c>
      <c r="F34" s="673">
        <v>0</v>
      </c>
      <c r="G34" s="224">
        <f t="shared" si="2"/>
        <v>61</v>
      </c>
      <c r="H34" s="952">
        <v>17</v>
      </c>
      <c r="I34" s="952">
        <v>0</v>
      </c>
      <c r="J34" s="952">
        <v>0</v>
      </c>
      <c r="K34" s="952">
        <v>9</v>
      </c>
      <c r="L34" s="952">
        <v>1</v>
      </c>
      <c r="M34" s="952">
        <v>2</v>
      </c>
      <c r="N34" s="952">
        <v>0</v>
      </c>
      <c r="O34" s="952">
        <v>32</v>
      </c>
      <c r="P34" s="952">
        <v>0</v>
      </c>
      <c r="Q34" s="959">
        <v>0</v>
      </c>
      <c r="R34" s="165" t="s">
        <v>678</v>
      </c>
    </row>
    <row r="35" spans="1:18" s="217" customFormat="1" ht="18" customHeight="1">
      <c r="A35" s="190" t="s">
        <v>558</v>
      </c>
      <c r="B35" s="85">
        <f t="shared" si="1"/>
        <v>0</v>
      </c>
      <c r="C35" s="673">
        <v>0</v>
      </c>
      <c r="D35" s="673">
        <v>0</v>
      </c>
      <c r="E35" s="224">
        <v>0</v>
      </c>
      <c r="F35" s="673">
        <v>0</v>
      </c>
      <c r="G35" s="224">
        <f t="shared" si="2"/>
        <v>66</v>
      </c>
      <c r="H35" s="952">
        <v>22</v>
      </c>
      <c r="I35" s="952">
        <v>0</v>
      </c>
      <c r="J35" s="952">
        <v>2</v>
      </c>
      <c r="K35" s="952">
        <v>2</v>
      </c>
      <c r="L35" s="952">
        <v>0</v>
      </c>
      <c r="M35" s="952">
        <v>5</v>
      </c>
      <c r="N35" s="952">
        <v>0</v>
      </c>
      <c r="O35" s="952">
        <v>35</v>
      </c>
      <c r="P35" s="952">
        <v>0</v>
      </c>
      <c r="Q35" s="959">
        <v>0</v>
      </c>
      <c r="R35" s="165" t="s">
        <v>63</v>
      </c>
    </row>
    <row r="36" spans="1:18" s="217" customFormat="1" ht="18" customHeight="1">
      <c r="A36" s="190" t="s">
        <v>551</v>
      </c>
      <c r="B36" s="85">
        <f t="shared" si="1"/>
        <v>0</v>
      </c>
      <c r="C36" s="673">
        <v>0</v>
      </c>
      <c r="D36" s="673">
        <v>0</v>
      </c>
      <c r="E36" s="224">
        <v>0</v>
      </c>
      <c r="F36" s="673">
        <v>0</v>
      </c>
      <c r="G36" s="224">
        <f t="shared" si="2"/>
        <v>31</v>
      </c>
      <c r="H36" s="952">
        <v>13</v>
      </c>
      <c r="I36" s="952">
        <v>0</v>
      </c>
      <c r="J36" s="952">
        <v>0</v>
      </c>
      <c r="K36" s="952">
        <v>0</v>
      </c>
      <c r="L36" s="952">
        <v>0</v>
      </c>
      <c r="M36" s="952">
        <v>0</v>
      </c>
      <c r="N36" s="952">
        <v>0</v>
      </c>
      <c r="O36" s="952">
        <v>17</v>
      </c>
      <c r="P36" s="952">
        <v>0</v>
      </c>
      <c r="Q36" s="959">
        <v>1</v>
      </c>
      <c r="R36" s="165" t="s">
        <v>126</v>
      </c>
    </row>
    <row r="37" spans="1:18" s="61" customFormat="1" ht="18" customHeight="1">
      <c r="A37" s="190" t="s">
        <v>569</v>
      </c>
      <c r="B37" s="85">
        <f t="shared" si="1"/>
        <v>0</v>
      </c>
      <c r="C37" s="673">
        <v>0</v>
      </c>
      <c r="D37" s="673">
        <v>0</v>
      </c>
      <c r="E37" s="224">
        <v>0</v>
      </c>
      <c r="F37" s="673">
        <v>0</v>
      </c>
      <c r="G37" s="224">
        <f t="shared" si="2"/>
        <v>14</v>
      </c>
      <c r="H37" s="952">
        <v>11</v>
      </c>
      <c r="I37" s="952">
        <v>0</v>
      </c>
      <c r="J37" s="952">
        <v>1</v>
      </c>
      <c r="K37" s="952">
        <v>0</v>
      </c>
      <c r="L37" s="952">
        <v>0</v>
      </c>
      <c r="M37" s="952">
        <v>0</v>
      </c>
      <c r="N37" s="952">
        <v>0</v>
      </c>
      <c r="O37" s="952">
        <v>2</v>
      </c>
      <c r="P37" s="952">
        <v>0</v>
      </c>
      <c r="Q37" s="959">
        <v>0</v>
      </c>
      <c r="R37" s="165" t="s">
        <v>161</v>
      </c>
    </row>
    <row r="38" spans="1:18" s="119" customFormat="1" ht="8.1" customHeight="1">
      <c r="A38" s="40"/>
      <c r="B38" s="332"/>
      <c r="C38" s="333"/>
      <c r="D38" s="333"/>
      <c r="E38" s="333"/>
      <c r="F38" s="333"/>
      <c r="G38" s="333"/>
      <c r="H38" s="333"/>
      <c r="I38" s="333"/>
      <c r="J38" s="333"/>
      <c r="K38" s="333"/>
      <c r="L38" s="333"/>
      <c r="M38" s="333"/>
      <c r="N38" s="333"/>
      <c r="O38" s="333"/>
      <c r="P38" s="333"/>
      <c r="Q38" s="334"/>
      <c r="R38" s="301"/>
    </row>
    <row r="39" spans="1:18" ht="15" customHeight="1">
      <c r="A39" s="1124" t="s">
        <v>917</v>
      </c>
      <c r="B39" s="1124"/>
      <c r="P39" s="209"/>
      <c r="Q39" s="209"/>
      <c r="R39" s="335" t="s">
        <v>987</v>
      </c>
    </row>
    <row r="40" spans="1:18" ht="12.75">
      <c r="B40" s="226"/>
      <c r="C40" s="226"/>
      <c r="D40" s="226"/>
      <c r="E40" s="226"/>
      <c r="F40" s="226"/>
      <c r="G40" s="226"/>
      <c r="H40" s="226"/>
      <c r="I40" s="226"/>
      <c r="J40" s="226"/>
      <c r="K40" s="226"/>
      <c r="L40" s="226"/>
      <c r="M40" s="226"/>
      <c r="N40" s="226"/>
      <c r="O40" s="226"/>
      <c r="P40" s="226"/>
      <c r="Q40" s="226"/>
    </row>
    <row r="41" spans="1:18">
      <c r="B41" s="245"/>
      <c r="C41" s="245"/>
      <c r="D41" s="245"/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45"/>
      <c r="Q41" s="245"/>
    </row>
  </sheetData>
  <mergeCells count="4">
    <mergeCell ref="B5:F5"/>
    <mergeCell ref="R6:R8"/>
    <mergeCell ref="A39:B39"/>
    <mergeCell ref="J5:Q5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3"/>
  <sheetViews>
    <sheetView view="pageBreakPreview" zoomScale="85" zoomScaleNormal="55" zoomScaleSheetLayoutView="85" workbookViewId="0">
      <selection activeCell="A2" sqref="A2"/>
    </sheetView>
  </sheetViews>
  <sheetFormatPr defaultRowHeight="12"/>
  <cols>
    <col min="1" max="2" width="7.625" style="244" customWidth="1"/>
    <col min="3" max="5" width="6.625" style="244" customWidth="1"/>
    <col min="6" max="6" width="6.125" style="244" customWidth="1"/>
    <col min="7" max="12" width="6.625" style="244" customWidth="1"/>
    <col min="13" max="13" width="8.625" style="244" customWidth="1"/>
    <col min="14" max="14" width="8.5" style="244" customWidth="1"/>
    <col min="15" max="15" width="7.625" style="244" customWidth="1"/>
    <col min="16" max="16" width="5.625" style="244" customWidth="1"/>
    <col min="17" max="17" width="7.625" style="244" customWidth="1"/>
    <col min="18" max="21" width="5.625" style="244" customWidth="1"/>
    <col min="22" max="22" width="7.625" style="244" customWidth="1"/>
    <col min="23" max="25" width="6.125" style="244" customWidth="1"/>
    <col min="26" max="26" width="11.75" style="244" customWidth="1"/>
    <col min="27" max="16384" width="9" style="244"/>
  </cols>
  <sheetData>
    <row r="1" spans="1:26" s="248" customFormat="1" ht="24.95" customHeight="1">
      <c r="A1" s="176" t="s">
        <v>695</v>
      </c>
      <c r="B1" s="110"/>
      <c r="C1" s="113"/>
      <c r="Z1" s="248" t="s">
        <v>696</v>
      </c>
    </row>
    <row r="2" spans="1:26" s="138" customFormat="1" ht="24.95" customHeight="1">
      <c r="A2" s="120" t="s">
        <v>1135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0"/>
      <c r="N2" s="336" t="s">
        <v>212</v>
      </c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</row>
    <row r="3" spans="1:26" s="139" customFormat="1" ht="23.1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s="134" customFormat="1" ht="15" customHeight="1" thickBot="1">
      <c r="A4" s="337" t="s">
        <v>918</v>
      </c>
      <c r="B4" s="338"/>
      <c r="C4" s="339"/>
      <c r="D4" s="339"/>
      <c r="E4" s="339" t="s">
        <v>564</v>
      </c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  <c r="U4" s="339"/>
      <c r="V4" s="339"/>
      <c r="W4" s="339"/>
      <c r="X4" s="339"/>
      <c r="Y4" s="339"/>
      <c r="Z4" s="340" t="s">
        <v>916</v>
      </c>
    </row>
    <row r="5" spans="1:26" s="117" customFormat="1" ht="15" customHeight="1">
      <c r="A5" s="249" t="s">
        <v>786</v>
      </c>
      <c r="B5" s="341" t="s">
        <v>462</v>
      </c>
      <c r="C5" s="1125" t="s">
        <v>783</v>
      </c>
      <c r="D5" s="1126"/>
      <c r="E5" s="1126"/>
      <c r="F5" s="1126"/>
      <c r="G5" s="1126"/>
      <c r="H5" s="1126"/>
      <c r="I5" s="1126"/>
      <c r="J5" s="1126"/>
      <c r="K5" s="1127"/>
      <c r="L5" s="341" t="s">
        <v>782</v>
      </c>
      <c r="M5" s="342"/>
      <c r="N5" s="343" t="s">
        <v>167</v>
      </c>
      <c r="O5" s="344"/>
      <c r="P5" s="344"/>
      <c r="Q5" s="344" t="s">
        <v>776</v>
      </c>
      <c r="R5" s="344"/>
      <c r="S5" s="344"/>
      <c r="T5" s="344"/>
      <c r="U5" s="344"/>
      <c r="V5" s="344" t="s">
        <v>215</v>
      </c>
      <c r="W5" s="344"/>
      <c r="X5" s="344"/>
      <c r="Y5" s="344"/>
      <c r="Z5" s="12" t="s">
        <v>399</v>
      </c>
    </row>
    <row r="6" spans="1:26" s="216" customFormat="1" ht="15" customHeight="1">
      <c r="A6" s="15"/>
      <c r="B6" s="345"/>
      <c r="C6" s="346"/>
      <c r="D6" s="1128" t="s">
        <v>436</v>
      </c>
      <c r="E6" s="1129"/>
      <c r="F6" s="1130"/>
      <c r="G6" s="347" t="s">
        <v>785</v>
      </c>
      <c r="H6" s="348" t="s">
        <v>523</v>
      </c>
      <c r="I6" s="347" t="s">
        <v>306</v>
      </c>
      <c r="J6" s="347" t="s">
        <v>274</v>
      </c>
      <c r="K6" s="348" t="s">
        <v>255</v>
      </c>
      <c r="L6" s="349" t="s">
        <v>777</v>
      </c>
      <c r="M6" s="350"/>
      <c r="N6" s="351" t="s">
        <v>378</v>
      </c>
      <c r="O6" s="347" t="s">
        <v>264</v>
      </c>
      <c r="P6" s="347" t="s">
        <v>780</v>
      </c>
      <c r="Q6" s="352"/>
      <c r="R6" s="347" t="s">
        <v>778</v>
      </c>
      <c r="S6" s="353" t="s">
        <v>1023</v>
      </c>
      <c r="T6" s="348" t="s">
        <v>1023</v>
      </c>
      <c r="U6" s="347" t="s">
        <v>1024</v>
      </c>
      <c r="V6" s="352"/>
      <c r="W6" s="348" t="s">
        <v>522</v>
      </c>
      <c r="X6" s="348" t="s">
        <v>522</v>
      </c>
      <c r="Y6" s="348" t="s">
        <v>522</v>
      </c>
      <c r="Z6" s="252"/>
    </row>
    <row r="7" spans="1:26" s="216" customFormat="1" ht="15" customHeight="1">
      <c r="A7" s="15"/>
      <c r="B7" s="345"/>
      <c r="C7" s="345"/>
      <c r="D7" s="78" t="s">
        <v>170</v>
      </c>
      <c r="E7" s="354"/>
      <c r="F7" s="355"/>
      <c r="G7" s="349" t="s">
        <v>525</v>
      </c>
      <c r="H7" s="352"/>
      <c r="I7" s="352" t="s">
        <v>298</v>
      </c>
      <c r="J7" s="349" t="s">
        <v>298</v>
      </c>
      <c r="K7" s="352" t="s">
        <v>302</v>
      </c>
      <c r="L7" s="356" t="s">
        <v>564</v>
      </c>
      <c r="M7" s="78" t="s">
        <v>415</v>
      </c>
      <c r="N7" s="357" t="s">
        <v>482</v>
      </c>
      <c r="O7" s="349" t="s">
        <v>781</v>
      </c>
      <c r="P7" s="349" t="s">
        <v>519</v>
      </c>
      <c r="Q7" s="345"/>
      <c r="R7" s="349" t="s">
        <v>779</v>
      </c>
      <c r="S7" s="349" t="s">
        <v>14</v>
      </c>
      <c r="T7" s="352" t="s">
        <v>527</v>
      </c>
      <c r="U7" s="349" t="s">
        <v>18</v>
      </c>
      <c r="V7" s="345" t="s">
        <v>130</v>
      </c>
      <c r="W7" s="352" t="s">
        <v>278</v>
      </c>
      <c r="X7" s="352" t="s">
        <v>278</v>
      </c>
      <c r="Y7" s="352" t="s">
        <v>278</v>
      </c>
      <c r="Z7" s="252" t="s">
        <v>564</v>
      </c>
    </row>
    <row r="8" spans="1:26" s="216" customFormat="1" ht="15" customHeight="1">
      <c r="A8" s="15"/>
      <c r="B8" s="345"/>
      <c r="C8" s="345"/>
      <c r="D8" s="346"/>
      <c r="E8" s="347" t="s">
        <v>784</v>
      </c>
      <c r="F8" s="348" t="s">
        <v>452</v>
      </c>
      <c r="G8" s="358" t="s">
        <v>564</v>
      </c>
      <c r="H8" s="345"/>
      <c r="I8" s="345" t="s">
        <v>564</v>
      </c>
      <c r="J8" s="275" t="s">
        <v>564</v>
      </c>
      <c r="K8" s="345"/>
      <c r="L8" s="356" t="s">
        <v>564</v>
      </c>
      <c r="M8" s="78" t="s">
        <v>647</v>
      </c>
      <c r="N8" s="317" t="s">
        <v>415</v>
      </c>
      <c r="O8" s="349" t="s">
        <v>482</v>
      </c>
      <c r="P8" s="349" t="s">
        <v>3</v>
      </c>
      <c r="Q8" s="345" t="s">
        <v>415</v>
      </c>
      <c r="R8" s="352" t="s">
        <v>508</v>
      </c>
      <c r="S8" s="349" t="s">
        <v>564</v>
      </c>
      <c r="T8" s="352"/>
      <c r="U8" s="349" t="s">
        <v>3</v>
      </c>
      <c r="V8" s="345" t="s">
        <v>135</v>
      </c>
      <c r="W8" s="352" t="s">
        <v>3</v>
      </c>
      <c r="X8" s="352" t="s">
        <v>485</v>
      </c>
      <c r="Y8" s="352" t="s">
        <v>508</v>
      </c>
      <c r="Z8" s="252"/>
    </row>
    <row r="9" spans="1:26" s="216" customFormat="1" ht="15" customHeight="1">
      <c r="A9" s="15"/>
      <c r="B9" s="275"/>
      <c r="C9" s="275"/>
      <c r="D9" s="275"/>
      <c r="E9" s="275"/>
      <c r="F9" s="275"/>
      <c r="G9" s="275"/>
      <c r="H9" s="275"/>
      <c r="I9" s="275" t="s">
        <v>82</v>
      </c>
      <c r="J9" s="328"/>
      <c r="K9" s="328" t="s">
        <v>144</v>
      </c>
      <c r="L9" s="275" t="s">
        <v>290</v>
      </c>
      <c r="M9" s="328" t="s">
        <v>7</v>
      </c>
      <c r="N9" s="355" t="s">
        <v>647</v>
      </c>
      <c r="O9" s="275"/>
      <c r="P9" s="275"/>
      <c r="Q9" s="275" t="s">
        <v>966</v>
      </c>
      <c r="R9" s="275"/>
      <c r="S9" s="275" t="s">
        <v>415</v>
      </c>
      <c r="T9" s="275"/>
      <c r="U9" s="275"/>
      <c r="V9" s="355" t="s">
        <v>968</v>
      </c>
      <c r="W9" s="275" t="s">
        <v>402</v>
      </c>
      <c r="X9" s="275"/>
      <c r="Y9" s="275"/>
      <c r="Z9" s="252" t="s">
        <v>564</v>
      </c>
    </row>
    <row r="10" spans="1:26" s="216" customFormat="1" ht="15" customHeight="1">
      <c r="A10" s="15"/>
      <c r="B10" s="275"/>
      <c r="C10" s="275"/>
      <c r="D10" s="275"/>
      <c r="E10" s="275"/>
      <c r="F10" s="275"/>
      <c r="G10" s="275" t="s">
        <v>318</v>
      </c>
      <c r="H10" s="275"/>
      <c r="I10" s="275" t="s">
        <v>521</v>
      </c>
      <c r="J10" s="328" t="s">
        <v>69</v>
      </c>
      <c r="K10" s="328" t="s">
        <v>46</v>
      </c>
      <c r="L10" s="275" t="s">
        <v>93</v>
      </c>
      <c r="M10" s="328" t="s">
        <v>148</v>
      </c>
      <c r="N10" s="317" t="s">
        <v>7</v>
      </c>
      <c r="O10" s="275" t="s">
        <v>149</v>
      </c>
      <c r="P10" s="275" t="s">
        <v>415</v>
      </c>
      <c r="Q10" s="275" t="s">
        <v>967</v>
      </c>
      <c r="R10" s="275" t="s">
        <v>415</v>
      </c>
      <c r="S10" s="275" t="s">
        <v>379</v>
      </c>
      <c r="T10" s="275" t="s">
        <v>415</v>
      </c>
      <c r="U10" s="275"/>
      <c r="V10" s="275" t="s">
        <v>969</v>
      </c>
      <c r="W10" s="275" t="s">
        <v>259</v>
      </c>
      <c r="X10" s="275" t="s">
        <v>332</v>
      </c>
      <c r="Y10" s="275"/>
      <c r="Z10" s="252"/>
    </row>
    <row r="11" spans="1:26" s="216" customFormat="1" ht="15" customHeight="1">
      <c r="A11" s="203" t="s">
        <v>308</v>
      </c>
      <c r="B11" s="275" t="s">
        <v>115</v>
      </c>
      <c r="C11" s="275"/>
      <c r="D11" s="275"/>
      <c r="E11" s="275" t="s">
        <v>386</v>
      </c>
      <c r="F11" s="275" t="s">
        <v>427</v>
      </c>
      <c r="G11" s="275" t="s">
        <v>186</v>
      </c>
      <c r="H11" s="275" t="s">
        <v>57</v>
      </c>
      <c r="I11" s="275" t="s">
        <v>91</v>
      </c>
      <c r="J11" s="328" t="s">
        <v>186</v>
      </c>
      <c r="K11" s="328" t="s">
        <v>328</v>
      </c>
      <c r="L11" s="275" t="s">
        <v>194</v>
      </c>
      <c r="M11" s="328" t="s">
        <v>54</v>
      </c>
      <c r="N11" s="317" t="s">
        <v>148</v>
      </c>
      <c r="O11" s="275" t="s">
        <v>336</v>
      </c>
      <c r="P11" s="275" t="s">
        <v>98</v>
      </c>
      <c r="Q11" s="275" t="s">
        <v>421</v>
      </c>
      <c r="R11" s="275" t="s">
        <v>434</v>
      </c>
      <c r="S11" s="275" t="s">
        <v>158</v>
      </c>
      <c r="T11" s="275" t="s">
        <v>1143</v>
      </c>
      <c r="U11" s="275" t="s">
        <v>427</v>
      </c>
      <c r="V11" s="275" t="s">
        <v>434</v>
      </c>
      <c r="W11" s="275" t="s">
        <v>495</v>
      </c>
      <c r="X11" s="275" t="s">
        <v>495</v>
      </c>
      <c r="Y11" s="275" t="s">
        <v>337</v>
      </c>
      <c r="Z11" s="250" t="s">
        <v>248</v>
      </c>
    </row>
    <row r="12" spans="1:26" s="217" customFormat="1" ht="17.100000000000001" customHeight="1">
      <c r="A12" s="281">
        <v>2016</v>
      </c>
      <c r="B12" s="359">
        <v>46699</v>
      </c>
      <c r="C12" s="360">
        <v>34118</v>
      </c>
      <c r="D12" s="360">
        <v>3646</v>
      </c>
      <c r="E12" s="360">
        <v>1617</v>
      </c>
      <c r="F12" s="360">
        <v>2402</v>
      </c>
      <c r="G12" s="360">
        <v>27376</v>
      </c>
      <c r="H12" s="360">
        <v>571</v>
      </c>
      <c r="I12" s="360">
        <v>643</v>
      </c>
      <c r="J12" s="360">
        <v>1666</v>
      </c>
      <c r="K12" s="360">
        <v>216</v>
      </c>
      <c r="L12" s="360">
        <v>2071</v>
      </c>
      <c r="M12" s="284">
        <v>6918</v>
      </c>
      <c r="N12" s="360">
        <v>2474</v>
      </c>
      <c r="O12" s="360">
        <v>4400</v>
      </c>
      <c r="P12" s="360">
        <v>44</v>
      </c>
      <c r="Q12" s="360">
        <v>1553</v>
      </c>
      <c r="R12" s="360">
        <v>1220</v>
      </c>
      <c r="S12" s="360">
        <v>276</v>
      </c>
      <c r="T12" s="360">
        <v>18</v>
      </c>
      <c r="U12" s="360">
        <v>39</v>
      </c>
      <c r="V12" s="360">
        <v>2039</v>
      </c>
      <c r="W12" s="360">
        <v>23</v>
      </c>
      <c r="X12" s="360">
        <v>21</v>
      </c>
      <c r="Y12" s="361">
        <v>1995</v>
      </c>
      <c r="Z12" s="286">
        <v>2016</v>
      </c>
    </row>
    <row r="13" spans="1:26" s="217" customFormat="1" ht="17.100000000000001" customHeight="1">
      <c r="A13" s="281">
        <v>2017</v>
      </c>
      <c r="B13" s="166">
        <v>44547</v>
      </c>
      <c r="C13" s="234">
        <v>32625</v>
      </c>
      <c r="D13" s="234">
        <v>3764</v>
      </c>
      <c r="E13" s="234">
        <v>1444</v>
      </c>
      <c r="F13" s="234">
        <v>2686</v>
      </c>
      <c r="G13" s="234">
        <v>25912</v>
      </c>
      <c r="H13" s="234">
        <v>533</v>
      </c>
      <c r="I13" s="234">
        <v>597</v>
      </c>
      <c r="J13" s="234">
        <v>1614</v>
      </c>
      <c r="K13" s="234">
        <v>205</v>
      </c>
      <c r="L13" s="234">
        <v>2062</v>
      </c>
      <c r="M13" s="224">
        <v>6600</v>
      </c>
      <c r="N13" s="234">
        <v>2401</v>
      </c>
      <c r="O13" s="234">
        <v>4156</v>
      </c>
      <c r="P13" s="234">
        <v>43</v>
      </c>
      <c r="Q13" s="234">
        <v>1483</v>
      </c>
      <c r="R13" s="234">
        <v>1180</v>
      </c>
      <c r="S13" s="234">
        <v>251</v>
      </c>
      <c r="T13" s="234">
        <v>17</v>
      </c>
      <c r="U13" s="234">
        <v>35</v>
      </c>
      <c r="V13" s="234">
        <v>1777</v>
      </c>
      <c r="W13" s="234">
        <v>20</v>
      </c>
      <c r="X13" s="234">
        <v>0</v>
      </c>
      <c r="Y13" s="167">
        <v>1757</v>
      </c>
      <c r="Z13" s="286">
        <v>2017</v>
      </c>
    </row>
    <row r="14" spans="1:26" s="217" customFormat="1" ht="17.100000000000001" customHeight="1">
      <c r="A14" s="281">
        <v>2018</v>
      </c>
      <c r="B14" s="166">
        <v>47631</v>
      </c>
      <c r="C14" s="234">
        <v>34820</v>
      </c>
      <c r="D14" s="234">
        <v>3995</v>
      </c>
      <c r="E14" s="234">
        <v>1645</v>
      </c>
      <c r="F14" s="234">
        <v>2847</v>
      </c>
      <c r="G14" s="234">
        <v>27765</v>
      </c>
      <c r="H14" s="234">
        <v>580</v>
      </c>
      <c r="I14" s="234">
        <v>619</v>
      </c>
      <c r="J14" s="234">
        <v>1636</v>
      </c>
      <c r="K14" s="234">
        <v>225</v>
      </c>
      <c r="L14" s="234">
        <v>2053</v>
      </c>
      <c r="M14" s="224">
        <v>7179</v>
      </c>
      <c r="N14" s="234">
        <v>2584</v>
      </c>
      <c r="O14" s="234">
        <v>4548</v>
      </c>
      <c r="P14" s="234">
        <v>47</v>
      </c>
      <c r="Q14" s="234">
        <v>1579</v>
      </c>
      <c r="R14" s="234">
        <v>1264</v>
      </c>
      <c r="S14" s="234">
        <v>261</v>
      </c>
      <c r="T14" s="234">
        <v>18</v>
      </c>
      <c r="U14" s="234">
        <v>36</v>
      </c>
      <c r="V14" s="234">
        <v>2000</v>
      </c>
      <c r="W14" s="234">
        <v>22</v>
      </c>
      <c r="X14" s="234">
        <v>0</v>
      </c>
      <c r="Y14" s="167">
        <v>1978</v>
      </c>
      <c r="Z14" s="286">
        <v>2018</v>
      </c>
    </row>
    <row r="15" spans="1:26" s="217" customFormat="1" ht="17.100000000000001" customHeight="1">
      <c r="A15" s="281">
        <v>2019</v>
      </c>
      <c r="B15" s="166">
        <v>51219</v>
      </c>
      <c r="C15" s="234">
        <v>38305</v>
      </c>
      <c r="D15" s="234">
        <v>5039</v>
      </c>
      <c r="E15" s="234">
        <v>1942</v>
      </c>
      <c r="F15" s="234">
        <v>3097</v>
      </c>
      <c r="G15" s="234">
        <v>28079</v>
      </c>
      <c r="H15" s="234">
        <v>601</v>
      </c>
      <c r="I15" s="234">
        <v>623</v>
      </c>
      <c r="J15" s="234">
        <v>1624</v>
      </c>
      <c r="K15" s="234">
        <v>233</v>
      </c>
      <c r="L15" s="234">
        <v>2106</v>
      </c>
      <c r="M15" s="224">
        <v>7343</v>
      </c>
      <c r="N15" s="234">
        <v>2642</v>
      </c>
      <c r="O15" s="234">
        <v>4652</v>
      </c>
      <c r="P15" s="234">
        <v>49</v>
      </c>
      <c r="Q15" s="234">
        <v>1596</v>
      </c>
      <c r="R15" s="234">
        <v>1291</v>
      </c>
      <c r="S15" s="234">
        <v>252</v>
      </c>
      <c r="T15" s="234">
        <v>18</v>
      </c>
      <c r="U15" s="234">
        <v>35</v>
      </c>
      <c r="V15" s="234">
        <v>1869</v>
      </c>
      <c r="W15" s="234">
        <v>19</v>
      </c>
      <c r="X15" s="234">
        <v>20</v>
      </c>
      <c r="Y15" s="167">
        <v>1830</v>
      </c>
      <c r="Z15" s="286">
        <v>2019</v>
      </c>
    </row>
    <row r="16" spans="1:26" s="217" customFormat="1" ht="17.100000000000001" customHeight="1">
      <c r="A16" s="281">
        <v>2020</v>
      </c>
      <c r="B16" s="1033">
        <v>50594</v>
      </c>
      <c r="C16" s="234">
        <v>36869</v>
      </c>
      <c r="D16" s="234">
        <v>5185</v>
      </c>
      <c r="E16" s="234">
        <v>2014</v>
      </c>
      <c r="F16" s="234">
        <v>3171</v>
      </c>
      <c r="G16" s="234">
        <v>28631</v>
      </c>
      <c r="H16" s="234">
        <v>627</v>
      </c>
      <c r="I16" s="234">
        <v>606</v>
      </c>
      <c r="J16" s="234">
        <v>1571</v>
      </c>
      <c r="K16" s="234">
        <v>249</v>
      </c>
      <c r="L16" s="234">
        <v>2112</v>
      </c>
      <c r="M16" s="224">
        <v>8017</v>
      </c>
      <c r="N16" s="234">
        <v>2644</v>
      </c>
      <c r="O16" s="234">
        <v>5319</v>
      </c>
      <c r="P16" s="234">
        <v>54</v>
      </c>
      <c r="Q16" s="234">
        <v>1594</v>
      </c>
      <c r="R16" s="234">
        <v>1310</v>
      </c>
      <c r="S16" s="234">
        <v>231</v>
      </c>
      <c r="T16" s="234">
        <v>19</v>
      </c>
      <c r="U16" s="234">
        <v>34</v>
      </c>
      <c r="V16" s="234">
        <v>2002</v>
      </c>
      <c r="W16" s="234">
        <v>18</v>
      </c>
      <c r="X16" s="234">
        <v>20</v>
      </c>
      <c r="Y16" s="167">
        <v>1964</v>
      </c>
      <c r="Z16" s="286">
        <v>2020</v>
      </c>
    </row>
    <row r="17" spans="1:27" s="147" customFormat="1" ht="39.950000000000003" customHeight="1">
      <c r="A17" s="90">
        <f>A16+1</f>
        <v>2021</v>
      </c>
      <c r="B17" s="362">
        <f>SUM(B18:B39)</f>
        <v>51812</v>
      </c>
      <c r="C17" s="363">
        <f t="shared" ref="C17:Y17" si="0">SUM(C18:C39)</f>
        <v>38292</v>
      </c>
      <c r="D17" s="363">
        <f t="shared" si="0"/>
        <v>6288</v>
      </c>
      <c r="E17" s="363">
        <f t="shared" si="0"/>
        <v>300</v>
      </c>
      <c r="F17" s="363">
        <f t="shared" si="0"/>
        <v>5988</v>
      </c>
      <c r="G17" s="363">
        <f t="shared" si="0"/>
        <v>28941</v>
      </c>
      <c r="H17" s="363">
        <f t="shared" si="0"/>
        <v>661</v>
      </c>
      <c r="I17" s="363">
        <f t="shared" si="0"/>
        <v>606</v>
      </c>
      <c r="J17" s="363">
        <f t="shared" si="0"/>
        <v>1542</v>
      </c>
      <c r="K17" s="363">
        <f t="shared" si="0"/>
        <v>254</v>
      </c>
      <c r="L17" s="363">
        <f t="shared" si="0"/>
        <v>2120</v>
      </c>
      <c r="M17" s="363">
        <f t="shared" si="0"/>
        <v>7884</v>
      </c>
      <c r="N17" s="363">
        <f t="shared" si="0"/>
        <v>2667</v>
      </c>
      <c r="O17" s="363">
        <f t="shared" si="0"/>
        <v>5163</v>
      </c>
      <c r="P17" s="363">
        <f t="shared" si="0"/>
        <v>54</v>
      </c>
      <c r="Q17" s="363">
        <f t="shared" si="0"/>
        <v>1583</v>
      </c>
      <c r="R17" s="363">
        <f t="shared" si="0"/>
        <v>1308</v>
      </c>
      <c r="S17" s="363">
        <f t="shared" si="0"/>
        <v>222</v>
      </c>
      <c r="T17" s="363">
        <f t="shared" si="0"/>
        <v>19</v>
      </c>
      <c r="U17" s="363">
        <f t="shared" si="0"/>
        <v>34</v>
      </c>
      <c r="V17" s="363">
        <f t="shared" si="0"/>
        <v>1933</v>
      </c>
      <c r="W17" s="363">
        <f t="shared" si="0"/>
        <v>19</v>
      </c>
      <c r="X17" s="363">
        <f t="shared" si="0"/>
        <v>0</v>
      </c>
      <c r="Y17" s="364">
        <f t="shared" si="0"/>
        <v>1914</v>
      </c>
      <c r="Z17" s="290">
        <f>$A$17</f>
        <v>2021</v>
      </c>
    </row>
    <row r="18" spans="1:27" s="217" customFormat="1" ht="16.5" customHeight="1">
      <c r="A18" s="365" t="s">
        <v>563</v>
      </c>
      <c r="B18" s="166">
        <f>SUM(C18,L18,M18,Q18,V18)</f>
        <v>7031</v>
      </c>
      <c r="C18" s="234">
        <f>SUM(D18,G18:K18)</f>
        <v>5508</v>
      </c>
      <c r="D18" s="1000">
        <v>803</v>
      </c>
      <c r="E18" s="224">
        <v>33</v>
      </c>
      <c r="F18" s="224">
        <v>770</v>
      </c>
      <c r="G18" s="224">
        <v>4304</v>
      </c>
      <c r="H18" s="293">
        <v>83</v>
      </c>
      <c r="I18" s="293">
        <v>139</v>
      </c>
      <c r="J18" s="293">
        <v>154</v>
      </c>
      <c r="K18" s="293">
        <v>25</v>
      </c>
      <c r="L18" s="293">
        <v>254</v>
      </c>
      <c r="M18" s="224">
        <v>746</v>
      </c>
      <c r="N18" s="293">
        <v>120</v>
      </c>
      <c r="O18" s="293">
        <v>624</v>
      </c>
      <c r="P18" s="293">
        <v>2</v>
      </c>
      <c r="Q18" s="366">
        <f>SUM(R18:U18)</f>
        <v>277</v>
      </c>
      <c r="R18" s="293">
        <v>218</v>
      </c>
      <c r="S18" s="293">
        <v>54</v>
      </c>
      <c r="T18" s="293">
        <v>1</v>
      </c>
      <c r="U18" s="293">
        <v>4</v>
      </c>
      <c r="V18" s="224">
        <f>SUM(W18:Y18)</f>
        <v>246</v>
      </c>
      <c r="W18" s="293"/>
      <c r="X18" s="224">
        <v>0</v>
      </c>
      <c r="Y18" s="294">
        <v>246</v>
      </c>
      <c r="Z18" s="367" t="s">
        <v>105</v>
      </c>
      <c r="AA18" s="72"/>
    </row>
    <row r="19" spans="1:27" s="217" customFormat="1" ht="16.5" customHeight="1">
      <c r="A19" s="365" t="s">
        <v>553</v>
      </c>
      <c r="B19" s="166">
        <f t="shared" ref="B19:B39" si="1">SUM(C19,L19,M19,Q19,V19)</f>
        <v>8615</v>
      </c>
      <c r="C19" s="234">
        <f t="shared" ref="C19:C39" si="2">SUM(D19,G19:K19)</f>
        <v>6709</v>
      </c>
      <c r="D19" s="1000">
        <v>1038</v>
      </c>
      <c r="E19" s="224">
        <v>21</v>
      </c>
      <c r="F19" s="224">
        <v>1017</v>
      </c>
      <c r="G19" s="224">
        <v>4986</v>
      </c>
      <c r="H19" s="293">
        <v>103</v>
      </c>
      <c r="I19" s="293">
        <v>170</v>
      </c>
      <c r="J19" s="293">
        <v>360</v>
      </c>
      <c r="K19" s="293">
        <v>52</v>
      </c>
      <c r="L19" s="293">
        <v>298</v>
      </c>
      <c r="M19" s="224">
        <v>1071</v>
      </c>
      <c r="N19" s="293">
        <v>191</v>
      </c>
      <c r="O19" s="293">
        <v>863</v>
      </c>
      <c r="P19" s="293">
        <v>17</v>
      </c>
      <c r="Q19" s="366">
        <f t="shared" ref="Q19:Q39" si="3">SUM(R19:U19)</f>
        <v>263</v>
      </c>
      <c r="R19" s="293">
        <v>250</v>
      </c>
      <c r="S19" s="293">
        <v>12</v>
      </c>
      <c r="T19" s="293">
        <v>0</v>
      </c>
      <c r="U19" s="293">
        <v>1</v>
      </c>
      <c r="V19" s="224">
        <f t="shared" ref="V19:V39" si="4">SUM(W19:Y19)</f>
        <v>274</v>
      </c>
      <c r="W19" s="293">
        <v>1</v>
      </c>
      <c r="X19" s="224">
        <v>0</v>
      </c>
      <c r="Y19" s="294">
        <v>273</v>
      </c>
      <c r="Z19" s="367" t="s">
        <v>124</v>
      </c>
    </row>
    <row r="20" spans="1:27" s="217" customFormat="1" ht="16.5" customHeight="1">
      <c r="A20" s="365" t="s">
        <v>567</v>
      </c>
      <c r="B20" s="166">
        <f t="shared" si="1"/>
        <v>7654</v>
      </c>
      <c r="C20" s="234">
        <f t="shared" si="2"/>
        <v>6152</v>
      </c>
      <c r="D20" s="1000">
        <v>1093</v>
      </c>
      <c r="E20" s="224">
        <v>15</v>
      </c>
      <c r="F20" s="224">
        <v>1078</v>
      </c>
      <c r="G20" s="224">
        <v>4581</v>
      </c>
      <c r="H20" s="293">
        <v>123</v>
      </c>
      <c r="I20" s="293">
        <v>69</v>
      </c>
      <c r="J20" s="293">
        <v>258</v>
      </c>
      <c r="K20" s="293">
        <v>28</v>
      </c>
      <c r="L20" s="293">
        <v>277</v>
      </c>
      <c r="M20" s="224">
        <v>705</v>
      </c>
      <c r="N20" s="293">
        <v>154</v>
      </c>
      <c r="O20" s="293">
        <v>549</v>
      </c>
      <c r="P20" s="293">
        <v>2</v>
      </c>
      <c r="Q20" s="366">
        <f t="shared" si="3"/>
        <v>155</v>
      </c>
      <c r="R20" s="293">
        <v>136</v>
      </c>
      <c r="S20" s="293">
        <v>17</v>
      </c>
      <c r="T20" s="293">
        <v>0</v>
      </c>
      <c r="U20" s="293">
        <v>2</v>
      </c>
      <c r="V20" s="224">
        <f t="shared" si="4"/>
        <v>365</v>
      </c>
      <c r="W20" s="293"/>
      <c r="X20" s="224">
        <v>0</v>
      </c>
      <c r="Y20" s="294">
        <v>365</v>
      </c>
      <c r="Z20" s="367" t="s">
        <v>177</v>
      </c>
    </row>
    <row r="21" spans="1:27" s="217" customFormat="1" ht="16.5" customHeight="1">
      <c r="A21" s="365" t="s">
        <v>565</v>
      </c>
      <c r="B21" s="166">
        <f t="shared" si="1"/>
        <v>2970</v>
      </c>
      <c r="C21" s="234">
        <f t="shared" si="2"/>
        <v>2125</v>
      </c>
      <c r="D21" s="1000">
        <v>378</v>
      </c>
      <c r="E21" s="224">
        <v>7</v>
      </c>
      <c r="F21" s="224">
        <v>371</v>
      </c>
      <c r="G21" s="224">
        <v>1583</v>
      </c>
      <c r="H21" s="293">
        <v>48</v>
      </c>
      <c r="I21" s="293">
        <v>26</v>
      </c>
      <c r="J21" s="293">
        <v>60</v>
      </c>
      <c r="K21" s="293">
        <v>30</v>
      </c>
      <c r="L21" s="293">
        <v>169</v>
      </c>
      <c r="M21" s="224">
        <v>464</v>
      </c>
      <c r="N21" s="293">
        <v>168</v>
      </c>
      <c r="O21" s="293">
        <v>292</v>
      </c>
      <c r="P21" s="293">
        <v>4</v>
      </c>
      <c r="Q21" s="366">
        <f t="shared" si="3"/>
        <v>75</v>
      </c>
      <c r="R21" s="293">
        <v>51</v>
      </c>
      <c r="S21" s="293">
        <v>17</v>
      </c>
      <c r="T21" s="293">
        <v>5</v>
      </c>
      <c r="U21" s="293">
        <v>2</v>
      </c>
      <c r="V21" s="224">
        <f t="shared" si="4"/>
        <v>137</v>
      </c>
      <c r="W21" s="293">
        <v>6</v>
      </c>
      <c r="X21" s="224">
        <v>0</v>
      </c>
      <c r="Y21" s="294">
        <v>131</v>
      </c>
      <c r="Z21" s="367" t="s">
        <v>461</v>
      </c>
    </row>
    <row r="22" spans="1:27" s="217" customFormat="1" ht="16.5" customHeight="1">
      <c r="A22" s="365" t="s">
        <v>562</v>
      </c>
      <c r="B22" s="166">
        <f t="shared" si="1"/>
        <v>4031</v>
      </c>
      <c r="C22" s="234">
        <f t="shared" si="2"/>
        <v>3226</v>
      </c>
      <c r="D22" s="1000">
        <v>523</v>
      </c>
      <c r="E22" s="224">
        <v>13</v>
      </c>
      <c r="F22" s="224">
        <v>510</v>
      </c>
      <c r="G22" s="224">
        <v>2373</v>
      </c>
      <c r="H22" s="293">
        <v>47</v>
      </c>
      <c r="I22" s="293">
        <v>33</v>
      </c>
      <c r="J22" s="293">
        <v>219</v>
      </c>
      <c r="K22" s="293">
        <v>31</v>
      </c>
      <c r="L22" s="293">
        <v>181</v>
      </c>
      <c r="M22" s="224">
        <v>395</v>
      </c>
      <c r="N22" s="293">
        <v>72</v>
      </c>
      <c r="O22" s="293">
        <v>322</v>
      </c>
      <c r="P22" s="293">
        <v>1</v>
      </c>
      <c r="Q22" s="366">
        <f t="shared" si="3"/>
        <v>49</v>
      </c>
      <c r="R22" s="293">
        <v>44</v>
      </c>
      <c r="S22" s="293">
        <v>5</v>
      </c>
      <c r="T22" s="293">
        <v>0</v>
      </c>
      <c r="U22" s="293"/>
      <c r="V22" s="224">
        <f t="shared" si="4"/>
        <v>180</v>
      </c>
      <c r="W22" s="293"/>
      <c r="X22" s="224">
        <v>0</v>
      </c>
      <c r="Y22" s="294">
        <v>180</v>
      </c>
      <c r="Z22" s="367" t="s">
        <v>650</v>
      </c>
    </row>
    <row r="23" spans="1:27" s="217" customFormat="1" ht="27.95" customHeight="1">
      <c r="A23" s="365" t="s">
        <v>552</v>
      </c>
      <c r="B23" s="166">
        <f t="shared" si="1"/>
        <v>1435</v>
      </c>
      <c r="C23" s="234">
        <f t="shared" si="2"/>
        <v>939</v>
      </c>
      <c r="D23" s="1000">
        <v>224</v>
      </c>
      <c r="E23" s="224">
        <v>1</v>
      </c>
      <c r="F23" s="224">
        <v>223</v>
      </c>
      <c r="G23" s="224">
        <v>683</v>
      </c>
      <c r="H23" s="293">
        <v>25</v>
      </c>
      <c r="I23" s="293">
        <v>0</v>
      </c>
      <c r="J23" s="293">
        <v>3</v>
      </c>
      <c r="K23" s="293">
        <v>4</v>
      </c>
      <c r="L23" s="293">
        <v>56</v>
      </c>
      <c r="M23" s="224">
        <v>288</v>
      </c>
      <c r="N23" s="293">
        <v>147</v>
      </c>
      <c r="O23" s="293">
        <v>138</v>
      </c>
      <c r="P23" s="293">
        <v>3</v>
      </c>
      <c r="Q23" s="366">
        <f t="shared" si="3"/>
        <v>80</v>
      </c>
      <c r="R23" s="293">
        <v>58</v>
      </c>
      <c r="S23" s="293">
        <v>13</v>
      </c>
      <c r="T23" s="293">
        <v>3</v>
      </c>
      <c r="U23" s="293">
        <v>6</v>
      </c>
      <c r="V23" s="224">
        <f t="shared" si="4"/>
        <v>72</v>
      </c>
      <c r="W23" s="293">
        <v>3</v>
      </c>
      <c r="X23" s="224">
        <v>0</v>
      </c>
      <c r="Y23" s="294">
        <v>69</v>
      </c>
      <c r="Z23" s="367" t="s">
        <v>180</v>
      </c>
    </row>
    <row r="24" spans="1:27" s="217" customFormat="1" ht="16.5" customHeight="1">
      <c r="A24" s="365" t="s">
        <v>561</v>
      </c>
      <c r="B24" s="166">
        <f t="shared" si="1"/>
        <v>708</v>
      </c>
      <c r="C24" s="234">
        <f t="shared" si="2"/>
        <v>488</v>
      </c>
      <c r="D24" s="1000">
        <v>88</v>
      </c>
      <c r="E24" s="224">
        <v>4</v>
      </c>
      <c r="F24" s="224">
        <v>84</v>
      </c>
      <c r="G24" s="224">
        <v>381</v>
      </c>
      <c r="H24" s="293">
        <v>7</v>
      </c>
      <c r="I24" s="293">
        <v>4</v>
      </c>
      <c r="J24" s="293">
        <v>5</v>
      </c>
      <c r="K24" s="293">
        <v>3</v>
      </c>
      <c r="L24" s="293">
        <v>31</v>
      </c>
      <c r="M24" s="224">
        <v>152</v>
      </c>
      <c r="N24" s="293">
        <v>52</v>
      </c>
      <c r="O24" s="293">
        <v>99</v>
      </c>
      <c r="P24" s="293">
        <v>1</v>
      </c>
      <c r="Q24" s="366">
        <f t="shared" si="3"/>
        <v>22</v>
      </c>
      <c r="R24" s="293">
        <v>14</v>
      </c>
      <c r="S24" s="293">
        <v>7</v>
      </c>
      <c r="T24" s="293">
        <v>1</v>
      </c>
      <c r="U24" s="293"/>
      <c r="V24" s="224">
        <f t="shared" si="4"/>
        <v>15</v>
      </c>
      <c r="W24" s="293"/>
      <c r="X24" s="224">
        <v>0</v>
      </c>
      <c r="Y24" s="294">
        <v>15</v>
      </c>
      <c r="Z24" s="367" t="s">
        <v>657</v>
      </c>
    </row>
    <row r="25" spans="1:27" s="217" customFormat="1" ht="16.5" customHeight="1">
      <c r="A25" s="365" t="s">
        <v>557</v>
      </c>
      <c r="B25" s="166">
        <f t="shared" si="1"/>
        <v>892</v>
      </c>
      <c r="C25" s="234">
        <f t="shared" si="2"/>
        <v>639</v>
      </c>
      <c r="D25" s="1000">
        <v>85</v>
      </c>
      <c r="E25" s="224">
        <v>1</v>
      </c>
      <c r="F25" s="224">
        <v>84</v>
      </c>
      <c r="G25" s="224">
        <v>498</v>
      </c>
      <c r="H25" s="293">
        <v>15</v>
      </c>
      <c r="I25" s="293">
        <v>17</v>
      </c>
      <c r="J25" s="293">
        <v>23</v>
      </c>
      <c r="K25" s="293">
        <v>1</v>
      </c>
      <c r="L25" s="293">
        <v>28</v>
      </c>
      <c r="M25" s="224">
        <v>178</v>
      </c>
      <c r="N25" s="293">
        <v>90</v>
      </c>
      <c r="O25" s="293">
        <v>86</v>
      </c>
      <c r="P25" s="293">
        <v>2</v>
      </c>
      <c r="Q25" s="366">
        <f t="shared" si="3"/>
        <v>25</v>
      </c>
      <c r="R25" s="293">
        <v>21</v>
      </c>
      <c r="S25" s="293">
        <v>4</v>
      </c>
      <c r="T25" s="293">
        <v>0</v>
      </c>
      <c r="U25" s="293"/>
      <c r="V25" s="224">
        <f t="shared" si="4"/>
        <v>22</v>
      </c>
      <c r="W25" s="293"/>
      <c r="X25" s="224">
        <v>0</v>
      </c>
      <c r="Y25" s="294">
        <v>22</v>
      </c>
      <c r="Z25" s="367" t="s">
        <v>121</v>
      </c>
    </row>
    <row r="26" spans="1:27" s="217" customFormat="1" ht="16.5" customHeight="1">
      <c r="A26" s="365" t="s">
        <v>227</v>
      </c>
      <c r="B26" s="166">
        <f t="shared" si="1"/>
        <v>1544</v>
      </c>
      <c r="C26" s="234">
        <f t="shared" si="2"/>
        <v>1070</v>
      </c>
      <c r="D26" s="1000">
        <v>131</v>
      </c>
      <c r="E26" s="224">
        <v>5</v>
      </c>
      <c r="F26" s="224">
        <v>126</v>
      </c>
      <c r="G26" s="224">
        <v>840</v>
      </c>
      <c r="H26" s="293">
        <v>17</v>
      </c>
      <c r="I26" s="293">
        <v>43</v>
      </c>
      <c r="J26" s="293">
        <v>37</v>
      </c>
      <c r="K26" s="293">
        <v>2</v>
      </c>
      <c r="L26" s="293">
        <v>63</v>
      </c>
      <c r="M26" s="224">
        <v>335</v>
      </c>
      <c r="N26" s="293">
        <v>138</v>
      </c>
      <c r="O26" s="293">
        <v>197</v>
      </c>
      <c r="P26" s="293">
        <v>0</v>
      </c>
      <c r="Q26" s="366">
        <f t="shared" si="3"/>
        <v>33</v>
      </c>
      <c r="R26" s="293">
        <v>27</v>
      </c>
      <c r="S26" s="293">
        <v>4</v>
      </c>
      <c r="T26" s="293">
        <v>0</v>
      </c>
      <c r="U26" s="293">
        <v>2</v>
      </c>
      <c r="V26" s="224">
        <f t="shared" si="4"/>
        <v>43</v>
      </c>
      <c r="W26" s="293"/>
      <c r="X26" s="224">
        <v>0</v>
      </c>
      <c r="Y26" s="294">
        <v>43</v>
      </c>
      <c r="Z26" s="367" t="s">
        <v>123</v>
      </c>
    </row>
    <row r="27" spans="1:27" s="217" customFormat="1" ht="27.95" customHeight="1">
      <c r="A27" s="365" t="s">
        <v>550</v>
      </c>
      <c r="B27" s="166">
        <f t="shared" si="1"/>
        <v>1106</v>
      </c>
      <c r="C27" s="234">
        <f t="shared" si="2"/>
        <v>755</v>
      </c>
      <c r="D27" s="1000">
        <v>120</v>
      </c>
      <c r="E27" s="224">
        <v>12</v>
      </c>
      <c r="F27" s="224">
        <v>108</v>
      </c>
      <c r="G27" s="224">
        <v>594</v>
      </c>
      <c r="H27" s="293">
        <v>12</v>
      </c>
      <c r="I27" s="293">
        <v>6</v>
      </c>
      <c r="J27" s="293">
        <v>23</v>
      </c>
      <c r="K27" s="293">
        <v>0</v>
      </c>
      <c r="L27" s="293">
        <v>51</v>
      </c>
      <c r="M27" s="224">
        <v>249</v>
      </c>
      <c r="N27" s="293">
        <v>132</v>
      </c>
      <c r="O27" s="293">
        <v>117</v>
      </c>
      <c r="P27" s="293">
        <v>0</v>
      </c>
      <c r="Q27" s="366">
        <f t="shared" si="3"/>
        <v>30</v>
      </c>
      <c r="R27" s="293">
        <v>25</v>
      </c>
      <c r="S27" s="293">
        <v>2</v>
      </c>
      <c r="T27" s="293">
        <v>1</v>
      </c>
      <c r="U27" s="293">
        <v>2</v>
      </c>
      <c r="V27" s="224">
        <f t="shared" si="4"/>
        <v>21</v>
      </c>
      <c r="W27" s="293">
        <v>1</v>
      </c>
      <c r="X27" s="224">
        <v>0</v>
      </c>
      <c r="Y27" s="294">
        <v>20</v>
      </c>
      <c r="Z27" s="367" t="s">
        <v>122</v>
      </c>
    </row>
    <row r="28" spans="1:27" s="217" customFormat="1" ht="16.5" customHeight="1">
      <c r="A28" s="365" t="s">
        <v>560</v>
      </c>
      <c r="B28" s="166">
        <f t="shared" si="1"/>
        <v>1643</v>
      </c>
      <c r="C28" s="234">
        <f t="shared" si="2"/>
        <v>1095</v>
      </c>
      <c r="D28" s="1000">
        <v>214</v>
      </c>
      <c r="E28" s="224">
        <v>1</v>
      </c>
      <c r="F28" s="224">
        <v>213</v>
      </c>
      <c r="G28" s="224">
        <v>830</v>
      </c>
      <c r="H28" s="293">
        <v>22</v>
      </c>
      <c r="I28" s="293">
        <v>10</v>
      </c>
      <c r="J28" s="293">
        <v>17</v>
      </c>
      <c r="K28" s="293">
        <v>2</v>
      </c>
      <c r="L28" s="293">
        <v>70</v>
      </c>
      <c r="M28" s="224">
        <v>334</v>
      </c>
      <c r="N28" s="293">
        <v>125</v>
      </c>
      <c r="O28" s="293">
        <v>207</v>
      </c>
      <c r="P28" s="293">
        <v>2</v>
      </c>
      <c r="Q28" s="366">
        <f t="shared" si="3"/>
        <v>54</v>
      </c>
      <c r="R28" s="293">
        <v>42</v>
      </c>
      <c r="S28" s="293">
        <v>11</v>
      </c>
      <c r="T28" s="293">
        <v>0</v>
      </c>
      <c r="U28" s="293">
        <v>1</v>
      </c>
      <c r="V28" s="224">
        <f t="shared" si="4"/>
        <v>90</v>
      </c>
      <c r="W28" s="293">
        <v>1</v>
      </c>
      <c r="X28" s="224">
        <v>0</v>
      </c>
      <c r="Y28" s="294">
        <v>89</v>
      </c>
      <c r="Z28" s="367" t="s">
        <v>80</v>
      </c>
    </row>
    <row r="29" spans="1:27" s="217" customFormat="1" ht="16.5" customHeight="1">
      <c r="A29" s="365" t="s">
        <v>568</v>
      </c>
      <c r="B29" s="166">
        <f t="shared" si="1"/>
        <v>1101</v>
      </c>
      <c r="C29" s="234">
        <f t="shared" si="2"/>
        <v>699</v>
      </c>
      <c r="D29" s="1000">
        <v>118</v>
      </c>
      <c r="E29" s="224">
        <v>18</v>
      </c>
      <c r="F29" s="224">
        <v>100</v>
      </c>
      <c r="G29" s="224">
        <v>539</v>
      </c>
      <c r="H29" s="293">
        <v>7</v>
      </c>
      <c r="I29" s="293">
        <v>5</v>
      </c>
      <c r="J29" s="293">
        <v>24</v>
      </c>
      <c r="K29" s="293">
        <v>6</v>
      </c>
      <c r="L29" s="293">
        <v>52</v>
      </c>
      <c r="M29" s="224">
        <v>250</v>
      </c>
      <c r="N29" s="293">
        <v>122</v>
      </c>
      <c r="O29" s="293">
        <v>127</v>
      </c>
      <c r="P29" s="293">
        <v>1</v>
      </c>
      <c r="Q29" s="366">
        <f t="shared" si="3"/>
        <v>47</v>
      </c>
      <c r="R29" s="293">
        <v>39</v>
      </c>
      <c r="S29" s="293">
        <v>8</v>
      </c>
      <c r="T29" s="293">
        <v>0</v>
      </c>
      <c r="U29" s="293"/>
      <c r="V29" s="224">
        <f t="shared" si="4"/>
        <v>53</v>
      </c>
      <c r="W29" s="293">
        <v>2</v>
      </c>
      <c r="X29" s="224">
        <v>0</v>
      </c>
      <c r="Y29" s="294">
        <v>51</v>
      </c>
      <c r="Z29" s="367" t="s">
        <v>673</v>
      </c>
    </row>
    <row r="30" spans="1:27" s="217" customFormat="1" ht="16.5" customHeight="1">
      <c r="A30" s="365" t="s">
        <v>549</v>
      </c>
      <c r="B30" s="166">
        <f t="shared" si="1"/>
        <v>997</v>
      </c>
      <c r="C30" s="234">
        <f t="shared" si="2"/>
        <v>679</v>
      </c>
      <c r="D30" s="1000">
        <v>119</v>
      </c>
      <c r="E30" s="224">
        <v>14</v>
      </c>
      <c r="F30" s="224">
        <v>105</v>
      </c>
      <c r="G30" s="224">
        <v>516</v>
      </c>
      <c r="H30" s="293">
        <v>6</v>
      </c>
      <c r="I30" s="293">
        <v>5</v>
      </c>
      <c r="J30" s="293">
        <v>31</v>
      </c>
      <c r="K30" s="293">
        <v>2</v>
      </c>
      <c r="L30" s="293">
        <v>40</v>
      </c>
      <c r="M30" s="224">
        <v>217</v>
      </c>
      <c r="N30" s="293">
        <v>80</v>
      </c>
      <c r="O30" s="293">
        <v>136</v>
      </c>
      <c r="P30" s="293">
        <v>1</v>
      </c>
      <c r="Q30" s="366">
        <f t="shared" si="3"/>
        <v>40</v>
      </c>
      <c r="R30" s="293">
        <v>29</v>
      </c>
      <c r="S30" s="293">
        <v>9</v>
      </c>
      <c r="T30" s="293">
        <v>0</v>
      </c>
      <c r="U30" s="293">
        <v>2</v>
      </c>
      <c r="V30" s="224">
        <f t="shared" si="4"/>
        <v>21</v>
      </c>
      <c r="W30" s="293"/>
      <c r="X30" s="224">
        <v>0</v>
      </c>
      <c r="Y30" s="294">
        <v>21</v>
      </c>
      <c r="Z30" s="367" t="s">
        <v>125</v>
      </c>
    </row>
    <row r="31" spans="1:27" s="217" customFormat="1" ht="27.95" customHeight="1">
      <c r="A31" s="365" t="s">
        <v>556</v>
      </c>
      <c r="B31" s="166">
        <f t="shared" si="1"/>
        <v>1710</v>
      </c>
      <c r="C31" s="234">
        <f t="shared" si="2"/>
        <v>1179</v>
      </c>
      <c r="D31" s="1000">
        <v>220</v>
      </c>
      <c r="E31" s="224">
        <v>46</v>
      </c>
      <c r="F31" s="224">
        <v>174</v>
      </c>
      <c r="G31" s="224">
        <v>861</v>
      </c>
      <c r="H31" s="293">
        <v>18</v>
      </c>
      <c r="I31" s="293">
        <v>12</v>
      </c>
      <c r="J31" s="293">
        <v>65</v>
      </c>
      <c r="K31" s="293">
        <v>3</v>
      </c>
      <c r="L31" s="293">
        <v>64</v>
      </c>
      <c r="M31" s="224">
        <v>370</v>
      </c>
      <c r="N31" s="293">
        <v>170</v>
      </c>
      <c r="O31" s="293">
        <v>198</v>
      </c>
      <c r="P31" s="293">
        <v>2</v>
      </c>
      <c r="Q31" s="366">
        <f t="shared" si="3"/>
        <v>43</v>
      </c>
      <c r="R31" s="293">
        <v>33</v>
      </c>
      <c r="S31" s="293">
        <v>9</v>
      </c>
      <c r="T31" s="293">
        <v>0</v>
      </c>
      <c r="U31" s="293">
        <v>1</v>
      </c>
      <c r="V31" s="224">
        <f t="shared" si="4"/>
        <v>54</v>
      </c>
      <c r="W31" s="293">
        <v>1</v>
      </c>
      <c r="X31" s="224">
        <v>0</v>
      </c>
      <c r="Y31" s="294">
        <v>53</v>
      </c>
      <c r="Z31" s="367" t="s">
        <v>142</v>
      </c>
    </row>
    <row r="32" spans="1:27" s="217" customFormat="1" ht="16.5" customHeight="1">
      <c r="A32" s="365" t="s">
        <v>555</v>
      </c>
      <c r="B32" s="166">
        <f t="shared" si="1"/>
        <v>1439</v>
      </c>
      <c r="C32" s="234">
        <f t="shared" si="2"/>
        <v>1086</v>
      </c>
      <c r="D32" s="1000">
        <v>159</v>
      </c>
      <c r="E32" s="224">
        <v>5</v>
      </c>
      <c r="F32" s="224">
        <v>154</v>
      </c>
      <c r="G32" s="224">
        <v>834</v>
      </c>
      <c r="H32" s="293">
        <v>14</v>
      </c>
      <c r="I32" s="293">
        <v>16</v>
      </c>
      <c r="J32" s="293">
        <v>29</v>
      </c>
      <c r="K32" s="293">
        <v>34</v>
      </c>
      <c r="L32" s="293">
        <v>98</v>
      </c>
      <c r="M32" s="224">
        <v>200</v>
      </c>
      <c r="N32" s="293">
        <v>80</v>
      </c>
      <c r="O32" s="293">
        <v>118</v>
      </c>
      <c r="P32" s="293">
        <v>2</v>
      </c>
      <c r="Q32" s="366">
        <f t="shared" si="3"/>
        <v>25</v>
      </c>
      <c r="R32" s="293">
        <v>14</v>
      </c>
      <c r="S32" s="293">
        <v>8</v>
      </c>
      <c r="T32" s="293">
        <v>0</v>
      </c>
      <c r="U32" s="293">
        <v>3</v>
      </c>
      <c r="V32" s="224">
        <f t="shared" si="4"/>
        <v>30</v>
      </c>
      <c r="W32" s="293"/>
      <c r="X32" s="224">
        <v>0</v>
      </c>
      <c r="Y32" s="294">
        <v>30</v>
      </c>
      <c r="Z32" s="367" t="s">
        <v>116</v>
      </c>
    </row>
    <row r="33" spans="1:26" s="217" customFormat="1" ht="16.5" customHeight="1">
      <c r="A33" s="365" t="s">
        <v>554</v>
      </c>
      <c r="B33" s="166">
        <f t="shared" si="1"/>
        <v>2388</v>
      </c>
      <c r="C33" s="234">
        <f t="shared" si="2"/>
        <v>1704</v>
      </c>
      <c r="D33" s="1000">
        <v>304</v>
      </c>
      <c r="E33" s="224">
        <v>14</v>
      </c>
      <c r="F33" s="224">
        <v>290</v>
      </c>
      <c r="G33" s="224">
        <v>1325</v>
      </c>
      <c r="H33" s="293">
        <v>36</v>
      </c>
      <c r="I33" s="293">
        <v>9</v>
      </c>
      <c r="J33" s="293">
        <v>23</v>
      </c>
      <c r="K33" s="293">
        <v>7</v>
      </c>
      <c r="L33" s="293">
        <v>95</v>
      </c>
      <c r="M33" s="224">
        <v>443</v>
      </c>
      <c r="N33" s="293">
        <v>174</v>
      </c>
      <c r="O33" s="293">
        <v>266</v>
      </c>
      <c r="P33" s="293">
        <v>3</v>
      </c>
      <c r="Q33" s="366">
        <f t="shared" si="3"/>
        <v>56</v>
      </c>
      <c r="R33" s="293">
        <v>47</v>
      </c>
      <c r="S33" s="293">
        <v>5</v>
      </c>
      <c r="T33" s="293">
        <v>0</v>
      </c>
      <c r="U33" s="293">
        <v>4</v>
      </c>
      <c r="V33" s="224">
        <f t="shared" si="4"/>
        <v>90</v>
      </c>
      <c r="W33" s="293"/>
      <c r="X33" s="224">
        <v>0</v>
      </c>
      <c r="Y33" s="294">
        <v>90</v>
      </c>
      <c r="Z33" s="367" t="s">
        <v>65</v>
      </c>
    </row>
    <row r="34" spans="1:26" s="217" customFormat="1" ht="16.5" customHeight="1">
      <c r="A34" s="365" t="s">
        <v>559</v>
      </c>
      <c r="B34" s="166">
        <f t="shared" si="1"/>
        <v>680</v>
      </c>
      <c r="C34" s="234">
        <f t="shared" si="2"/>
        <v>409</v>
      </c>
      <c r="D34" s="1000">
        <v>65</v>
      </c>
      <c r="E34" s="224">
        <v>4</v>
      </c>
      <c r="F34" s="224">
        <v>61</v>
      </c>
      <c r="G34" s="224">
        <v>326</v>
      </c>
      <c r="H34" s="293">
        <v>6</v>
      </c>
      <c r="I34" s="293">
        <v>2</v>
      </c>
      <c r="J34" s="293">
        <v>7</v>
      </c>
      <c r="K34" s="293">
        <v>3</v>
      </c>
      <c r="L34" s="293">
        <v>39</v>
      </c>
      <c r="M34" s="224">
        <v>184</v>
      </c>
      <c r="N34" s="293">
        <v>75</v>
      </c>
      <c r="O34" s="293">
        <v>108</v>
      </c>
      <c r="P34" s="293">
        <v>1</v>
      </c>
      <c r="Q34" s="366">
        <f t="shared" si="3"/>
        <v>29</v>
      </c>
      <c r="R34" s="293">
        <v>23</v>
      </c>
      <c r="S34" s="293">
        <v>6</v>
      </c>
      <c r="T34" s="293">
        <v>0</v>
      </c>
      <c r="U34" s="293"/>
      <c r="V34" s="224">
        <f t="shared" si="4"/>
        <v>19</v>
      </c>
      <c r="W34" s="293"/>
      <c r="X34" s="224">
        <v>0</v>
      </c>
      <c r="Y34" s="294">
        <v>19</v>
      </c>
      <c r="Z34" s="367" t="s">
        <v>632</v>
      </c>
    </row>
    <row r="35" spans="1:26" s="217" customFormat="1" ht="27.95" customHeight="1">
      <c r="A35" s="365" t="s">
        <v>548</v>
      </c>
      <c r="B35" s="166">
        <f t="shared" si="1"/>
        <v>1522</v>
      </c>
      <c r="C35" s="234">
        <f t="shared" si="2"/>
        <v>902</v>
      </c>
      <c r="D35" s="1000">
        <v>143</v>
      </c>
      <c r="E35" s="224">
        <v>7</v>
      </c>
      <c r="F35" s="224">
        <v>136</v>
      </c>
      <c r="G35" s="224">
        <v>676</v>
      </c>
      <c r="H35" s="293">
        <v>19</v>
      </c>
      <c r="I35" s="293">
        <v>7</v>
      </c>
      <c r="J35" s="293">
        <v>56</v>
      </c>
      <c r="K35" s="293">
        <v>1</v>
      </c>
      <c r="L35" s="293">
        <v>54</v>
      </c>
      <c r="M35" s="224">
        <v>438</v>
      </c>
      <c r="N35" s="293">
        <v>201</v>
      </c>
      <c r="O35" s="293">
        <v>235</v>
      </c>
      <c r="P35" s="293">
        <v>2</v>
      </c>
      <c r="Q35" s="366">
        <f t="shared" si="3"/>
        <v>59</v>
      </c>
      <c r="R35" s="293">
        <v>49</v>
      </c>
      <c r="S35" s="293">
        <v>9</v>
      </c>
      <c r="T35" s="293">
        <v>0</v>
      </c>
      <c r="U35" s="293">
        <v>1</v>
      </c>
      <c r="V35" s="224">
        <f t="shared" si="4"/>
        <v>69</v>
      </c>
      <c r="W35" s="293"/>
      <c r="X35" s="224">
        <v>0</v>
      </c>
      <c r="Y35" s="294">
        <v>69</v>
      </c>
      <c r="Z35" s="367" t="s">
        <v>638</v>
      </c>
    </row>
    <row r="36" spans="1:26" s="217" customFormat="1" ht="16.5" customHeight="1">
      <c r="A36" s="365" t="s">
        <v>582</v>
      </c>
      <c r="B36" s="166">
        <f t="shared" si="1"/>
        <v>1135</v>
      </c>
      <c r="C36" s="234">
        <f t="shared" si="2"/>
        <v>689</v>
      </c>
      <c r="D36" s="1000">
        <v>132</v>
      </c>
      <c r="E36" s="224">
        <v>4</v>
      </c>
      <c r="F36" s="224">
        <v>128</v>
      </c>
      <c r="G36" s="224">
        <v>512</v>
      </c>
      <c r="H36" s="293">
        <v>14</v>
      </c>
      <c r="I36" s="293">
        <v>5</v>
      </c>
      <c r="J36" s="293">
        <v>9</v>
      </c>
      <c r="K36" s="293">
        <v>17</v>
      </c>
      <c r="L36" s="293">
        <v>66</v>
      </c>
      <c r="M36" s="224">
        <v>247</v>
      </c>
      <c r="N36" s="293">
        <v>107</v>
      </c>
      <c r="O36" s="293">
        <v>136</v>
      </c>
      <c r="P36" s="293">
        <v>4</v>
      </c>
      <c r="Q36" s="366">
        <f t="shared" si="3"/>
        <v>54</v>
      </c>
      <c r="R36" s="293">
        <v>35</v>
      </c>
      <c r="S36" s="293">
        <v>11</v>
      </c>
      <c r="T36" s="293">
        <v>5</v>
      </c>
      <c r="U36" s="293">
        <v>3</v>
      </c>
      <c r="V36" s="224">
        <f t="shared" si="4"/>
        <v>79</v>
      </c>
      <c r="W36" s="293">
        <v>2</v>
      </c>
      <c r="X36" s="224">
        <v>0</v>
      </c>
      <c r="Y36" s="294">
        <v>77</v>
      </c>
      <c r="Z36" s="367" t="s">
        <v>678</v>
      </c>
    </row>
    <row r="37" spans="1:26" s="217" customFormat="1" ht="16.5" customHeight="1">
      <c r="A37" s="365" t="s">
        <v>558</v>
      </c>
      <c r="B37" s="166">
        <f t="shared" si="1"/>
        <v>1393</v>
      </c>
      <c r="C37" s="234">
        <f t="shared" si="2"/>
        <v>1031</v>
      </c>
      <c r="D37" s="1000">
        <v>174</v>
      </c>
      <c r="E37" s="224">
        <v>42</v>
      </c>
      <c r="F37" s="224">
        <v>132</v>
      </c>
      <c r="G37" s="224">
        <v>736</v>
      </c>
      <c r="H37" s="293">
        <v>21</v>
      </c>
      <c r="I37" s="293">
        <v>21</v>
      </c>
      <c r="J37" s="293">
        <v>79</v>
      </c>
      <c r="K37" s="293">
        <v>0</v>
      </c>
      <c r="L37" s="293">
        <v>52</v>
      </c>
      <c r="M37" s="224">
        <v>237</v>
      </c>
      <c r="N37" s="293">
        <v>110</v>
      </c>
      <c r="O37" s="293">
        <v>127</v>
      </c>
      <c r="P37" s="293">
        <v>0</v>
      </c>
      <c r="Q37" s="366">
        <f t="shared" si="3"/>
        <v>40</v>
      </c>
      <c r="R37" s="293">
        <v>36</v>
      </c>
      <c r="S37" s="293">
        <v>4</v>
      </c>
      <c r="T37" s="293">
        <v>0</v>
      </c>
      <c r="U37" s="293"/>
      <c r="V37" s="224">
        <f t="shared" si="4"/>
        <v>33</v>
      </c>
      <c r="W37" s="293">
        <v>2</v>
      </c>
      <c r="X37" s="224">
        <v>0</v>
      </c>
      <c r="Y37" s="294">
        <v>31</v>
      </c>
      <c r="Z37" s="367" t="s">
        <v>63</v>
      </c>
    </row>
    <row r="38" spans="1:26" s="217" customFormat="1" ht="16.5" customHeight="1">
      <c r="A38" s="365" t="s">
        <v>551</v>
      </c>
      <c r="B38" s="166">
        <f t="shared" si="1"/>
        <v>878</v>
      </c>
      <c r="C38" s="234">
        <f t="shared" si="2"/>
        <v>647</v>
      </c>
      <c r="D38" s="1000">
        <v>95</v>
      </c>
      <c r="E38" s="224">
        <v>26</v>
      </c>
      <c r="F38" s="224">
        <v>69</v>
      </c>
      <c r="G38" s="224">
        <v>500</v>
      </c>
      <c r="H38" s="293">
        <v>9</v>
      </c>
      <c r="I38" s="293">
        <v>3</v>
      </c>
      <c r="J38" s="293">
        <v>39</v>
      </c>
      <c r="K38" s="293">
        <v>1</v>
      </c>
      <c r="L38" s="293">
        <v>39</v>
      </c>
      <c r="M38" s="224">
        <v>143</v>
      </c>
      <c r="N38" s="293">
        <v>54</v>
      </c>
      <c r="O38" s="293">
        <v>89</v>
      </c>
      <c r="P38" s="293">
        <v>0</v>
      </c>
      <c r="Q38" s="366">
        <f t="shared" si="3"/>
        <v>32</v>
      </c>
      <c r="R38" s="293">
        <v>25</v>
      </c>
      <c r="S38" s="293">
        <v>7</v>
      </c>
      <c r="T38" s="293">
        <v>0</v>
      </c>
      <c r="U38" s="293"/>
      <c r="V38" s="224">
        <f t="shared" si="4"/>
        <v>17</v>
      </c>
      <c r="W38" s="293"/>
      <c r="X38" s="224">
        <v>0</v>
      </c>
      <c r="Y38" s="294">
        <v>17</v>
      </c>
      <c r="Z38" s="367" t="s">
        <v>126</v>
      </c>
    </row>
    <row r="39" spans="1:26" s="61" customFormat="1" ht="16.5" customHeight="1">
      <c r="A39" s="365" t="s">
        <v>569</v>
      </c>
      <c r="B39" s="166">
        <f t="shared" si="1"/>
        <v>940</v>
      </c>
      <c r="C39" s="234">
        <f t="shared" si="2"/>
        <v>561</v>
      </c>
      <c r="D39" s="1000">
        <v>62</v>
      </c>
      <c r="E39" s="224">
        <v>7</v>
      </c>
      <c r="F39" s="224">
        <v>55</v>
      </c>
      <c r="G39" s="224">
        <v>463</v>
      </c>
      <c r="H39" s="293">
        <v>9</v>
      </c>
      <c r="I39" s="293">
        <v>4</v>
      </c>
      <c r="J39" s="293">
        <v>21</v>
      </c>
      <c r="K39" s="293">
        <v>2</v>
      </c>
      <c r="L39" s="293">
        <v>43</v>
      </c>
      <c r="M39" s="224">
        <v>238</v>
      </c>
      <c r="N39" s="293">
        <v>105</v>
      </c>
      <c r="O39" s="293">
        <v>129</v>
      </c>
      <c r="P39" s="293">
        <v>4</v>
      </c>
      <c r="Q39" s="366">
        <f t="shared" si="3"/>
        <v>95</v>
      </c>
      <c r="R39" s="293">
        <v>92</v>
      </c>
      <c r="S39" s="293">
        <v>0</v>
      </c>
      <c r="T39" s="293">
        <v>3</v>
      </c>
      <c r="U39" s="293"/>
      <c r="V39" s="224">
        <f t="shared" si="4"/>
        <v>3</v>
      </c>
      <c r="W39" s="293"/>
      <c r="X39" s="224">
        <v>0</v>
      </c>
      <c r="Y39" s="294">
        <v>3</v>
      </c>
      <c r="Z39" s="367" t="s">
        <v>161</v>
      </c>
    </row>
    <row r="40" spans="1:26" s="119" customFormat="1" ht="6" customHeight="1">
      <c r="A40" s="40"/>
      <c r="B40" s="41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Z40" s="63"/>
    </row>
    <row r="41" spans="1:26" s="145" customFormat="1" ht="15" customHeight="1">
      <c r="A41" s="1124" t="s">
        <v>917</v>
      </c>
      <c r="B41" s="1124"/>
      <c r="C41" s="9"/>
      <c r="D41" s="9"/>
      <c r="E41" s="9"/>
      <c r="F41" s="9"/>
      <c r="G41" s="9"/>
      <c r="H41" s="9"/>
      <c r="I41" s="9"/>
      <c r="J41" s="9"/>
      <c r="K41" s="9"/>
      <c r="L41" s="9"/>
      <c r="M41" s="227"/>
      <c r="N41" s="227"/>
      <c r="O41" s="227"/>
      <c r="P41" s="227"/>
      <c r="Q41" s="227"/>
      <c r="R41" s="227"/>
      <c r="S41" s="227"/>
      <c r="T41" s="227"/>
      <c r="U41" s="227"/>
      <c r="V41" s="227"/>
      <c r="W41" s="227"/>
      <c r="X41" s="368"/>
      <c r="Y41" s="368"/>
      <c r="Z41" s="369" t="s">
        <v>987</v>
      </c>
    </row>
    <row r="42" spans="1:26" ht="12.75">
      <c r="B42" s="94"/>
      <c r="C42" s="243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243"/>
      <c r="Q42" s="243"/>
      <c r="R42" s="243"/>
      <c r="S42" s="243"/>
      <c r="T42" s="243"/>
      <c r="U42" s="243"/>
      <c r="V42" s="243"/>
      <c r="W42" s="243"/>
      <c r="X42" s="243"/>
      <c r="Y42" s="243"/>
    </row>
    <row r="43" spans="1:2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</row>
  </sheetData>
  <mergeCells count="3">
    <mergeCell ref="A41:B41"/>
    <mergeCell ref="C5:K5"/>
    <mergeCell ref="D6:F6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9" pageOrder="overThenDown" orientation="portrait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42"/>
  <sheetViews>
    <sheetView view="pageBreakPreview" zoomScale="85" zoomScaleNormal="55" zoomScaleSheetLayoutView="85" workbookViewId="0">
      <selection activeCell="A2" sqref="A2"/>
    </sheetView>
  </sheetViews>
  <sheetFormatPr defaultRowHeight="12.75"/>
  <cols>
    <col min="1" max="1" width="8.625" style="217" customWidth="1"/>
    <col min="2" max="2" width="10" style="217" customWidth="1"/>
    <col min="3" max="6" width="8.625" style="217" customWidth="1"/>
    <col min="7" max="7" width="7.125" style="217" customWidth="1"/>
    <col min="8" max="9" width="7" style="217" customWidth="1"/>
    <col min="10" max="12" width="7.125" style="217" customWidth="1"/>
    <col min="13" max="13" width="7.875" style="217" customWidth="1"/>
    <col min="14" max="14" width="13" style="217" customWidth="1"/>
    <col min="15" max="15" width="7.875" style="217" customWidth="1"/>
    <col min="16" max="16" width="8" style="217" customWidth="1"/>
    <col min="17" max="17" width="9.125" style="217" customWidth="1"/>
    <col min="18" max="18" width="10.625" style="217" customWidth="1"/>
    <col min="19" max="19" width="11.625" style="217" customWidth="1"/>
    <col min="20" max="20" width="12.75" style="217" customWidth="1"/>
    <col min="21" max="16384" width="9" style="217"/>
  </cols>
  <sheetData>
    <row r="1" spans="1:20" s="248" customFormat="1" ht="24.95" customHeight="1">
      <c r="A1" s="176" t="s">
        <v>697</v>
      </c>
      <c r="B1" s="370"/>
      <c r="C1" s="370"/>
      <c r="T1" s="371" t="s">
        <v>698</v>
      </c>
    </row>
    <row r="2" spans="1:20" s="114" customFormat="1" ht="24.95" customHeight="1">
      <c r="A2" s="120" t="s">
        <v>1136</v>
      </c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3" t="s">
        <v>970</v>
      </c>
      <c r="N2" s="374"/>
      <c r="O2" s="374"/>
      <c r="P2" s="374"/>
      <c r="Q2" s="374"/>
      <c r="R2" s="374"/>
      <c r="S2" s="374"/>
      <c r="T2" s="374"/>
    </row>
    <row r="3" spans="1:20" s="58" customFormat="1" ht="23.1" customHeight="1">
      <c r="A3" s="57"/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6"/>
      <c r="O3" s="377"/>
      <c r="P3" s="375"/>
      <c r="Q3" s="375"/>
      <c r="R3" s="375"/>
      <c r="S3" s="377"/>
      <c r="T3" s="375"/>
    </row>
    <row r="4" spans="1:20" s="145" customFormat="1" ht="15" customHeight="1" thickBot="1">
      <c r="A4" s="7" t="s">
        <v>918</v>
      </c>
      <c r="B4" s="368"/>
      <c r="C4" s="368"/>
      <c r="D4" s="378"/>
      <c r="E4" s="378"/>
      <c r="F4" s="368"/>
      <c r="G4" s="368"/>
      <c r="H4" s="368"/>
      <c r="I4" s="368"/>
      <c r="J4" s="368"/>
      <c r="K4" s="368"/>
      <c r="L4" s="368"/>
      <c r="M4" s="368"/>
      <c r="N4" s="378"/>
      <c r="O4" s="378"/>
      <c r="P4" s="378"/>
      <c r="Q4" s="378"/>
      <c r="R4" s="378"/>
      <c r="S4" s="378"/>
      <c r="T4" s="369" t="s">
        <v>916</v>
      </c>
    </row>
    <row r="5" spans="1:20" s="216" customFormat="1" ht="29.25" customHeight="1">
      <c r="A5" s="249" t="s">
        <v>790</v>
      </c>
      <c r="B5" s="379" t="s">
        <v>791</v>
      </c>
      <c r="C5" s="1135" t="s">
        <v>873</v>
      </c>
      <c r="D5" s="1136"/>
      <c r="E5" s="1136"/>
      <c r="F5" s="1136"/>
      <c r="G5" s="1136"/>
      <c r="H5" s="1136"/>
      <c r="I5" s="1136"/>
      <c r="J5" s="1136"/>
      <c r="K5" s="1136"/>
      <c r="L5" s="380"/>
      <c r="M5" s="381"/>
      <c r="N5" s="381"/>
      <c r="O5" s="381"/>
      <c r="P5" s="1137" t="s">
        <v>875</v>
      </c>
      <c r="Q5" s="1138"/>
      <c r="R5" s="1138"/>
      <c r="S5" s="1139"/>
      <c r="T5" s="382" t="s">
        <v>389</v>
      </c>
    </row>
    <row r="6" spans="1:20" s="216" customFormat="1" ht="21" customHeight="1">
      <c r="A6" s="15"/>
      <c r="B6" s="383"/>
      <c r="C6" s="384" t="s">
        <v>733</v>
      </c>
      <c r="D6" s="385" t="s">
        <v>788</v>
      </c>
      <c r="E6" s="385" t="s">
        <v>261</v>
      </c>
      <c r="F6" s="385" t="s">
        <v>789</v>
      </c>
      <c r="G6" s="1131" t="s">
        <v>874</v>
      </c>
      <c r="H6" s="1132"/>
      <c r="I6" s="1132"/>
      <c r="J6" s="1132"/>
      <c r="K6" s="1132"/>
      <c r="L6" s="1133"/>
      <c r="M6" s="314" t="s">
        <v>787</v>
      </c>
      <c r="N6" s="386" t="s">
        <v>253</v>
      </c>
      <c r="O6" s="314" t="s">
        <v>401</v>
      </c>
      <c r="P6" s="384" t="s">
        <v>733</v>
      </c>
      <c r="Q6" s="314" t="s">
        <v>280</v>
      </c>
      <c r="R6" s="387" t="s">
        <v>281</v>
      </c>
      <c r="S6" s="314" t="s">
        <v>263</v>
      </c>
      <c r="T6" s="388"/>
    </row>
    <row r="7" spans="1:20" s="216" customFormat="1" ht="18.75" customHeight="1">
      <c r="A7" s="15"/>
      <c r="B7" s="383"/>
      <c r="C7" s="389"/>
      <c r="D7" s="383"/>
      <c r="E7" s="383"/>
      <c r="F7" s="383"/>
      <c r="G7" s="394" t="s">
        <v>734</v>
      </c>
      <c r="H7" s="314" t="s">
        <v>731</v>
      </c>
      <c r="I7" s="394" t="s">
        <v>534</v>
      </c>
      <c r="J7" s="394" t="s">
        <v>530</v>
      </c>
      <c r="K7" s="394" t="s">
        <v>500</v>
      </c>
      <c r="L7" s="395" t="s">
        <v>792</v>
      </c>
      <c r="M7" s="392"/>
      <c r="N7" s="396"/>
      <c r="O7" s="392"/>
      <c r="P7" s="389"/>
      <c r="Q7" s="392"/>
      <c r="R7" s="393"/>
      <c r="S7" s="392" t="s">
        <v>3</v>
      </c>
      <c r="T7" s="388"/>
    </row>
    <row r="8" spans="1:20" s="216" customFormat="1" ht="18.75" customHeight="1">
      <c r="A8" s="15"/>
      <c r="B8" s="383"/>
      <c r="C8" s="397"/>
      <c r="D8" s="383" t="s">
        <v>416</v>
      </c>
      <c r="E8" s="383"/>
      <c r="F8" s="383"/>
      <c r="G8" s="398"/>
      <c r="H8" s="392" t="s">
        <v>732</v>
      </c>
      <c r="I8" s="388"/>
      <c r="J8" s="399"/>
      <c r="K8" s="399"/>
      <c r="L8" s="390"/>
      <c r="M8" s="400"/>
      <c r="N8" s="401"/>
      <c r="O8" s="383"/>
      <c r="P8" s="397"/>
      <c r="Q8" s="383"/>
      <c r="R8" s="402" t="s">
        <v>374</v>
      </c>
      <c r="S8" s="403"/>
      <c r="T8" s="388"/>
    </row>
    <row r="9" spans="1:20" s="216" customFormat="1" ht="18.75" customHeight="1">
      <c r="A9" s="280" t="s">
        <v>872</v>
      </c>
      <c r="B9" s="404" t="s">
        <v>242</v>
      </c>
      <c r="C9" s="405" t="s">
        <v>85</v>
      </c>
      <c r="D9" s="404" t="s">
        <v>131</v>
      </c>
      <c r="E9" s="404" t="s">
        <v>634</v>
      </c>
      <c r="F9" s="404" t="s">
        <v>234</v>
      </c>
      <c r="G9" s="406" t="s">
        <v>85</v>
      </c>
      <c r="H9" s="406" t="s">
        <v>971</v>
      </c>
      <c r="I9" s="406" t="s">
        <v>870</v>
      </c>
      <c r="J9" s="406" t="s">
        <v>318</v>
      </c>
      <c r="K9" s="406" t="s">
        <v>282</v>
      </c>
      <c r="L9" s="407" t="s">
        <v>871</v>
      </c>
      <c r="M9" s="408" t="s">
        <v>413</v>
      </c>
      <c r="N9" s="409" t="s">
        <v>619</v>
      </c>
      <c r="O9" s="410" t="s">
        <v>972</v>
      </c>
      <c r="P9" s="405" t="s">
        <v>85</v>
      </c>
      <c r="Q9" s="410" t="s">
        <v>593</v>
      </c>
      <c r="R9" s="411" t="s">
        <v>973</v>
      </c>
      <c r="S9" s="410" t="s">
        <v>427</v>
      </c>
      <c r="T9" s="406" t="s">
        <v>248</v>
      </c>
    </row>
    <row r="10" spans="1:20" ht="16.5" customHeight="1">
      <c r="A10" s="222">
        <v>2016</v>
      </c>
      <c r="B10" s="291">
        <v>10022</v>
      </c>
      <c r="C10" s="292">
        <v>9980</v>
      </c>
      <c r="D10" s="292">
        <v>1963</v>
      </c>
      <c r="E10" s="292">
        <v>408</v>
      </c>
      <c r="F10" s="292">
        <v>1117</v>
      </c>
      <c r="G10" s="292">
        <v>4708</v>
      </c>
      <c r="H10" s="292">
        <v>3</v>
      </c>
      <c r="I10" s="292">
        <v>223</v>
      </c>
      <c r="J10" s="292">
        <v>3771</v>
      </c>
      <c r="K10" s="292">
        <v>581</v>
      </c>
      <c r="L10" s="292">
        <v>130</v>
      </c>
      <c r="M10" s="292">
        <v>1237</v>
      </c>
      <c r="N10" s="292">
        <v>547</v>
      </c>
      <c r="O10" s="292">
        <v>0</v>
      </c>
      <c r="P10" s="292">
        <v>42</v>
      </c>
      <c r="Q10" s="292">
        <v>23</v>
      </c>
      <c r="R10" s="292">
        <v>8</v>
      </c>
      <c r="S10" s="428">
        <v>11</v>
      </c>
      <c r="T10" s="413">
        <v>2016</v>
      </c>
    </row>
    <row r="11" spans="1:20" ht="16.5" customHeight="1">
      <c r="A11" s="222">
        <v>2017</v>
      </c>
      <c r="B11" s="291">
        <v>10308</v>
      </c>
      <c r="C11" s="292">
        <v>10266</v>
      </c>
      <c r="D11" s="292">
        <v>2022</v>
      </c>
      <c r="E11" s="292">
        <v>422</v>
      </c>
      <c r="F11" s="292">
        <v>1078</v>
      </c>
      <c r="G11" s="292">
        <v>4953</v>
      </c>
      <c r="H11" s="292">
        <v>17</v>
      </c>
      <c r="I11" s="292">
        <v>2466</v>
      </c>
      <c r="J11" s="292">
        <v>1583</v>
      </c>
      <c r="K11" s="292">
        <v>675</v>
      </c>
      <c r="L11" s="292">
        <v>212</v>
      </c>
      <c r="M11" s="292">
        <v>1185</v>
      </c>
      <c r="N11" s="292">
        <v>606</v>
      </c>
      <c r="O11" s="292">
        <v>0</v>
      </c>
      <c r="P11" s="292">
        <v>42</v>
      </c>
      <c r="Q11" s="292">
        <v>22</v>
      </c>
      <c r="R11" s="292">
        <v>9</v>
      </c>
      <c r="S11" s="296">
        <v>11</v>
      </c>
      <c r="T11" s="413">
        <v>2017</v>
      </c>
    </row>
    <row r="12" spans="1:20" ht="16.5" customHeight="1">
      <c r="A12" s="222">
        <v>2018</v>
      </c>
      <c r="B12" s="291">
        <v>10361</v>
      </c>
      <c r="C12" s="292">
        <v>10323</v>
      </c>
      <c r="D12" s="292">
        <v>2091</v>
      </c>
      <c r="E12" s="292">
        <v>419</v>
      </c>
      <c r="F12" s="292">
        <v>1010</v>
      </c>
      <c r="G12" s="292">
        <v>5124</v>
      </c>
      <c r="H12" s="292">
        <v>49</v>
      </c>
      <c r="I12" s="292">
        <v>1573</v>
      </c>
      <c r="J12" s="292">
        <v>2457</v>
      </c>
      <c r="K12" s="292">
        <v>729</v>
      </c>
      <c r="L12" s="292">
        <v>316</v>
      </c>
      <c r="M12" s="292">
        <v>1083</v>
      </c>
      <c r="N12" s="292">
        <v>596</v>
      </c>
      <c r="O12" s="292">
        <v>0</v>
      </c>
      <c r="P12" s="292">
        <v>38</v>
      </c>
      <c r="Q12" s="292">
        <v>21</v>
      </c>
      <c r="R12" s="292">
        <v>9</v>
      </c>
      <c r="S12" s="296">
        <v>8</v>
      </c>
      <c r="T12" s="413">
        <v>2018</v>
      </c>
    </row>
    <row r="13" spans="1:20" ht="16.5" customHeight="1">
      <c r="A13" s="222">
        <v>2019</v>
      </c>
      <c r="B13" s="292">
        <v>10316</v>
      </c>
      <c r="C13" s="292">
        <v>10276</v>
      </c>
      <c r="D13" s="292">
        <v>2064</v>
      </c>
      <c r="E13" s="292">
        <v>420</v>
      </c>
      <c r="F13" s="292">
        <v>961</v>
      </c>
      <c r="G13" s="292">
        <v>5134</v>
      </c>
      <c r="H13" s="292">
        <v>54</v>
      </c>
      <c r="I13" s="292">
        <v>2358</v>
      </c>
      <c r="J13" s="292">
        <v>1763</v>
      </c>
      <c r="K13" s="292">
        <v>657</v>
      </c>
      <c r="L13" s="292">
        <v>302</v>
      </c>
      <c r="M13" s="292">
        <v>1144</v>
      </c>
      <c r="N13" s="292">
        <v>553</v>
      </c>
      <c r="O13" s="292">
        <v>0</v>
      </c>
      <c r="P13" s="292">
        <v>40</v>
      </c>
      <c r="Q13" s="292">
        <v>21</v>
      </c>
      <c r="R13" s="292">
        <v>8</v>
      </c>
      <c r="S13" s="296">
        <v>11</v>
      </c>
      <c r="T13" s="413">
        <v>2019</v>
      </c>
    </row>
    <row r="14" spans="1:20" ht="16.5" customHeight="1">
      <c r="A14" s="222">
        <v>2020</v>
      </c>
      <c r="B14" s="292">
        <v>8405</v>
      </c>
      <c r="C14" s="292">
        <v>8363</v>
      </c>
      <c r="D14" s="292">
        <v>2058</v>
      </c>
      <c r="E14" s="292">
        <v>395</v>
      </c>
      <c r="F14" s="292">
        <v>926</v>
      </c>
      <c r="G14" s="292">
        <v>3413</v>
      </c>
      <c r="H14" s="292">
        <v>64</v>
      </c>
      <c r="I14" s="292">
        <v>560</v>
      </c>
      <c r="J14" s="292">
        <v>1803</v>
      </c>
      <c r="K14" s="292">
        <v>654</v>
      </c>
      <c r="L14" s="292">
        <v>332</v>
      </c>
      <c r="M14" s="292">
        <v>988</v>
      </c>
      <c r="N14" s="292">
        <v>583</v>
      </c>
      <c r="O14" s="292">
        <v>0</v>
      </c>
      <c r="P14" s="292">
        <v>42</v>
      </c>
      <c r="Q14" s="292">
        <v>22</v>
      </c>
      <c r="R14" s="292">
        <v>9</v>
      </c>
      <c r="S14" s="296">
        <v>11</v>
      </c>
      <c r="T14" s="413">
        <v>2020</v>
      </c>
    </row>
    <row r="15" spans="1:20" s="147" customFormat="1" ht="32.25" customHeight="1">
      <c r="A15" s="225">
        <f>A14+1</f>
        <v>2021</v>
      </c>
      <c r="B15" s="220">
        <f>SUM(B16:B37)</f>
        <v>8744</v>
      </c>
      <c r="C15" s="220">
        <f t="shared" ref="C15:S15" si="0">SUM(C16:C37)</f>
        <v>8698</v>
      </c>
      <c r="D15" s="220">
        <f t="shared" si="0"/>
        <v>2179</v>
      </c>
      <c r="E15" s="220">
        <f t="shared" si="0"/>
        <v>412</v>
      </c>
      <c r="F15" s="220">
        <f t="shared" si="0"/>
        <v>947</v>
      </c>
      <c r="G15" s="220">
        <f t="shared" si="0"/>
        <v>3503</v>
      </c>
      <c r="H15" s="220">
        <f t="shared" si="0"/>
        <v>100</v>
      </c>
      <c r="I15" s="220">
        <f t="shared" si="0"/>
        <v>296</v>
      </c>
      <c r="J15" s="220">
        <f t="shared" si="0"/>
        <v>1988</v>
      </c>
      <c r="K15" s="220">
        <f t="shared" si="0"/>
        <v>708</v>
      </c>
      <c r="L15" s="220">
        <f t="shared" si="0"/>
        <v>411</v>
      </c>
      <c r="M15" s="220">
        <f t="shared" si="0"/>
        <v>995</v>
      </c>
      <c r="N15" s="220">
        <f t="shared" si="0"/>
        <v>662</v>
      </c>
      <c r="O15" s="220">
        <f t="shared" si="0"/>
        <v>0</v>
      </c>
      <c r="P15" s="220">
        <f t="shared" si="0"/>
        <v>46</v>
      </c>
      <c r="Q15" s="220">
        <f t="shared" si="0"/>
        <v>17</v>
      </c>
      <c r="R15" s="220">
        <f t="shared" si="0"/>
        <v>0</v>
      </c>
      <c r="S15" s="208">
        <f t="shared" si="0"/>
        <v>29</v>
      </c>
      <c r="T15" s="414">
        <f>$A$15</f>
        <v>2021</v>
      </c>
    </row>
    <row r="16" spans="1:20" ht="16.5" customHeight="1">
      <c r="A16" s="190" t="s">
        <v>563</v>
      </c>
      <c r="B16" s="293">
        <f>SUM(C16,P16)</f>
        <v>1555</v>
      </c>
      <c r="C16" s="293">
        <f>SUM(D16:G16,M16:O16)</f>
        <v>1544</v>
      </c>
      <c r="D16" s="293">
        <v>314</v>
      </c>
      <c r="E16" s="293">
        <v>46</v>
      </c>
      <c r="F16" s="293">
        <v>140</v>
      </c>
      <c r="G16" s="293">
        <f>SUM(H16:L16)</f>
        <v>766</v>
      </c>
      <c r="H16" s="293">
        <v>30</v>
      </c>
      <c r="I16" s="293">
        <v>18</v>
      </c>
      <c r="J16" s="293">
        <v>516</v>
      </c>
      <c r="K16" s="293">
        <v>122</v>
      </c>
      <c r="L16" s="293">
        <v>80</v>
      </c>
      <c r="M16" s="293">
        <v>201</v>
      </c>
      <c r="N16" s="293">
        <v>77</v>
      </c>
      <c r="O16" s="293">
        <v>0</v>
      </c>
      <c r="P16" s="293">
        <f>SUM(Q16:S16)</f>
        <v>11</v>
      </c>
      <c r="Q16" s="293">
        <v>6</v>
      </c>
      <c r="R16" s="293">
        <v>0</v>
      </c>
      <c r="S16" s="294">
        <v>5</v>
      </c>
      <c r="T16" s="416" t="s">
        <v>105</v>
      </c>
    </row>
    <row r="17" spans="1:20" ht="16.5" customHeight="1">
      <c r="A17" s="190" t="s">
        <v>553</v>
      </c>
      <c r="B17" s="293">
        <f t="shared" ref="B17:B37" si="1">SUM(C17,P17)</f>
        <v>1673</v>
      </c>
      <c r="C17" s="293">
        <f t="shared" ref="C17:C37" si="2">SUM(D17:G17,M17:O17)</f>
        <v>1668</v>
      </c>
      <c r="D17" s="293">
        <v>545</v>
      </c>
      <c r="E17" s="293">
        <v>80</v>
      </c>
      <c r="F17" s="293">
        <v>122</v>
      </c>
      <c r="G17" s="293">
        <f t="shared" ref="G17:G37" si="3">SUM(H17:L17)</f>
        <v>667</v>
      </c>
      <c r="H17" s="293">
        <v>20</v>
      </c>
      <c r="I17" s="293">
        <v>36</v>
      </c>
      <c r="J17" s="293">
        <v>392</v>
      </c>
      <c r="K17" s="293">
        <v>145</v>
      </c>
      <c r="L17" s="293">
        <v>74</v>
      </c>
      <c r="M17" s="293">
        <v>145</v>
      </c>
      <c r="N17" s="293">
        <v>109</v>
      </c>
      <c r="O17" s="293">
        <v>0</v>
      </c>
      <c r="P17" s="293">
        <f t="shared" ref="P17:P37" si="4">SUM(Q17:S17)</f>
        <v>5</v>
      </c>
      <c r="Q17" s="293">
        <v>3</v>
      </c>
      <c r="R17" s="293">
        <v>0</v>
      </c>
      <c r="S17" s="294">
        <v>2</v>
      </c>
      <c r="T17" s="416" t="s">
        <v>124</v>
      </c>
    </row>
    <row r="18" spans="1:20" ht="16.5" customHeight="1">
      <c r="A18" s="190" t="s">
        <v>567</v>
      </c>
      <c r="B18" s="293">
        <f t="shared" si="1"/>
        <v>1341</v>
      </c>
      <c r="C18" s="293">
        <f t="shared" si="2"/>
        <v>1338</v>
      </c>
      <c r="D18" s="293">
        <v>264</v>
      </c>
      <c r="E18" s="293">
        <v>43</v>
      </c>
      <c r="F18" s="293">
        <v>112</v>
      </c>
      <c r="G18" s="293">
        <f t="shared" si="3"/>
        <v>660</v>
      </c>
      <c r="H18" s="293">
        <v>21</v>
      </c>
      <c r="I18" s="293">
        <v>50</v>
      </c>
      <c r="J18" s="293">
        <v>349</v>
      </c>
      <c r="K18" s="293">
        <v>147</v>
      </c>
      <c r="L18" s="293">
        <v>93</v>
      </c>
      <c r="M18" s="293">
        <v>152</v>
      </c>
      <c r="N18" s="293">
        <v>107</v>
      </c>
      <c r="O18" s="293">
        <v>0</v>
      </c>
      <c r="P18" s="293">
        <f t="shared" si="4"/>
        <v>3</v>
      </c>
      <c r="Q18" s="293">
        <v>1</v>
      </c>
      <c r="R18" s="293">
        <v>0</v>
      </c>
      <c r="S18" s="294">
        <v>2</v>
      </c>
      <c r="T18" s="416" t="s">
        <v>177</v>
      </c>
    </row>
    <row r="19" spans="1:20" ht="16.5" customHeight="1">
      <c r="A19" s="190" t="s">
        <v>565</v>
      </c>
      <c r="B19" s="293">
        <f t="shared" si="1"/>
        <v>414</v>
      </c>
      <c r="C19" s="293">
        <f t="shared" si="2"/>
        <v>413</v>
      </c>
      <c r="D19" s="293">
        <v>58</v>
      </c>
      <c r="E19" s="293">
        <v>23</v>
      </c>
      <c r="F19" s="293">
        <v>40</v>
      </c>
      <c r="G19" s="293">
        <f t="shared" si="3"/>
        <v>182</v>
      </c>
      <c r="H19" s="293">
        <v>1</v>
      </c>
      <c r="I19" s="293">
        <v>13</v>
      </c>
      <c r="J19" s="293">
        <v>117</v>
      </c>
      <c r="K19" s="293">
        <v>33</v>
      </c>
      <c r="L19" s="293">
        <v>18</v>
      </c>
      <c r="M19" s="293">
        <v>42</v>
      </c>
      <c r="N19" s="293">
        <v>68</v>
      </c>
      <c r="O19" s="293">
        <v>0</v>
      </c>
      <c r="P19" s="293">
        <f t="shared" si="4"/>
        <v>1</v>
      </c>
      <c r="Q19" s="293">
        <v>1</v>
      </c>
      <c r="R19" s="293">
        <v>0</v>
      </c>
      <c r="S19" s="294">
        <v>0</v>
      </c>
      <c r="T19" s="416" t="s">
        <v>461</v>
      </c>
    </row>
    <row r="20" spans="1:20" ht="16.5" customHeight="1">
      <c r="A20" s="190" t="s">
        <v>562</v>
      </c>
      <c r="B20" s="293">
        <f t="shared" si="1"/>
        <v>660</v>
      </c>
      <c r="C20" s="293">
        <f t="shared" si="2"/>
        <v>656</v>
      </c>
      <c r="D20" s="293">
        <v>104</v>
      </c>
      <c r="E20" s="293">
        <v>21</v>
      </c>
      <c r="F20" s="293">
        <v>55</v>
      </c>
      <c r="G20" s="293">
        <f t="shared" si="3"/>
        <v>315</v>
      </c>
      <c r="H20" s="293"/>
      <c r="I20" s="293">
        <v>22</v>
      </c>
      <c r="J20" s="293">
        <v>167</v>
      </c>
      <c r="K20" s="293">
        <v>81</v>
      </c>
      <c r="L20" s="293">
        <v>45</v>
      </c>
      <c r="M20" s="293">
        <v>69</v>
      </c>
      <c r="N20" s="293">
        <v>92</v>
      </c>
      <c r="O20" s="293">
        <v>0</v>
      </c>
      <c r="P20" s="293">
        <f t="shared" si="4"/>
        <v>4</v>
      </c>
      <c r="Q20" s="293">
        <v>2</v>
      </c>
      <c r="R20" s="293">
        <v>0</v>
      </c>
      <c r="S20" s="294">
        <v>2</v>
      </c>
      <c r="T20" s="416" t="s">
        <v>650</v>
      </c>
    </row>
    <row r="21" spans="1:20" ht="27" customHeight="1">
      <c r="A21" s="190" t="s">
        <v>552</v>
      </c>
      <c r="B21" s="293">
        <f t="shared" si="1"/>
        <v>174</v>
      </c>
      <c r="C21" s="293">
        <f t="shared" si="2"/>
        <v>169</v>
      </c>
      <c r="D21" s="293">
        <v>64</v>
      </c>
      <c r="E21" s="293">
        <v>20</v>
      </c>
      <c r="F21" s="293">
        <v>26</v>
      </c>
      <c r="G21" s="293">
        <f t="shared" si="3"/>
        <v>34</v>
      </c>
      <c r="H21" s="293">
        <v>0</v>
      </c>
      <c r="I21" s="293">
        <v>3</v>
      </c>
      <c r="J21" s="293">
        <v>16</v>
      </c>
      <c r="K21" s="293">
        <v>7</v>
      </c>
      <c r="L21" s="293">
        <v>8</v>
      </c>
      <c r="M21" s="293">
        <v>14</v>
      </c>
      <c r="N21" s="293">
        <v>11</v>
      </c>
      <c r="O21" s="293">
        <v>0</v>
      </c>
      <c r="P21" s="293">
        <f t="shared" si="4"/>
        <v>5</v>
      </c>
      <c r="Q21" s="293">
        <v>0</v>
      </c>
      <c r="R21" s="293">
        <v>0</v>
      </c>
      <c r="S21" s="294">
        <v>5</v>
      </c>
      <c r="T21" s="416" t="s">
        <v>180</v>
      </c>
    </row>
    <row r="22" spans="1:20" ht="16.5" customHeight="1">
      <c r="A22" s="190" t="s">
        <v>561</v>
      </c>
      <c r="B22" s="293">
        <f t="shared" si="1"/>
        <v>83</v>
      </c>
      <c r="C22" s="293">
        <f t="shared" si="2"/>
        <v>83</v>
      </c>
      <c r="D22" s="293">
        <v>23</v>
      </c>
      <c r="E22" s="293">
        <v>5</v>
      </c>
      <c r="F22" s="293">
        <v>18</v>
      </c>
      <c r="G22" s="293">
        <f t="shared" si="3"/>
        <v>16</v>
      </c>
      <c r="H22" s="293">
        <v>0</v>
      </c>
      <c r="I22" s="293">
        <v>3</v>
      </c>
      <c r="J22" s="293">
        <v>6</v>
      </c>
      <c r="K22" s="293">
        <v>7</v>
      </c>
      <c r="L22" s="293">
        <v>0</v>
      </c>
      <c r="M22" s="293">
        <v>12</v>
      </c>
      <c r="N22" s="293">
        <v>9</v>
      </c>
      <c r="O22" s="293">
        <v>0</v>
      </c>
      <c r="P22" s="293">
        <f t="shared" si="4"/>
        <v>0</v>
      </c>
      <c r="Q22" s="293">
        <v>0</v>
      </c>
      <c r="R22" s="293">
        <v>0</v>
      </c>
      <c r="S22" s="294">
        <v>0</v>
      </c>
      <c r="T22" s="416" t="s">
        <v>657</v>
      </c>
    </row>
    <row r="23" spans="1:20" ht="16.5" customHeight="1">
      <c r="A23" s="190" t="s">
        <v>557</v>
      </c>
      <c r="B23" s="293">
        <f t="shared" si="1"/>
        <v>135</v>
      </c>
      <c r="C23" s="293">
        <f t="shared" si="2"/>
        <v>135</v>
      </c>
      <c r="D23" s="293">
        <v>60</v>
      </c>
      <c r="E23" s="293">
        <v>11</v>
      </c>
      <c r="F23" s="293">
        <v>15</v>
      </c>
      <c r="G23" s="293">
        <f t="shared" si="3"/>
        <v>24</v>
      </c>
      <c r="H23" s="293">
        <v>0</v>
      </c>
      <c r="I23" s="293">
        <v>1</v>
      </c>
      <c r="J23" s="293">
        <v>16</v>
      </c>
      <c r="K23" s="293">
        <v>2</v>
      </c>
      <c r="L23" s="293">
        <v>5</v>
      </c>
      <c r="M23" s="293">
        <v>18</v>
      </c>
      <c r="N23" s="293">
        <v>7</v>
      </c>
      <c r="O23" s="293">
        <v>0</v>
      </c>
      <c r="P23" s="293">
        <f t="shared" si="4"/>
        <v>0</v>
      </c>
      <c r="Q23" s="293">
        <v>0</v>
      </c>
      <c r="R23" s="293">
        <v>0</v>
      </c>
      <c r="S23" s="294">
        <v>0</v>
      </c>
      <c r="T23" s="416" t="s">
        <v>121</v>
      </c>
    </row>
    <row r="24" spans="1:20" ht="16.5" customHeight="1">
      <c r="A24" s="190" t="s">
        <v>227</v>
      </c>
      <c r="B24" s="293">
        <f t="shared" si="1"/>
        <v>234</v>
      </c>
      <c r="C24" s="293">
        <f t="shared" si="2"/>
        <v>234</v>
      </c>
      <c r="D24" s="293">
        <v>70</v>
      </c>
      <c r="E24" s="293">
        <v>13</v>
      </c>
      <c r="F24" s="293">
        <v>49</v>
      </c>
      <c r="G24" s="293">
        <f t="shared" si="3"/>
        <v>52</v>
      </c>
      <c r="H24" s="293">
        <v>0</v>
      </c>
      <c r="I24" s="293">
        <v>12</v>
      </c>
      <c r="J24" s="293">
        <v>17</v>
      </c>
      <c r="K24" s="293">
        <v>13</v>
      </c>
      <c r="L24" s="293">
        <v>10</v>
      </c>
      <c r="M24" s="293">
        <v>40</v>
      </c>
      <c r="N24" s="293">
        <v>10</v>
      </c>
      <c r="O24" s="293">
        <v>0</v>
      </c>
      <c r="P24" s="293">
        <f t="shared" si="4"/>
        <v>0</v>
      </c>
      <c r="Q24" s="293">
        <v>0</v>
      </c>
      <c r="R24" s="293">
        <v>0</v>
      </c>
      <c r="S24" s="294">
        <v>0</v>
      </c>
      <c r="T24" s="416" t="s">
        <v>123</v>
      </c>
    </row>
    <row r="25" spans="1:20" ht="27" customHeight="1">
      <c r="A25" s="190" t="s">
        <v>550</v>
      </c>
      <c r="B25" s="293">
        <f t="shared" si="1"/>
        <v>155</v>
      </c>
      <c r="C25" s="293">
        <f t="shared" si="2"/>
        <v>155</v>
      </c>
      <c r="D25" s="293">
        <v>41</v>
      </c>
      <c r="E25" s="293">
        <v>13</v>
      </c>
      <c r="F25" s="293">
        <v>31</v>
      </c>
      <c r="G25" s="293">
        <f t="shared" si="3"/>
        <v>33</v>
      </c>
      <c r="H25" s="293">
        <v>0</v>
      </c>
      <c r="I25" s="293">
        <v>1</v>
      </c>
      <c r="J25" s="293">
        <v>22</v>
      </c>
      <c r="K25" s="293">
        <v>8</v>
      </c>
      <c r="L25" s="293">
        <v>2</v>
      </c>
      <c r="M25" s="293">
        <v>21</v>
      </c>
      <c r="N25" s="293">
        <v>16</v>
      </c>
      <c r="O25" s="293">
        <v>0</v>
      </c>
      <c r="P25" s="293">
        <f t="shared" si="4"/>
        <v>0</v>
      </c>
      <c r="Q25" s="293">
        <v>0</v>
      </c>
      <c r="R25" s="293">
        <v>0</v>
      </c>
      <c r="S25" s="294">
        <v>0</v>
      </c>
      <c r="T25" s="416" t="s">
        <v>122</v>
      </c>
    </row>
    <row r="26" spans="1:20" ht="16.5" customHeight="1">
      <c r="A26" s="190" t="s">
        <v>560</v>
      </c>
      <c r="B26" s="293">
        <f t="shared" si="1"/>
        <v>198</v>
      </c>
      <c r="C26" s="293">
        <f t="shared" si="2"/>
        <v>190</v>
      </c>
      <c r="D26" s="293">
        <v>47</v>
      </c>
      <c r="E26" s="293">
        <v>13</v>
      </c>
      <c r="F26" s="293">
        <v>23</v>
      </c>
      <c r="G26" s="293">
        <f t="shared" si="3"/>
        <v>62</v>
      </c>
      <c r="H26" s="293">
        <v>1</v>
      </c>
      <c r="I26" s="293">
        <v>2</v>
      </c>
      <c r="J26" s="293">
        <v>36</v>
      </c>
      <c r="K26" s="293">
        <v>12</v>
      </c>
      <c r="L26" s="293">
        <v>11</v>
      </c>
      <c r="M26" s="293">
        <v>30</v>
      </c>
      <c r="N26" s="293">
        <v>15</v>
      </c>
      <c r="O26" s="293">
        <v>0</v>
      </c>
      <c r="P26" s="293">
        <f t="shared" si="4"/>
        <v>8</v>
      </c>
      <c r="Q26" s="293">
        <v>2</v>
      </c>
      <c r="R26" s="293">
        <v>0</v>
      </c>
      <c r="S26" s="294">
        <v>6</v>
      </c>
      <c r="T26" s="416" t="s">
        <v>80</v>
      </c>
    </row>
    <row r="27" spans="1:20" ht="16.5" customHeight="1">
      <c r="A27" s="190" t="s">
        <v>568</v>
      </c>
      <c r="B27" s="293">
        <f t="shared" si="1"/>
        <v>170</v>
      </c>
      <c r="C27" s="293">
        <f t="shared" si="2"/>
        <v>169</v>
      </c>
      <c r="D27" s="293">
        <v>33</v>
      </c>
      <c r="E27" s="293">
        <v>13</v>
      </c>
      <c r="F27" s="293">
        <v>29</v>
      </c>
      <c r="G27" s="293">
        <f t="shared" si="3"/>
        <v>60</v>
      </c>
      <c r="H27" s="293">
        <v>18</v>
      </c>
      <c r="I27" s="293">
        <v>7</v>
      </c>
      <c r="J27" s="293">
        <v>15</v>
      </c>
      <c r="K27" s="293">
        <v>15</v>
      </c>
      <c r="L27" s="293">
        <v>5</v>
      </c>
      <c r="M27" s="293">
        <v>23</v>
      </c>
      <c r="N27" s="293">
        <v>11</v>
      </c>
      <c r="O27" s="293">
        <v>0</v>
      </c>
      <c r="P27" s="293">
        <f t="shared" si="4"/>
        <v>1</v>
      </c>
      <c r="Q27" s="293">
        <v>1</v>
      </c>
      <c r="R27" s="293">
        <v>0</v>
      </c>
      <c r="S27" s="294">
        <v>0</v>
      </c>
      <c r="T27" s="416" t="s">
        <v>673</v>
      </c>
    </row>
    <row r="28" spans="1:20" ht="16.5" customHeight="1">
      <c r="A28" s="190" t="s">
        <v>549</v>
      </c>
      <c r="B28" s="293">
        <f t="shared" si="1"/>
        <v>135</v>
      </c>
      <c r="C28" s="293">
        <f t="shared" si="2"/>
        <v>135</v>
      </c>
      <c r="D28" s="293">
        <v>40</v>
      </c>
      <c r="E28" s="293">
        <v>9</v>
      </c>
      <c r="F28" s="293">
        <v>24</v>
      </c>
      <c r="G28" s="293">
        <f t="shared" si="3"/>
        <v>35</v>
      </c>
      <c r="H28" s="293">
        <v>0</v>
      </c>
      <c r="I28" s="293">
        <v>4</v>
      </c>
      <c r="J28" s="293">
        <v>20</v>
      </c>
      <c r="K28" s="293">
        <v>9</v>
      </c>
      <c r="L28" s="293">
        <v>2</v>
      </c>
      <c r="M28" s="293">
        <v>22</v>
      </c>
      <c r="N28" s="293">
        <v>5</v>
      </c>
      <c r="O28" s="293">
        <v>0</v>
      </c>
      <c r="P28" s="293">
        <f t="shared" si="4"/>
        <v>0</v>
      </c>
      <c r="Q28" s="293">
        <v>0</v>
      </c>
      <c r="R28" s="293">
        <v>0</v>
      </c>
      <c r="S28" s="294">
        <v>0</v>
      </c>
      <c r="T28" s="416" t="s">
        <v>125</v>
      </c>
    </row>
    <row r="29" spans="1:20" ht="27" customHeight="1">
      <c r="A29" s="190" t="s">
        <v>556</v>
      </c>
      <c r="B29" s="293">
        <f t="shared" si="1"/>
        <v>258</v>
      </c>
      <c r="C29" s="293">
        <f t="shared" si="2"/>
        <v>258</v>
      </c>
      <c r="D29" s="293">
        <v>77</v>
      </c>
      <c r="E29" s="293">
        <v>8</v>
      </c>
      <c r="F29" s="293">
        <v>48</v>
      </c>
      <c r="G29" s="293">
        <f t="shared" si="3"/>
        <v>74</v>
      </c>
      <c r="H29" s="293">
        <v>1</v>
      </c>
      <c r="I29" s="293">
        <v>17</v>
      </c>
      <c r="J29" s="293">
        <v>25</v>
      </c>
      <c r="K29" s="293">
        <v>19</v>
      </c>
      <c r="L29" s="293">
        <v>12</v>
      </c>
      <c r="M29" s="293">
        <v>38</v>
      </c>
      <c r="N29" s="293">
        <v>13</v>
      </c>
      <c r="O29" s="293">
        <v>0</v>
      </c>
      <c r="P29" s="293">
        <f t="shared" si="4"/>
        <v>0</v>
      </c>
      <c r="Q29" s="293">
        <v>0</v>
      </c>
      <c r="R29" s="293">
        <v>0</v>
      </c>
      <c r="S29" s="294">
        <v>0</v>
      </c>
      <c r="T29" s="416" t="s">
        <v>142</v>
      </c>
    </row>
    <row r="30" spans="1:20" ht="16.5" customHeight="1">
      <c r="A30" s="190" t="s">
        <v>555</v>
      </c>
      <c r="B30" s="293">
        <f t="shared" si="1"/>
        <v>243</v>
      </c>
      <c r="C30" s="293">
        <f t="shared" si="2"/>
        <v>243</v>
      </c>
      <c r="D30" s="293">
        <v>57</v>
      </c>
      <c r="E30" s="293">
        <v>14</v>
      </c>
      <c r="F30" s="293">
        <v>35</v>
      </c>
      <c r="G30" s="293">
        <f t="shared" si="3"/>
        <v>100</v>
      </c>
      <c r="H30" s="293">
        <v>1</v>
      </c>
      <c r="I30" s="293">
        <v>50</v>
      </c>
      <c r="J30" s="293">
        <v>38</v>
      </c>
      <c r="K30" s="293">
        <v>8</v>
      </c>
      <c r="L30" s="293">
        <v>3</v>
      </c>
      <c r="M30" s="293">
        <v>27</v>
      </c>
      <c r="N30" s="293">
        <v>10</v>
      </c>
      <c r="O30" s="293">
        <v>0</v>
      </c>
      <c r="P30" s="293">
        <f t="shared" si="4"/>
        <v>0</v>
      </c>
      <c r="Q30" s="293">
        <v>0</v>
      </c>
      <c r="R30" s="293">
        <v>0</v>
      </c>
      <c r="S30" s="294">
        <v>0</v>
      </c>
      <c r="T30" s="416" t="s">
        <v>116</v>
      </c>
    </row>
    <row r="31" spans="1:20" ht="16.5" customHeight="1">
      <c r="A31" s="190" t="s">
        <v>554</v>
      </c>
      <c r="B31" s="293">
        <f t="shared" si="1"/>
        <v>324</v>
      </c>
      <c r="C31" s="293">
        <f t="shared" si="2"/>
        <v>324</v>
      </c>
      <c r="D31" s="293">
        <v>57</v>
      </c>
      <c r="E31" s="293">
        <v>11</v>
      </c>
      <c r="F31" s="293">
        <v>31</v>
      </c>
      <c r="G31" s="293">
        <f t="shared" si="3"/>
        <v>166</v>
      </c>
      <c r="H31" s="293">
        <v>4</v>
      </c>
      <c r="I31" s="293">
        <v>39</v>
      </c>
      <c r="J31" s="293">
        <v>70</v>
      </c>
      <c r="K31" s="293">
        <v>32</v>
      </c>
      <c r="L31" s="293">
        <v>21</v>
      </c>
      <c r="M31" s="293">
        <v>38</v>
      </c>
      <c r="N31" s="293">
        <v>21</v>
      </c>
      <c r="O31" s="293">
        <v>0</v>
      </c>
      <c r="P31" s="293">
        <f t="shared" si="4"/>
        <v>0</v>
      </c>
      <c r="Q31" s="293">
        <v>0</v>
      </c>
      <c r="R31" s="293">
        <v>0</v>
      </c>
      <c r="S31" s="294">
        <v>0</v>
      </c>
      <c r="T31" s="416" t="s">
        <v>65</v>
      </c>
    </row>
    <row r="32" spans="1:20" ht="16.5" customHeight="1">
      <c r="A32" s="190" t="s">
        <v>559</v>
      </c>
      <c r="B32" s="293">
        <f t="shared" si="1"/>
        <v>82</v>
      </c>
      <c r="C32" s="293">
        <f t="shared" si="2"/>
        <v>79</v>
      </c>
      <c r="D32" s="293">
        <v>16</v>
      </c>
      <c r="E32" s="293">
        <v>8</v>
      </c>
      <c r="F32" s="293">
        <v>19</v>
      </c>
      <c r="G32" s="293">
        <f t="shared" si="3"/>
        <v>17</v>
      </c>
      <c r="H32" s="293">
        <v>0</v>
      </c>
      <c r="I32" s="293">
        <v>1</v>
      </c>
      <c r="J32" s="293">
        <v>11</v>
      </c>
      <c r="K32" s="293">
        <v>3</v>
      </c>
      <c r="L32" s="293">
        <v>2</v>
      </c>
      <c r="M32" s="293">
        <v>15</v>
      </c>
      <c r="N32" s="293">
        <v>4</v>
      </c>
      <c r="O32" s="293">
        <v>0</v>
      </c>
      <c r="P32" s="293">
        <f t="shared" si="4"/>
        <v>3</v>
      </c>
      <c r="Q32" s="293">
        <v>0</v>
      </c>
      <c r="R32" s="293">
        <v>0</v>
      </c>
      <c r="S32" s="294">
        <v>3</v>
      </c>
      <c r="T32" s="416" t="s">
        <v>632</v>
      </c>
    </row>
    <row r="33" spans="1:20" ht="27" customHeight="1">
      <c r="A33" s="190" t="s">
        <v>548</v>
      </c>
      <c r="B33" s="293">
        <f t="shared" si="1"/>
        <v>251</v>
      </c>
      <c r="C33" s="293">
        <f t="shared" si="2"/>
        <v>251</v>
      </c>
      <c r="D33" s="293">
        <v>47</v>
      </c>
      <c r="E33" s="293">
        <v>19</v>
      </c>
      <c r="F33" s="293">
        <v>33</v>
      </c>
      <c r="G33" s="293">
        <f t="shared" si="3"/>
        <v>77</v>
      </c>
      <c r="H33" s="293">
        <v>2</v>
      </c>
      <c r="I33" s="293">
        <v>4</v>
      </c>
      <c r="J33" s="293">
        <v>52</v>
      </c>
      <c r="K33" s="293">
        <v>14</v>
      </c>
      <c r="L33" s="293">
        <v>5</v>
      </c>
      <c r="M33" s="293">
        <v>29</v>
      </c>
      <c r="N33" s="293">
        <v>46</v>
      </c>
      <c r="O33" s="293">
        <v>0</v>
      </c>
      <c r="P33" s="293">
        <f t="shared" si="4"/>
        <v>0</v>
      </c>
      <c r="Q33" s="293">
        <v>0</v>
      </c>
      <c r="R33" s="293">
        <v>0</v>
      </c>
      <c r="S33" s="294">
        <v>0</v>
      </c>
      <c r="T33" s="416" t="s">
        <v>638</v>
      </c>
    </row>
    <row r="34" spans="1:20" ht="16.5" customHeight="1">
      <c r="A34" s="190" t="s">
        <v>582</v>
      </c>
      <c r="B34" s="293">
        <f t="shared" si="1"/>
        <v>130</v>
      </c>
      <c r="C34" s="293">
        <f t="shared" si="2"/>
        <v>126</v>
      </c>
      <c r="D34" s="293">
        <v>32</v>
      </c>
      <c r="E34" s="293">
        <v>7</v>
      </c>
      <c r="F34" s="293">
        <v>24</v>
      </c>
      <c r="G34" s="293">
        <f t="shared" si="3"/>
        <v>31</v>
      </c>
      <c r="H34" s="293">
        <v>1</v>
      </c>
      <c r="I34" s="293">
        <v>1</v>
      </c>
      <c r="J34" s="293">
        <v>17</v>
      </c>
      <c r="K34" s="293">
        <v>8</v>
      </c>
      <c r="L34" s="293">
        <v>4</v>
      </c>
      <c r="M34" s="293">
        <v>18</v>
      </c>
      <c r="N34" s="293">
        <v>14</v>
      </c>
      <c r="O34" s="293">
        <v>0</v>
      </c>
      <c r="P34" s="293">
        <f t="shared" si="4"/>
        <v>4</v>
      </c>
      <c r="Q34" s="293">
        <v>0</v>
      </c>
      <c r="R34" s="293">
        <v>0</v>
      </c>
      <c r="S34" s="294">
        <v>4</v>
      </c>
      <c r="T34" s="416" t="s">
        <v>678</v>
      </c>
    </row>
    <row r="35" spans="1:20" ht="16.5" customHeight="1">
      <c r="A35" s="190" t="s">
        <v>558</v>
      </c>
      <c r="B35" s="293">
        <f t="shared" si="1"/>
        <v>251</v>
      </c>
      <c r="C35" s="293">
        <f t="shared" si="2"/>
        <v>251</v>
      </c>
      <c r="D35" s="293">
        <v>125</v>
      </c>
      <c r="E35" s="293">
        <v>13</v>
      </c>
      <c r="F35" s="293">
        <v>38</v>
      </c>
      <c r="G35" s="293">
        <f t="shared" si="3"/>
        <v>50</v>
      </c>
      <c r="H35" s="293">
        <v>0</v>
      </c>
      <c r="I35" s="293">
        <v>3</v>
      </c>
      <c r="J35" s="293">
        <v>30</v>
      </c>
      <c r="K35" s="293">
        <v>13</v>
      </c>
      <c r="L35" s="293">
        <v>4</v>
      </c>
      <c r="M35" s="293">
        <v>22</v>
      </c>
      <c r="N35" s="293">
        <v>3</v>
      </c>
      <c r="O35" s="293">
        <v>0</v>
      </c>
      <c r="P35" s="293">
        <f t="shared" si="4"/>
        <v>0</v>
      </c>
      <c r="Q35" s="293">
        <v>0</v>
      </c>
      <c r="R35" s="293">
        <v>0</v>
      </c>
      <c r="S35" s="294">
        <v>0</v>
      </c>
      <c r="T35" s="416" t="s">
        <v>63</v>
      </c>
    </row>
    <row r="36" spans="1:20" s="62" customFormat="1" ht="16.5" customHeight="1">
      <c r="A36" s="190" t="s">
        <v>551</v>
      </c>
      <c r="B36" s="293">
        <f t="shared" si="1"/>
        <v>151</v>
      </c>
      <c r="C36" s="293">
        <f t="shared" si="2"/>
        <v>150</v>
      </c>
      <c r="D36" s="293">
        <v>36</v>
      </c>
      <c r="E36" s="293">
        <v>8</v>
      </c>
      <c r="F36" s="293">
        <v>15</v>
      </c>
      <c r="G36" s="293">
        <f t="shared" si="3"/>
        <v>69</v>
      </c>
      <c r="H36" s="293">
        <v>0</v>
      </c>
      <c r="I36" s="293">
        <v>3</v>
      </c>
      <c r="J36" s="293">
        <v>51</v>
      </c>
      <c r="K36" s="293">
        <v>9</v>
      </c>
      <c r="L36" s="293">
        <v>6</v>
      </c>
      <c r="M36" s="293">
        <v>13</v>
      </c>
      <c r="N36" s="293">
        <v>9</v>
      </c>
      <c r="O36" s="293">
        <v>0</v>
      </c>
      <c r="P36" s="293">
        <f t="shared" si="4"/>
        <v>1</v>
      </c>
      <c r="Q36" s="293">
        <v>1</v>
      </c>
      <c r="R36" s="293">
        <v>0</v>
      </c>
      <c r="S36" s="294">
        <v>0</v>
      </c>
      <c r="T36" s="416" t="s">
        <v>126</v>
      </c>
    </row>
    <row r="37" spans="1:20" s="61" customFormat="1" ht="16.5" customHeight="1">
      <c r="A37" s="190" t="s">
        <v>569</v>
      </c>
      <c r="B37" s="293">
        <f t="shared" si="1"/>
        <v>127</v>
      </c>
      <c r="C37" s="293">
        <f t="shared" si="2"/>
        <v>127</v>
      </c>
      <c r="D37" s="293">
        <v>69</v>
      </c>
      <c r="E37" s="293">
        <v>14</v>
      </c>
      <c r="F37" s="293">
        <v>20</v>
      </c>
      <c r="G37" s="293">
        <f t="shared" si="3"/>
        <v>13</v>
      </c>
      <c r="H37" s="293">
        <v>0</v>
      </c>
      <c r="I37" s="293">
        <v>6</v>
      </c>
      <c r="J37" s="293">
        <v>5</v>
      </c>
      <c r="K37" s="293">
        <v>1</v>
      </c>
      <c r="L37" s="293">
        <v>1</v>
      </c>
      <c r="M37" s="293">
        <v>6</v>
      </c>
      <c r="N37" s="293">
        <v>5</v>
      </c>
      <c r="O37" s="293">
        <v>0</v>
      </c>
      <c r="P37" s="293">
        <f t="shared" si="4"/>
        <v>0</v>
      </c>
      <c r="Q37" s="293">
        <v>0</v>
      </c>
      <c r="R37" s="293">
        <v>0</v>
      </c>
      <c r="S37" s="294">
        <v>0</v>
      </c>
      <c r="T37" s="416" t="s">
        <v>161</v>
      </c>
    </row>
    <row r="38" spans="1:20" s="119" customFormat="1" ht="6" customHeight="1">
      <c r="A38" s="417"/>
      <c r="B38" s="418"/>
      <c r="C38" s="419"/>
      <c r="D38" s="419"/>
      <c r="E38" s="419"/>
      <c r="F38" s="420"/>
      <c r="G38" s="420"/>
      <c r="H38" s="420"/>
      <c r="I38" s="420"/>
      <c r="J38" s="420"/>
      <c r="K38" s="420"/>
      <c r="L38" s="420"/>
      <c r="M38" s="420"/>
      <c r="N38" s="419"/>
      <c r="O38" s="419"/>
      <c r="P38" s="419"/>
      <c r="Q38" s="419"/>
      <c r="R38" s="419"/>
      <c r="S38" s="421"/>
      <c r="T38" s="422"/>
    </row>
    <row r="39" spans="1:20" s="145" customFormat="1" ht="15" customHeight="1">
      <c r="A39" s="423" t="s">
        <v>1027</v>
      </c>
      <c r="B39" s="424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335"/>
      <c r="O39" s="213"/>
      <c r="P39" s="213"/>
      <c r="Q39" s="213"/>
      <c r="R39" s="213"/>
      <c r="S39" s="425"/>
      <c r="T39" s="426" t="s">
        <v>919</v>
      </c>
    </row>
    <row r="40" spans="1:20" s="60" customFormat="1" ht="15" customHeight="1">
      <c r="A40" s="1134" t="s">
        <v>917</v>
      </c>
      <c r="B40" s="1134"/>
      <c r="C40" s="427"/>
      <c r="D40" s="427"/>
      <c r="E40" s="427"/>
      <c r="F40" s="427"/>
      <c r="G40" s="427"/>
      <c r="H40" s="427"/>
      <c r="I40" s="427"/>
      <c r="J40" s="427"/>
      <c r="K40" s="427"/>
      <c r="L40" s="427"/>
      <c r="M40" s="427"/>
      <c r="N40" s="427"/>
      <c r="O40" s="427"/>
      <c r="P40" s="1140" t="s">
        <v>987</v>
      </c>
      <c r="Q40" s="1140"/>
      <c r="R40" s="1140"/>
      <c r="S40" s="1140"/>
      <c r="T40" s="1140"/>
    </row>
    <row r="41" spans="1:20">
      <c r="B41" s="232"/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2"/>
      <c r="R41" s="232"/>
      <c r="S41" s="232"/>
    </row>
    <row r="42" spans="1:20"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</row>
  </sheetData>
  <mergeCells count="5">
    <mergeCell ref="G6:L6"/>
    <mergeCell ref="A40:B40"/>
    <mergeCell ref="C5:K5"/>
    <mergeCell ref="P5:S5"/>
    <mergeCell ref="P40:T40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8" pageOrder="overThenDown" orientation="portrait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42"/>
  <sheetViews>
    <sheetView view="pageBreakPreview" zoomScale="85" zoomScaleNormal="100" zoomScaleSheetLayoutView="85" workbookViewId="0">
      <selection activeCell="A2" sqref="A2:H2"/>
    </sheetView>
  </sheetViews>
  <sheetFormatPr defaultRowHeight="12"/>
  <cols>
    <col min="1" max="1" width="10" style="244" customWidth="1"/>
    <col min="2" max="2" width="14.125" style="244" customWidth="1"/>
    <col min="3" max="3" width="15.625" style="244" bestFit="1" customWidth="1"/>
    <col min="4" max="4" width="21.5" style="244" bestFit="1" customWidth="1"/>
    <col min="5" max="5" width="8.625" style="244" customWidth="1"/>
    <col min="6" max="6" width="14.125" style="244" customWidth="1"/>
    <col min="7" max="8" width="12" style="244" customWidth="1"/>
    <col min="9" max="9" width="10.625" style="244" customWidth="1"/>
    <col min="10" max="13" width="11.125" style="244" customWidth="1"/>
    <col min="14" max="15" width="10.625" style="244" customWidth="1"/>
    <col min="16" max="16" width="11.125" style="244" customWidth="1"/>
    <col min="17" max="17" width="12.625" style="244" customWidth="1"/>
    <col min="18" max="16384" width="9" style="244"/>
  </cols>
  <sheetData>
    <row r="1" spans="1:17" s="248" customFormat="1" ht="24.95" customHeight="1">
      <c r="A1" s="176" t="s">
        <v>699</v>
      </c>
      <c r="B1" s="110"/>
      <c r="C1" s="113"/>
      <c r="H1" s="967"/>
      <c r="Q1" s="248" t="s">
        <v>700</v>
      </c>
    </row>
    <row r="2" spans="1:17" s="138" customFormat="1" ht="24.95" customHeight="1">
      <c r="A2" s="1142" t="s">
        <v>1137</v>
      </c>
      <c r="B2" s="1142"/>
      <c r="C2" s="1142"/>
      <c r="D2" s="1142"/>
      <c r="E2" s="1142"/>
      <c r="F2" s="1142"/>
      <c r="G2" s="1142"/>
      <c r="H2" s="1142"/>
      <c r="I2" s="1076"/>
      <c r="J2" s="1141" t="s">
        <v>214</v>
      </c>
      <c r="K2" s="1141"/>
      <c r="L2" s="1141"/>
      <c r="M2" s="1141"/>
      <c r="N2" s="1141"/>
      <c r="O2" s="1141"/>
      <c r="P2" s="1141"/>
      <c r="Q2" s="1141"/>
    </row>
    <row r="3" spans="1:17" s="139" customFormat="1" ht="23.1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s="145" customFormat="1" ht="15" customHeight="1" thickBot="1">
      <c r="A4" s="7" t="s">
        <v>912</v>
      </c>
      <c r="B4" s="22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256" t="s">
        <v>913</v>
      </c>
    </row>
    <row r="5" spans="1:17" s="216" customFormat="1" ht="15.95" customHeight="1">
      <c r="A5" s="249" t="s">
        <v>750</v>
      </c>
      <c r="B5" s="192" t="s">
        <v>444</v>
      </c>
      <c r="C5" s="192" t="s">
        <v>444</v>
      </c>
      <c r="D5" s="192" t="s">
        <v>1148</v>
      </c>
      <c r="E5" s="192" t="s">
        <v>15</v>
      </c>
      <c r="F5" s="193" t="s">
        <v>793</v>
      </c>
      <c r="G5" s="192" t="s">
        <v>1156</v>
      </c>
      <c r="H5" s="198" t="s">
        <v>238</v>
      </c>
      <c r="I5" s="193" t="s">
        <v>794</v>
      </c>
      <c r="J5" s="192" t="s">
        <v>795</v>
      </c>
      <c r="K5" s="192" t="s">
        <v>1161</v>
      </c>
      <c r="L5" s="192" t="s">
        <v>324</v>
      </c>
      <c r="M5" s="192" t="s">
        <v>440</v>
      </c>
      <c r="N5" s="429" t="s">
        <v>299</v>
      </c>
      <c r="O5" s="430" t="s">
        <v>735</v>
      </c>
      <c r="P5" s="192" t="s">
        <v>387</v>
      </c>
      <c r="Q5" s="12" t="s">
        <v>399</v>
      </c>
    </row>
    <row r="6" spans="1:17" s="216" customFormat="1" ht="15.95" customHeight="1">
      <c r="A6" s="199"/>
      <c r="B6" s="269" t="s">
        <v>327</v>
      </c>
      <c r="C6" s="269" t="s">
        <v>1149</v>
      </c>
      <c r="D6" s="269" t="s">
        <v>1150</v>
      </c>
      <c r="E6" s="269"/>
      <c r="F6" s="199" t="s">
        <v>159</v>
      </c>
      <c r="G6" s="269" t="s">
        <v>1157</v>
      </c>
      <c r="H6" s="977"/>
      <c r="I6" s="975"/>
      <c r="J6" s="269"/>
      <c r="K6" s="195"/>
      <c r="L6" s="195" t="s">
        <v>564</v>
      </c>
      <c r="M6" s="269"/>
      <c r="N6" s="195" t="s">
        <v>564</v>
      </c>
      <c r="O6" s="431" t="s">
        <v>736</v>
      </c>
      <c r="P6" s="269"/>
      <c r="Q6" s="252"/>
    </row>
    <row r="7" spans="1:17" s="216" customFormat="1" ht="15.95" customHeight="1">
      <c r="A7" s="199"/>
      <c r="B7" s="269" t="s">
        <v>133</v>
      </c>
      <c r="C7" s="269" t="s">
        <v>1151</v>
      </c>
      <c r="D7" s="199" t="s">
        <v>1152</v>
      </c>
      <c r="E7" s="269"/>
      <c r="F7" s="199" t="s">
        <v>405</v>
      </c>
      <c r="G7" s="269" t="s">
        <v>1158</v>
      </c>
      <c r="H7" s="977"/>
      <c r="I7" s="975"/>
      <c r="J7" s="269"/>
      <c r="K7" s="195"/>
      <c r="L7" s="195"/>
      <c r="M7" s="269"/>
      <c r="N7" s="195"/>
      <c r="O7" s="431" t="s">
        <v>324</v>
      </c>
      <c r="P7" s="269"/>
      <c r="Q7" s="252"/>
    </row>
    <row r="8" spans="1:17" s="216" customFormat="1" ht="15.95" customHeight="1">
      <c r="A8" s="15"/>
      <c r="B8" s="22" t="s">
        <v>68</v>
      </c>
      <c r="C8" s="968" t="s">
        <v>1153</v>
      </c>
      <c r="D8" s="22" t="s">
        <v>1153</v>
      </c>
      <c r="E8" s="969"/>
      <c r="F8" s="15" t="s">
        <v>184</v>
      </c>
      <c r="G8" s="22"/>
      <c r="H8" s="972" t="s">
        <v>201</v>
      </c>
      <c r="I8" s="976"/>
      <c r="J8" s="22"/>
      <c r="K8" s="308"/>
      <c r="L8" s="308"/>
      <c r="M8" s="22" t="s">
        <v>106</v>
      </c>
      <c r="N8" s="308"/>
      <c r="O8" s="22"/>
      <c r="P8" s="22"/>
      <c r="Q8" s="252"/>
    </row>
    <row r="9" spans="1:17" s="216" customFormat="1" ht="15.95" customHeight="1">
      <c r="A9" s="203" t="s">
        <v>308</v>
      </c>
      <c r="B9" s="329" t="s">
        <v>594</v>
      </c>
      <c r="C9" s="329" t="s">
        <v>1154</v>
      </c>
      <c r="D9" s="432" t="s">
        <v>1155</v>
      </c>
      <c r="E9" s="329" t="s">
        <v>258</v>
      </c>
      <c r="F9" s="251" t="s">
        <v>660</v>
      </c>
      <c r="G9" s="329" t="s">
        <v>1159</v>
      </c>
      <c r="H9" s="970" t="s">
        <v>642</v>
      </c>
      <c r="I9" s="971" t="s">
        <v>672</v>
      </c>
      <c r="J9" s="329" t="s">
        <v>659</v>
      </c>
      <c r="K9" s="433" t="s">
        <v>1160</v>
      </c>
      <c r="L9" s="329" t="s">
        <v>175</v>
      </c>
      <c r="M9" s="329" t="s">
        <v>433</v>
      </c>
      <c r="N9" s="329" t="s">
        <v>129</v>
      </c>
      <c r="O9" s="434" t="s">
        <v>538</v>
      </c>
      <c r="P9" s="329" t="s">
        <v>427</v>
      </c>
      <c r="Q9" s="250" t="s">
        <v>248</v>
      </c>
    </row>
    <row r="10" spans="1:17" s="217" customFormat="1" ht="17.100000000000001" customHeight="1">
      <c r="A10" s="222">
        <v>2016</v>
      </c>
      <c r="B10" s="166">
        <v>21213</v>
      </c>
      <c r="C10" s="234">
        <v>3868</v>
      </c>
      <c r="D10" s="128">
        <v>0</v>
      </c>
      <c r="E10" s="234">
        <v>6357</v>
      </c>
      <c r="F10" s="234">
        <v>31017</v>
      </c>
      <c r="G10" s="234">
        <v>61693</v>
      </c>
      <c r="H10" s="234">
        <v>61693</v>
      </c>
      <c r="I10" s="234">
        <v>4003</v>
      </c>
      <c r="J10" s="234">
        <v>69979</v>
      </c>
      <c r="K10" s="234">
        <v>7184</v>
      </c>
      <c r="L10" s="234">
        <v>644303</v>
      </c>
      <c r="M10" s="234">
        <v>29354</v>
      </c>
      <c r="N10" s="234">
        <v>16797</v>
      </c>
      <c r="O10" s="234">
        <v>56943</v>
      </c>
      <c r="P10" s="167">
        <v>177741</v>
      </c>
      <c r="Q10" s="206">
        <v>2016</v>
      </c>
    </row>
    <row r="11" spans="1:17" s="217" customFormat="1" ht="17.100000000000001" customHeight="1">
      <c r="A11" s="222">
        <v>2017</v>
      </c>
      <c r="B11" s="166">
        <v>75324</v>
      </c>
      <c r="C11" s="234">
        <v>3423</v>
      </c>
      <c r="D11" s="128">
        <v>0</v>
      </c>
      <c r="E11" s="234">
        <v>8147</v>
      </c>
      <c r="F11" s="234">
        <v>30034</v>
      </c>
      <c r="G11" s="234">
        <v>59527</v>
      </c>
      <c r="H11" s="234">
        <v>59527</v>
      </c>
      <c r="I11" s="234">
        <v>3211</v>
      </c>
      <c r="J11" s="234">
        <v>66030</v>
      </c>
      <c r="K11" s="234">
        <v>5675</v>
      </c>
      <c r="L11" s="234">
        <v>683440</v>
      </c>
      <c r="M11" s="234">
        <v>24008</v>
      </c>
      <c r="N11" s="234">
        <v>16834</v>
      </c>
      <c r="O11" s="234">
        <v>37131</v>
      </c>
      <c r="P11" s="167">
        <v>133413</v>
      </c>
      <c r="Q11" s="206">
        <v>2017</v>
      </c>
    </row>
    <row r="12" spans="1:17" s="217" customFormat="1" ht="17.100000000000001" customHeight="1">
      <c r="A12" s="222">
        <v>2018</v>
      </c>
      <c r="B12" s="166">
        <v>16458</v>
      </c>
      <c r="C12" s="234">
        <v>4333</v>
      </c>
      <c r="D12" s="128">
        <v>0</v>
      </c>
      <c r="E12" s="234">
        <v>5237</v>
      </c>
      <c r="F12" s="234">
        <v>29447</v>
      </c>
      <c r="G12" s="234">
        <v>102479</v>
      </c>
      <c r="H12" s="234">
        <v>102479</v>
      </c>
      <c r="I12" s="234">
        <v>2874</v>
      </c>
      <c r="J12" s="234">
        <v>63371</v>
      </c>
      <c r="K12" s="234">
        <v>2073</v>
      </c>
      <c r="L12" s="234">
        <v>734516</v>
      </c>
      <c r="M12" s="234">
        <v>16548</v>
      </c>
      <c r="N12" s="234">
        <v>16663</v>
      </c>
      <c r="O12" s="234">
        <v>12787</v>
      </c>
      <c r="P12" s="167">
        <v>120894</v>
      </c>
      <c r="Q12" s="206">
        <v>2018</v>
      </c>
    </row>
    <row r="13" spans="1:17" s="217" customFormat="1" ht="17.100000000000001" customHeight="1">
      <c r="A13" s="222">
        <v>2019</v>
      </c>
      <c r="B13" s="234">
        <v>49639</v>
      </c>
      <c r="C13" s="234">
        <v>13637</v>
      </c>
      <c r="D13" s="128">
        <v>30745</v>
      </c>
      <c r="E13" s="234">
        <v>3652</v>
      </c>
      <c r="F13" s="234">
        <v>35154</v>
      </c>
      <c r="G13" s="234">
        <v>14529</v>
      </c>
      <c r="H13" s="234">
        <v>50677</v>
      </c>
      <c r="I13" s="234">
        <v>5306</v>
      </c>
      <c r="J13" s="234">
        <v>67122</v>
      </c>
      <c r="K13" s="234">
        <v>8394</v>
      </c>
      <c r="L13" s="234">
        <v>768770</v>
      </c>
      <c r="M13" s="234">
        <v>13091</v>
      </c>
      <c r="N13" s="234">
        <v>18156</v>
      </c>
      <c r="O13" s="234">
        <v>12153</v>
      </c>
      <c r="P13" s="167">
        <v>128941</v>
      </c>
      <c r="Q13" s="286">
        <v>2019</v>
      </c>
    </row>
    <row r="14" spans="1:17" s="217" customFormat="1" ht="17.100000000000001" customHeight="1">
      <c r="A14" s="222">
        <v>2020</v>
      </c>
      <c r="B14" s="234">
        <v>47880</v>
      </c>
      <c r="C14" s="234">
        <v>12983</v>
      </c>
      <c r="D14" s="128">
        <v>27816</v>
      </c>
      <c r="E14" s="234">
        <v>3190</v>
      </c>
      <c r="F14" s="234">
        <v>34333</v>
      </c>
      <c r="G14" s="234">
        <v>13449</v>
      </c>
      <c r="H14" s="234">
        <v>46171</v>
      </c>
      <c r="I14" s="234">
        <v>2602</v>
      </c>
      <c r="J14" s="234">
        <v>61121</v>
      </c>
      <c r="K14" s="234">
        <v>6207</v>
      </c>
      <c r="L14" s="234">
        <v>920152</v>
      </c>
      <c r="M14" s="234">
        <v>20660</v>
      </c>
      <c r="N14" s="234">
        <v>16745</v>
      </c>
      <c r="O14" s="234">
        <v>12405</v>
      </c>
      <c r="P14" s="167">
        <v>112619</v>
      </c>
      <c r="Q14" s="286">
        <v>2020</v>
      </c>
    </row>
    <row r="15" spans="1:17" s="147" customFormat="1" ht="38.25" customHeight="1">
      <c r="A15" s="225">
        <f>A14+1</f>
        <v>2021</v>
      </c>
      <c r="B15" s="226">
        <f>SUM(B16:B37)</f>
        <v>42842</v>
      </c>
      <c r="C15" s="226">
        <f t="shared" ref="C15:P15" si="0">SUM(C16:C37)</f>
        <v>10023</v>
      </c>
      <c r="D15" s="226">
        <f t="shared" si="0"/>
        <v>22911</v>
      </c>
      <c r="E15" s="226">
        <f>SUM(E16:E37)</f>
        <v>2034</v>
      </c>
      <c r="F15" s="226">
        <f t="shared" si="0"/>
        <v>24574</v>
      </c>
      <c r="G15" s="226">
        <f t="shared" si="0"/>
        <v>12270</v>
      </c>
      <c r="H15" s="226">
        <f t="shared" ref="H15" si="1">SUM(H16:H37)</f>
        <v>41674</v>
      </c>
      <c r="I15" s="226">
        <f t="shared" si="0"/>
        <v>674</v>
      </c>
      <c r="J15" s="226">
        <f t="shared" si="0"/>
        <v>55034</v>
      </c>
      <c r="K15" s="226">
        <f t="shared" si="0"/>
        <v>5052</v>
      </c>
      <c r="L15" s="226">
        <f t="shared" si="0"/>
        <v>516529</v>
      </c>
      <c r="M15" s="226">
        <f t="shared" si="0"/>
        <v>18821</v>
      </c>
      <c r="N15" s="226">
        <f t="shared" si="0"/>
        <v>14455</v>
      </c>
      <c r="O15" s="226">
        <f t="shared" si="0"/>
        <v>9753</v>
      </c>
      <c r="P15" s="91">
        <f t="shared" si="0"/>
        <v>151856</v>
      </c>
      <c r="Q15" s="290">
        <f>$A$15</f>
        <v>2021</v>
      </c>
    </row>
    <row r="16" spans="1:17" s="217" customFormat="1" ht="17.100000000000001" customHeight="1">
      <c r="A16" s="190" t="s">
        <v>563</v>
      </c>
      <c r="B16" s="435">
        <v>5220</v>
      </c>
      <c r="C16" s="435">
        <v>1362</v>
      </c>
      <c r="D16" s="435">
        <v>2556</v>
      </c>
      <c r="E16" s="1000">
        <v>169</v>
      </c>
      <c r="F16" s="435">
        <v>3040</v>
      </c>
      <c r="G16" s="435">
        <v>1918</v>
      </c>
      <c r="H16" s="435">
        <v>4287</v>
      </c>
      <c r="I16" s="435">
        <v>58</v>
      </c>
      <c r="J16" s="435">
        <v>6783</v>
      </c>
      <c r="K16" s="435">
        <v>532</v>
      </c>
      <c r="L16" s="224">
        <v>50473</v>
      </c>
      <c r="M16" s="224">
        <v>1755</v>
      </c>
      <c r="N16" s="224">
        <v>1181</v>
      </c>
      <c r="O16" s="224">
        <v>872</v>
      </c>
      <c r="P16" s="436">
        <v>15086</v>
      </c>
      <c r="Q16" s="295" t="s">
        <v>105</v>
      </c>
    </row>
    <row r="17" spans="1:17" s="217" customFormat="1" ht="17.100000000000001" customHeight="1">
      <c r="A17" s="190" t="s">
        <v>553</v>
      </c>
      <c r="B17" s="435">
        <v>6172</v>
      </c>
      <c r="C17" s="435">
        <v>1951</v>
      </c>
      <c r="D17" s="435">
        <v>3164</v>
      </c>
      <c r="E17" s="1000">
        <v>535</v>
      </c>
      <c r="F17" s="435">
        <v>4077</v>
      </c>
      <c r="G17" s="435">
        <v>1785</v>
      </c>
      <c r="H17" s="435">
        <v>7278</v>
      </c>
      <c r="I17" s="435">
        <v>108</v>
      </c>
      <c r="J17" s="435">
        <v>7736</v>
      </c>
      <c r="K17" s="435">
        <v>770</v>
      </c>
      <c r="L17" s="224">
        <v>68187</v>
      </c>
      <c r="M17" s="224">
        <v>1916</v>
      </c>
      <c r="N17" s="224">
        <v>3067</v>
      </c>
      <c r="O17" s="224">
        <v>2097</v>
      </c>
      <c r="P17" s="436">
        <v>23844</v>
      </c>
      <c r="Q17" s="295" t="s">
        <v>124</v>
      </c>
    </row>
    <row r="18" spans="1:17" s="217" customFormat="1" ht="17.100000000000001" customHeight="1">
      <c r="A18" s="190" t="s">
        <v>567</v>
      </c>
      <c r="B18" s="435">
        <v>7947</v>
      </c>
      <c r="C18" s="435">
        <v>1725</v>
      </c>
      <c r="D18" s="435">
        <v>4294</v>
      </c>
      <c r="E18" s="1000">
        <v>262</v>
      </c>
      <c r="F18" s="435">
        <v>4258</v>
      </c>
      <c r="G18" s="435">
        <v>1944</v>
      </c>
      <c r="H18" s="435">
        <v>7931</v>
      </c>
      <c r="I18" s="435">
        <v>91</v>
      </c>
      <c r="J18" s="435">
        <v>9968</v>
      </c>
      <c r="K18" s="435">
        <v>1057</v>
      </c>
      <c r="L18" s="224">
        <v>64388</v>
      </c>
      <c r="M18" s="224">
        <v>2463</v>
      </c>
      <c r="N18" s="224">
        <v>3116</v>
      </c>
      <c r="O18" s="224">
        <v>1650</v>
      </c>
      <c r="P18" s="436">
        <v>27969</v>
      </c>
      <c r="Q18" s="295" t="s">
        <v>177</v>
      </c>
    </row>
    <row r="19" spans="1:17" s="217" customFormat="1" ht="17.100000000000001" customHeight="1">
      <c r="A19" s="190" t="s">
        <v>565</v>
      </c>
      <c r="B19" s="435">
        <v>3217</v>
      </c>
      <c r="C19" s="435">
        <v>966</v>
      </c>
      <c r="D19" s="435">
        <v>2074</v>
      </c>
      <c r="E19" s="1000">
        <v>44</v>
      </c>
      <c r="F19" s="435">
        <v>1953</v>
      </c>
      <c r="G19" s="435">
        <v>751</v>
      </c>
      <c r="H19" s="435">
        <v>3319</v>
      </c>
      <c r="I19" s="435">
        <v>43</v>
      </c>
      <c r="J19" s="435">
        <v>4488</v>
      </c>
      <c r="K19" s="435">
        <v>384</v>
      </c>
      <c r="L19" s="224">
        <v>32613</v>
      </c>
      <c r="M19" s="224">
        <v>716</v>
      </c>
      <c r="N19" s="224">
        <v>1083</v>
      </c>
      <c r="O19" s="224">
        <v>806</v>
      </c>
      <c r="P19" s="436">
        <v>11925</v>
      </c>
      <c r="Q19" s="295" t="s">
        <v>461</v>
      </c>
    </row>
    <row r="20" spans="1:17" s="217" customFormat="1" ht="17.100000000000001" customHeight="1">
      <c r="A20" s="190" t="s">
        <v>562</v>
      </c>
      <c r="B20" s="435">
        <v>4704</v>
      </c>
      <c r="C20" s="435">
        <v>707</v>
      </c>
      <c r="D20" s="435">
        <v>2598</v>
      </c>
      <c r="E20" s="1000">
        <v>468</v>
      </c>
      <c r="F20" s="435">
        <v>2458</v>
      </c>
      <c r="G20" s="435">
        <v>1231</v>
      </c>
      <c r="H20" s="435">
        <v>4730</v>
      </c>
      <c r="I20" s="435">
        <v>50</v>
      </c>
      <c r="J20" s="435">
        <v>5582</v>
      </c>
      <c r="K20" s="435">
        <v>592</v>
      </c>
      <c r="L20" s="224">
        <v>32172</v>
      </c>
      <c r="M20" s="224">
        <v>1078</v>
      </c>
      <c r="N20" s="224">
        <v>1587</v>
      </c>
      <c r="O20" s="224">
        <v>1042</v>
      </c>
      <c r="P20" s="436">
        <v>15426</v>
      </c>
      <c r="Q20" s="295" t="s">
        <v>650</v>
      </c>
    </row>
    <row r="21" spans="1:17" s="217" customFormat="1" ht="27" customHeight="1">
      <c r="A21" s="190" t="s">
        <v>552</v>
      </c>
      <c r="B21" s="435">
        <v>880</v>
      </c>
      <c r="C21" s="435">
        <v>164</v>
      </c>
      <c r="D21" s="435">
        <v>385</v>
      </c>
      <c r="E21" s="1000">
        <v>69</v>
      </c>
      <c r="F21" s="435">
        <v>489</v>
      </c>
      <c r="G21" s="435">
        <v>141</v>
      </c>
      <c r="H21" s="435">
        <v>606</v>
      </c>
      <c r="I21" s="435">
        <v>58</v>
      </c>
      <c r="J21" s="435">
        <v>1119</v>
      </c>
      <c r="K21" s="435">
        <v>76</v>
      </c>
      <c r="L21" s="224">
        <v>14658</v>
      </c>
      <c r="M21" s="224">
        <v>1593</v>
      </c>
      <c r="N21" s="224">
        <v>239</v>
      </c>
      <c r="O21" s="224">
        <v>177</v>
      </c>
      <c r="P21" s="436">
        <v>3225</v>
      </c>
      <c r="Q21" s="295" t="s">
        <v>180</v>
      </c>
    </row>
    <row r="22" spans="1:17" s="217" customFormat="1" ht="17.100000000000001" customHeight="1">
      <c r="A22" s="190" t="s">
        <v>561</v>
      </c>
      <c r="B22" s="435">
        <v>425</v>
      </c>
      <c r="C22" s="435">
        <v>80</v>
      </c>
      <c r="D22" s="435">
        <v>107</v>
      </c>
      <c r="E22" s="1000">
        <v>16</v>
      </c>
      <c r="F22" s="435">
        <v>212</v>
      </c>
      <c r="G22" s="435">
        <v>145</v>
      </c>
      <c r="H22" s="435">
        <v>342</v>
      </c>
      <c r="I22" s="435" t="s">
        <v>25</v>
      </c>
      <c r="J22" s="435">
        <v>588</v>
      </c>
      <c r="K22" s="435">
        <v>23</v>
      </c>
      <c r="L22" s="224">
        <v>10184</v>
      </c>
      <c r="M22" s="224">
        <v>344</v>
      </c>
      <c r="N22" s="224">
        <v>74</v>
      </c>
      <c r="O22" s="224">
        <v>52</v>
      </c>
      <c r="P22" s="436">
        <v>1546</v>
      </c>
      <c r="Q22" s="295" t="s">
        <v>657</v>
      </c>
    </row>
    <row r="23" spans="1:17" s="217" customFormat="1" ht="17.100000000000001" customHeight="1">
      <c r="A23" s="190" t="s">
        <v>557</v>
      </c>
      <c r="B23" s="435">
        <v>401</v>
      </c>
      <c r="C23" s="435">
        <v>70</v>
      </c>
      <c r="D23" s="435">
        <v>222</v>
      </c>
      <c r="E23" s="1000">
        <v>19</v>
      </c>
      <c r="F23" s="435">
        <v>216</v>
      </c>
      <c r="G23" s="435">
        <v>136</v>
      </c>
      <c r="H23" s="435">
        <v>345</v>
      </c>
      <c r="I23" s="435">
        <v>8</v>
      </c>
      <c r="J23" s="435">
        <v>767</v>
      </c>
      <c r="K23" s="435">
        <v>50</v>
      </c>
      <c r="L23" s="224">
        <v>8887</v>
      </c>
      <c r="M23" s="224">
        <v>188</v>
      </c>
      <c r="N23" s="224">
        <v>102</v>
      </c>
      <c r="O23" s="224">
        <v>61</v>
      </c>
      <c r="P23" s="436">
        <v>1476</v>
      </c>
      <c r="Q23" s="295" t="s">
        <v>121</v>
      </c>
    </row>
    <row r="24" spans="1:17" s="217" customFormat="1" ht="17.100000000000001" customHeight="1">
      <c r="A24" s="190" t="s">
        <v>227</v>
      </c>
      <c r="B24" s="435">
        <v>1101</v>
      </c>
      <c r="C24" s="435">
        <v>189</v>
      </c>
      <c r="D24" s="435">
        <v>507</v>
      </c>
      <c r="E24" s="1000">
        <v>20</v>
      </c>
      <c r="F24" s="435">
        <v>524</v>
      </c>
      <c r="G24" s="435">
        <v>265</v>
      </c>
      <c r="H24" s="435">
        <v>1009</v>
      </c>
      <c r="I24" s="435">
        <v>12</v>
      </c>
      <c r="J24" s="435">
        <v>1158</v>
      </c>
      <c r="K24" s="435">
        <v>114</v>
      </c>
      <c r="L24" s="224">
        <v>25938</v>
      </c>
      <c r="M24" s="224">
        <v>811</v>
      </c>
      <c r="N24" s="224">
        <v>268</v>
      </c>
      <c r="O24" s="224">
        <v>224</v>
      </c>
      <c r="P24" s="436">
        <v>4843</v>
      </c>
      <c r="Q24" s="295" t="s">
        <v>123</v>
      </c>
    </row>
    <row r="25" spans="1:17" s="217" customFormat="1" ht="27" customHeight="1">
      <c r="A25" s="190" t="s">
        <v>550</v>
      </c>
      <c r="B25" s="435">
        <v>630</v>
      </c>
      <c r="C25" s="435">
        <v>120</v>
      </c>
      <c r="D25" s="435">
        <v>246</v>
      </c>
      <c r="E25" s="1000">
        <v>44</v>
      </c>
      <c r="F25" s="435">
        <v>328</v>
      </c>
      <c r="G25" s="435">
        <v>245</v>
      </c>
      <c r="H25" s="435">
        <v>521</v>
      </c>
      <c r="I25" s="435">
        <v>14</v>
      </c>
      <c r="J25" s="435">
        <v>811</v>
      </c>
      <c r="K25" s="435">
        <v>51</v>
      </c>
      <c r="L25" s="224">
        <v>15079</v>
      </c>
      <c r="M25" s="224">
        <v>941</v>
      </c>
      <c r="N25" s="224">
        <v>142</v>
      </c>
      <c r="O25" s="224">
        <v>100</v>
      </c>
      <c r="P25" s="436">
        <v>2756</v>
      </c>
      <c r="Q25" s="295" t="s">
        <v>122</v>
      </c>
    </row>
    <row r="26" spans="1:17" s="217" customFormat="1" ht="17.100000000000001" customHeight="1">
      <c r="A26" s="190" t="s">
        <v>560</v>
      </c>
      <c r="B26" s="435">
        <v>1121</v>
      </c>
      <c r="C26" s="435">
        <v>280</v>
      </c>
      <c r="D26" s="435">
        <v>488</v>
      </c>
      <c r="E26" s="1000">
        <v>20</v>
      </c>
      <c r="F26" s="435">
        <v>685</v>
      </c>
      <c r="G26" s="435">
        <v>439</v>
      </c>
      <c r="H26" s="435">
        <v>1271</v>
      </c>
      <c r="I26" s="435">
        <v>28</v>
      </c>
      <c r="J26" s="435">
        <v>1681</v>
      </c>
      <c r="K26" s="435">
        <v>75</v>
      </c>
      <c r="L26" s="224">
        <v>18977</v>
      </c>
      <c r="M26" s="224">
        <v>616</v>
      </c>
      <c r="N26" s="224">
        <v>524</v>
      </c>
      <c r="O26" s="224">
        <v>237</v>
      </c>
      <c r="P26" s="436">
        <v>4706</v>
      </c>
      <c r="Q26" s="295" t="s">
        <v>80</v>
      </c>
    </row>
    <row r="27" spans="1:17" s="217" customFormat="1" ht="17.100000000000001" customHeight="1">
      <c r="A27" s="190" t="s">
        <v>568</v>
      </c>
      <c r="B27" s="435">
        <v>611</v>
      </c>
      <c r="C27" s="435">
        <v>108</v>
      </c>
      <c r="D27" s="435">
        <v>347</v>
      </c>
      <c r="E27" s="1000">
        <v>3</v>
      </c>
      <c r="F27" s="435">
        <v>337</v>
      </c>
      <c r="G27" s="435">
        <v>172</v>
      </c>
      <c r="H27" s="435">
        <v>555</v>
      </c>
      <c r="I27" s="435">
        <v>9</v>
      </c>
      <c r="J27" s="435">
        <v>872</v>
      </c>
      <c r="K27" s="435">
        <v>79</v>
      </c>
      <c r="L27" s="224">
        <v>12965</v>
      </c>
      <c r="M27" s="224">
        <v>313</v>
      </c>
      <c r="N27" s="224">
        <v>173</v>
      </c>
      <c r="O27" s="224">
        <v>152</v>
      </c>
      <c r="P27" s="436">
        <v>2332</v>
      </c>
      <c r="Q27" s="295" t="s">
        <v>673</v>
      </c>
    </row>
    <row r="28" spans="1:17" s="217" customFormat="1" ht="17.100000000000001" customHeight="1">
      <c r="A28" s="190" t="s">
        <v>549</v>
      </c>
      <c r="B28" s="435">
        <v>536</v>
      </c>
      <c r="C28" s="435">
        <v>121</v>
      </c>
      <c r="D28" s="435">
        <v>243</v>
      </c>
      <c r="E28" s="1000">
        <v>16</v>
      </c>
      <c r="F28" s="435">
        <v>305</v>
      </c>
      <c r="G28" s="435">
        <v>198</v>
      </c>
      <c r="H28" s="435">
        <v>477</v>
      </c>
      <c r="I28" s="435">
        <v>5</v>
      </c>
      <c r="J28" s="435">
        <v>852</v>
      </c>
      <c r="K28" s="435">
        <v>71</v>
      </c>
      <c r="L28" s="224">
        <v>12295</v>
      </c>
      <c r="M28" s="224">
        <v>546</v>
      </c>
      <c r="N28" s="224">
        <v>132</v>
      </c>
      <c r="O28" s="224">
        <v>96</v>
      </c>
      <c r="P28" s="436">
        <v>2084</v>
      </c>
      <c r="Q28" s="295" t="s">
        <v>125</v>
      </c>
    </row>
    <row r="29" spans="1:17" s="217" customFormat="1" ht="27" customHeight="1">
      <c r="A29" s="190" t="s">
        <v>556</v>
      </c>
      <c r="B29" s="435">
        <v>1205</v>
      </c>
      <c r="C29" s="435">
        <v>264</v>
      </c>
      <c r="D29" s="435">
        <v>784</v>
      </c>
      <c r="E29" s="1000">
        <v>14</v>
      </c>
      <c r="F29" s="435">
        <v>771</v>
      </c>
      <c r="G29" s="435">
        <v>349</v>
      </c>
      <c r="H29" s="435">
        <v>1104</v>
      </c>
      <c r="I29" s="435">
        <v>30</v>
      </c>
      <c r="J29" s="435">
        <v>1490</v>
      </c>
      <c r="K29" s="435">
        <v>156</v>
      </c>
      <c r="L29" s="224">
        <v>23345</v>
      </c>
      <c r="M29" s="224">
        <v>1151</v>
      </c>
      <c r="N29" s="224">
        <v>441</v>
      </c>
      <c r="O29" s="224">
        <v>301</v>
      </c>
      <c r="P29" s="436">
        <v>4783</v>
      </c>
      <c r="Q29" s="295" t="s">
        <v>142</v>
      </c>
    </row>
    <row r="30" spans="1:17" s="217" customFormat="1" ht="17.100000000000001" customHeight="1">
      <c r="A30" s="190" t="s">
        <v>555</v>
      </c>
      <c r="B30" s="435">
        <v>1098</v>
      </c>
      <c r="C30" s="435">
        <v>244</v>
      </c>
      <c r="D30" s="435">
        <v>635</v>
      </c>
      <c r="E30" s="1000">
        <v>31</v>
      </c>
      <c r="F30" s="435">
        <v>677</v>
      </c>
      <c r="G30" s="435">
        <v>345</v>
      </c>
      <c r="H30" s="435">
        <v>964</v>
      </c>
      <c r="I30" s="435">
        <v>25</v>
      </c>
      <c r="J30" s="435">
        <v>1402</v>
      </c>
      <c r="K30" s="435">
        <v>119</v>
      </c>
      <c r="L30" s="224">
        <v>15944</v>
      </c>
      <c r="M30" s="224">
        <v>531</v>
      </c>
      <c r="N30" s="224">
        <v>303</v>
      </c>
      <c r="O30" s="224">
        <v>236</v>
      </c>
      <c r="P30" s="436">
        <v>3946</v>
      </c>
      <c r="Q30" s="295" t="s">
        <v>116</v>
      </c>
    </row>
    <row r="31" spans="1:17" s="217" customFormat="1" ht="17.100000000000001" customHeight="1">
      <c r="A31" s="190" t="s">
        <v>554</v>
      </c>
      <c r="B31" s="435">
        <v>2668</v>
      </c>
      <c r="C31" s="435">
        <v>698</v>
      </c>
      <c r="D31" s="435">
        <v>1462</v>
      </c>
      <c r="E31" s="1000">
        <v>102</v>
      </c>
      <c r="F31" s="435">
        <v>1510</v>
      </c>
      <c r="G31" s="435">
        <v>922</v>
      </c>
      <c r="H31" s="435">
        <v>2447</v>
      </c>
      <c r="I31" s="435">
        <v>22</v>
      </c>
      <c r="J31" s="435">
        <v>3385</v>
      </c>
      <c r="K31" s="435">
        <v>314</v>
      </c>
      <c r="L31" s="224">
        <v>24359</v>
      </c>
      <c r="M31" s="224">
        <v>701</v>
      </c>
      <c r="N31" s="224">
        <v>616</v>
      </c>
      <c r="O31" s="224">
        <v>499</v>
      </c>
      <c r="P31" s="436">
        <v>7358</v>
      </c>
      <c r="Q31" s="295" t="s">
        <v>65</v>
      </c>
    </row>
    <row r="32" spans="1:17" s="217" customFormat="1" ht="17.100000000000001" customHeight="1">
      <c r="A32" s="190" t="s">
        <v>559</v>
      </c>
      <c r="B32" s="435">
        <v>581</v>
      </c>
      <c r="C32" s="435">
        <v>86</v>
      </c>
      <c r="D32" s="435">
        <v>186</v>
      </c>
      <c r="E32" s="1000">
        <v>9</v>
      </c>
      <c r="F32" s="435">
        <v>255</v>
      </c>
      <c r="G32" s="435">
        <v>109</v>
      </c>
      <c r="H32" s="435">
        <v>382</v>
      </c>
      <c r="I32" s="435">
        <v>9</v>
      </c>
      <c r="J32" s="435">
        <v>774</v>
      </c>
      <c r="K32" s="435">
        <v>46</v>
      </c>
      <c r="L32" s="224">
        <v>11699</v>
      </c>
      <c r="M32" s="224">
        <v>193</v>
      </c>
      <c r="N32" s="224">
        <v>113</v>
      </c>
      <c r="O32" s="224">
        <v>89</v>
      </c>
      <c r="P32" s="436">
        <v>2218</v>
      </c>
      <c r="Q32" s="295" t="s">
        <v>632</v>
      </c>
    </row>
    <row r="33" spans="1:17" s="217" customFormat="1" ht="27" customHeight="1">
      <c r="A33" s="190" t="s">
        <v>548</v>
      </c>
      <c r="B33" s="435">
        <v>1342</v>
      </c>
      <c r="C33" s="435">
        <v>254</v>
      </c>
      <c r="D33" s="435">
        <v>1082</v>
      </c>
      <c r="E33" s="1000">
        <v>55</v>
      </c>
      <c r="F33" s="435">
        <v>806</v>
      </c>
      <c r="G33" s="435">
        <v>293</v>
      </c>
      <c r="H33" s="435">
        <v>1571</v>
      </c>
      <c r="I33" s="435">
        <v>57</v>
      </c>
      <c r="J33" s="435">
        <v>1793</v>
      </c>
      <c r="K33" s="435">
        <v>223</v>
      </c>
      <c r="L33" s="224">
        <v>16974</v>
      </c>
      <c r="M33" s="224">
        <v>477</v>
      </c>
      <c r="N33" s="224">
        <v>487</v>
      </c>
      <c r="O33" s="224">
        <v>441</v>
      </c>
      <c r="P33" s="436">
        <v>5118</v>
      </c>
      <c r="Q33" s="295" t="s">
        <v>638</v>
      </c>
    </row>
    <row r="34" spans="1:17" s="217" customFormat="1" ht="17.100000000000001" customHeight="1">
      <c r="A34" s="190" t="s">
        <v>582</v>
      </c>
      <c r="B34" s="435">
        <v>916</v>
      </c>
      <c r="C34" s="435">
        <v>180</v>
      </c>
      <c r="D34" s="435">
        <v>345</v>
      </c>
      <c r="E34" s="1000">
        <v>65</v>
      </c>
      <c r="F34" s="435">
        <v>450</v>
      </c>
      <c r="G34" s="435">
        <v>237</v>
      </c>
      <c r="H34" s="435">
        <v>819</v>
      </c>
      <c r="I34" s="435">
        <v>17</v>
      </c>
      <c r="J34" s="435">
        <v>1041</v>
      </c>
      <c r="K34" s="435">
        <v>84</v>
      </c>
      <c r="L34" s="224">
        <v>14488</v>
      </c>
      <c r="M34" s="224">
        <v>692</v>
      </c>
      <c r="N34" s="224">
        <v>250</v>
      </c>
      <c r="O34" s="224">
        <v>206</v>
      </c>
      <c r="P34" s="436">
        <v>3135</v>
      </c>
      <c r="Q34" s="295" t="s">
        <v>678</v>
      </c>
    </row>
    <row r="35" spans="1:17" s="217" customFormat="1" ht="17.100000000000001" customHeight="1">
      <c r="A35" s="190" t="s">
        <v>558</v>
      </c>
      <c r="B35" s="435">
        <v>989</v>
      </c>
      <c r="C35" s="435">
        <v>244</v>
      </c>
      <c r="D35" s="435">
        <v>550</v>
      </c>
      <c r="E35" s="1000">
        <v>40</v>
      </c>
      <c r="F35" s="435">
        <v>568</v>
      </c>
      <c r="G35" s="435">
        <v>260</v>
      </c>
      <c r="H35" s="435">
        <v>836</v>
      </c>
      <c r="I35" s="435">
        <v>15</v>
      </c>
      <c r="J35" s="435">
        <v>1164</v>
      </c>
      <c r="K35" s="435">
        <v>102</v>
      </c>
      <c r="L35" s="224">
        <v>17893</v>
      </c>
      <c r="M35" s="224">
        <v>618</v>
      </c>
      <c r="N35" s="224">
        <v>265</v>
      </c>
      <c r="O35" s="224">
        <v>193</v>
      </c>
      <c r="P35" s="436">
        <v>3620</v>
      </c>
      <c r="Q35" s="295" t="s">
        <v>63</v>
      </c>
    </row>
    <row r="36" spans="1:17" s="217" customFormat="1" ht="17.100000000000001" customHeight="1">
      <c r="A36" s="190" t="s">
        <v>551</v>
      </c>
      <c r="B36" s="435">
        <v>519</v>
      </c>
      <c r="C36" s="435">
        <v>106</v>
      </c>
      <c r="D36" s="435">
        <v>321</v>
      </c>
      <c r="E36" s="1000">
        <v>18</v>
      </c>
      <c r="F36" s="435">
        <v>325</v>
      </c>
      <c r="G36" s="435">
        <v>228</v>
      </c>
      <c r="H36" s="435">
        <v>459</v>
      </c>
      <c r="I36" s="435">
        <v>4</v>
      </c>
      <c r="J36" s="435">
        <v>755</v>
      </c>
      <c r="K36" s="435">
        <v>72</v>
      </c>
      <c r="L36" s="224">
        <v>10707</v>
      </c>
      <c r="M36" s="224">
        <v>693</v>
      </c>
      <c r="N36" s="224">
        <v>148</v>
      </c>
      <c r="O36" s="224">
        <v>118</v>
      </c>
      <c r="P36" s="436">
        <v>2160</v>
      </c>
      <c r="Q36" s="295" t="s">
        <v>126</v>
      </c>
    </row>
    <row r="37" spans="1:17" s="61" customFormat="1" ht="17.100000000000001" customHeight="1">
      <c r="A37" s="190" t="s">
        <v>569</v>
      </c>
      <c r="B37" s="435">
        <v>559</v>
      </c>
      <c r="C37" s="435">
        <v>104</v>
      </c>
      <c r="D37" s="435">
        <v>315</v>
      </c>
      <c r="E37" s="1000">
        <v>15</v>
      </c>
      <c r="F37" s="435">
        <v>330</v>
      </c>
      <c r="G37" s="435">
        <v>157</v>
      </c>
      <c r="H37" s="435">
        <v>421</v>
      </c>
      <c r="I37" s="435">
        <v>11</v>
      </c>
      <c r="J37" s="435">
        <v>825</v>
      </c>
      <c r="K37" s="435">
        <v>62</v>
      </c>
      <c r="L37" s="224">
        <v>14304</v>
      </c>
      <c r="M37" s="224">
        <v>485</v>
      </c>
      <c r="N37" s="224">
        <v>144</v>
      </c>
      <c r="O37" s="224">
        <v>104</v>
      </c>
      <c r="P37" s="436">
        <v>2300</v>
      </c>
      <c r="Q37" s="295" t="s">
        <v>161</v>
      </c>
    </row>
    <row r="38" spans="1:17" s="119" customFormat="1" ht="6.75" customHeight="1">
      <c r="A38" s="40"/>
      <c r="B38" s="437"/>
      <c r="C38" s="299"/>
      <c r="D38" s="299"/>
      <c r="E38" s="299"/>
      <c r="F38" s="299"/>
      <c r="G38" s="438"/>
      <c r="H38" s="438"/>
      <c r="I38" s="299"/>
      <c r="J38" s="299"/>
      <c r="K38" s="299"/>
      <c r="L38" s="299"/>
      <c r="M38" s="299"/>
      <c r="N38" s="299"/>
      <c r="O38" s="299"/>
      <c r="P38" s="439"/>
      <c r="Q38" s="301"/>
    </row>
    <row r="39" spans="1:17" ht="15" customHeight="1">
      <c r="A39" s="237" t="s">
        <v>920</v>
      </c>
      <c r="B39" s="140"/>
      <c r="C39" s="140"/>
      <c r="D39" s="140"/>
      <c r="I39" s="145"/>
      <c r="J39" s="55"/>
      <c r="K39" s="145"/>
      <c r="L39" s="73"/>
      <c r="M39" s="207"/>
      <c r="N39" s="73"/>
      <c r="O39" s="207"/>
      <c r="P39" s="207"/>
      <c r="Q39" s="440"/>
    </row>
    <row r="40" spans="1:17" s="60" customFormat="1" ht="12" customHeight="1">
      <c r="A40" s="441" t="s">
        <v>1329</v>
      </c>
      <c r="B40" s="442"/>
      <c r="C40" s="442"/>
      <c r="D40" s="442"/>
      <c r="E40" s="442"/>
      <c r="F40" s="442"/>
      <c r="G40" s="442"/>
      <c r="H40" s="442"/>
      <c r="I40" s="443"/>
      <c r="J40" s="443"/>
      <c r="K40" s="443"/>
      <c r="L40" s="444"/>
      <c r="M40" s="444"/>
      <c r="N40" s="444"/>
      <c r="O40" s="444"/>
      <c r="P40" s="444"/>
      <c r="Q40" s="55" t="s">
        <v>1336</v>
      </c>
    </row>
    <row r="41" spans="1:17">
      <c r="B41" s="245"/>
      <c r="C41" s="245"/>
      <c r="D41" s="245"/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45"/>
    </row>
    <row r="42" spans="1:17">
      <c r="B42" s="245"/>
      <c r="C42" s="245"/>
      <c r="D42" s="245"/>
      <c r="E42" s="245"/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5"/>
    </row>
  </sheetData>
  <mergeCells count="2">
    <mergeCell ref="J2:Q2"/>
    <mergeCell ref="A2:H2"/>
  </mergeCells>
  <phoneticPr fontId="39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82" pageOrder="overThenDown" orientation="portrait" blackAndWhite="1" r:id="rId1"/>
  <headerFooter alignWithMargins="0"/>
  <colBreaks count="1" manualBreakCount="1">
    <brk id="8" max="3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31</vt:i4>
      </vt:variant>
      <vt:variant>
        <vt:lpstr>이름이 지정된 범위</vt:lpstr>
      </vt:variant>
      <vt:variant>
        <vt:i4>36</vt:i4>
      </vt:variant>
    </vt:vector>
  </HeadingPairs>
  <TitlesOfParts>
    <vt:vector size="67" baseType="lpstr">
      <vt:lpstr>12</vt:lpstr>
      <vt:lpstr>12-1의료기관</vt:lpstr>
      <vt:lpstr>12-2의료기관종사의료인력</vt:lpstr>
      <vt:lpstr>12-3보건소인력</vt:lpstr>
      <vt:lpstr>12-4보건지소및진료소인력</vt:lpstr>
      <vt:lpstr>12-5의약품등제조업소및판매업소</vt:lpstr>
      <vt:lpstr>12-6식품위생관계업소</vt:lpstr>
      <vt:lpstr>12-7공중위생관계업소</vt:lpstr>
      <vt:lpstr>12-8예방접종</vt:lpstr>
      <vt:lpstr>12-9법정감염병발생및사망</vt:lpstr>
      <vt:lpstr>12-10결핵환자현황</vt:lpstr>
      <vt:lpstr>12-11보건소구강보건사업실적</vt:lpstr>
      <vt:lpstr>12-12모자보건사업실적</vt:lpstr>
      <vt:lpstr>12-13건강보험적용인구</vt:lpstr>
      <vt:lpstr>12-14건강보험급여</vt:lpstr>
      <vt:lpstr>12-15건강보험대상자 진료실적</vt:lpstr>
      <vt:lpstr>12-16국민연금가입자 </vt:lpstr>
      <vt:lpstr>12-17국민연금급여지급현황</vt:lpstr>
      <vt:lpstr>12-18노인여가복지시설</vt:lpstr>
      <vt:lpstr>12-19노인주거복지시설 </vt:lpstr>
      <vt:lpstr>12-20노인의료복지시설</vt:lpstr>
      <vt:lpstr>12-21재가노인복지시설</vt:lpstr>
      <vt:lpstr>12-22국민기초생활보장수급자</vt:lpstr>
      <vt:lpstr>12-23여성복지시설</vt:lpstr>
      <vt:lpstr>12-24여성폭력상담</vt:lpstr>
      <vt:lpstr>12-25아동복지시설</vt:lpstr>
      <vt:lpstr>12-26장애인복지생활시설</vt:lpstr>
      <vt:lpstr>12-27장애인등록현황</vt:lpstr>
      <vt:lpstr>12-28헌혈사업실적</vt:lpstr>
      <vt:lpstr>12-29어린이집</vt:lpstr>
      <vt:lpstr>12-30자원봉사자 현황</vt:lpstr>
      <vt:lpstr>'12-14건강보험급여'!_Builtin1</vt:lpstr>
      <vt:lpstr>'12-23여성복지시설'!_Builtin1</vt:lpstr>
      <vt:lpstr>'12-24여성폭력상담'!_Builtin1</vt:lpstr>
      <vt:lpstr>'12-25아동복지시설'!_Builtin1</vt:lpstr>
      <vt:lpstr>'12-29어린이집'!_Builtin1</vt:lpstr>
      <vt:lpstr>'12-30자원봉사자 현황'!_Builtin1</vt:lpstr>
      <vt:lpstr>'12'!Print_Area</vt:lpstr>
      <vt:lpstr>'12-10결핵환자현황'!Print_Area</vt:lpstr>
      <vt:lpstr>'12-11보건소구강보건사업실적'!Print_Area</vt:lpstr>
      <vt:lpstr>'12-12모자보건사업실적'!Print_Area</vt:lpstr>
      <vt:lpstr>'12-13건강보험적용인구'!Print_Area</vt:lpstr>
      <vt:lpstr>'12-14건강보험급여'!Print_Area</vt:lpstr>
      <vt:lpstr>'12-15건강보험대상자 진료실적'!Print_Area</vt:lpstr>
      <vt:lpstr>'12-16국민연금가입자 '!Print_Area</vt:lpstr>
      <vt:lpstr>'12-17국민연금급여지급현황'!Print_Area</vt:lpstr>
      <vt:lpstr>'12-18노인여가복지시설'!Print_Area</vt:lpstr>
      <vt:lpstr>'12-19노인주거복지시설 '!Print_Area</vt:lpstr>
      <vt:lpstr>'12-1의료기관'!Print_Area</vt:lpstr>
      <vt:lpstr>'12-20노인의료복지시설'!Print_Area</vt:lpstr>
      <vt:lpstr>'12-21재가노인복지시설'!Print_Area</vt:lpstr>
      <vt:lpstr>'12-22국민기초생활보장수급자'!Print_Area</vt:lpstr>
      <vt:lpstr>'12-23여성복지시설'!Print_Area</vt:lpstr>
      <vt:lpstr>'12-24여성폭력상담'!Print_Area</vt:lpstr>
      <vt:lpstr>'12-26장애인복지생활시설'!Print_Area</vt:lpstr>
      <vt:lpstr>'12-27장애인등록현황'!Print_Area</vt:lpstr>
      <vt:lpstr>'12-28헌혈사업실적'!Print_Area</vt:lpstr>
      <vt:lpstr>'12-29어린이집'!Print_Area</vt:lpstr>
      <vt:lpstr>'12-2의료기관종사의료인력'!Print_Area</vt:lpstr>
      <vt:lpstr>'12-30자원봉사자 현황'!Print_Area</vt:lpstr>
      <vt:lpstr>'12-3보건소인력'!Print_Area</vt:lpstr>
      <vt:lpstr>'12-4보건지소및진료소인력'!Print_Area</vt:lpstr>
      <vt:lpstr>'12-5의약품등제조업소및판매업소'!Print_Area</vt:lpstr>
      <vt:lpstr>'12-6식품위생관계업소'!Print_Area</vt:lpstr>
      <vt:lpstr>'12-7공중위생관계업소'!Print_Area</vt:lpstr>
      <vt:lpstr>'12-8예방접종'!Print_Area</vt:lpstr>
      <vt:lpstr>'12-9법정감염병발생및사망'!Print_Area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9</cp:revision>
  <cp:lastPrinted>2022-05-08T08:58:21Z</cp:lastPrinted>
  <dcterms:created xsi:type="dcterms:W3CDTF">2009-01-21T11:42:18Z</dcterms:created>
  <dcterms:modified xsi:type="dcterms:W3CDTF">2022-12-30T00:13:24Z</dcterms:modified>
</cp:coreProperties>
</file>