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0" yWindow="240" windowWidth="27795" windowHeight="12495" tabRatio="863" activeTab="1"/>
  </bookViews>
  <sheets>
    <sheet name="15" sheetId="1" r:id="rId1"/>
    <sheet name="15-1국세징수" sheetId="2" r:id="rId2"/>
    <sheet name="15-2지방세부담" sheetId="3" r:id="rId3"/>
    <sheet name="15-3지방세징수" sheetId="4" r:id="rId4"/>
    <sheet name="15-4 지방재정자립지표" sheetId="17" r:id="rId5"/>
  </sheets>
  <definedNames>
    <definedName name="_xlnm.Print_Area" localSheetId="0">'15'!$A$1:$R$35</definedName>
    <definedName name="_xlnm.Print_Area" localSheetId="1">'15-1국세징수'!$A$1:$AB$25</definedName>
    <definedName name="_xlnm.Print_Area" localSheetId="2">'15-2지방세부담'!$A$1:$G$39</definedName>
    <definedName name="_xlnm.Print_Area" localSheetId="3">'15-3지방세징수'!$A$1:$T$41</definedName>
    <definedName name="_xlnm.Print_Area" localSheetId="4">'15-4 지방재정자립지표'!$A$1:$E$41</definedName>
  </definedNames>
  <calcPr calcId="162913"/>
</workbook>
</file>

<file path=xl/calcChain.xml><?xml version="1.0" encoding="utf-8"?>
<calcChain xmlns="http://schemas.openxmlformats.org/spreadsheetml/2006/main">
  <c r="F14" i="3" l="1"/>
  <c r="D14" i="3"/>
  <c r="D18" i="4" l="1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17" i="4"/>
  <c r="I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C18" i="4" l="1"/>
  <c r="C19" i="4"/>
  <c r="B19" i="4" s="1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7" i="4"/>
  <c r="B17" i="4" s="1"/>
  <c r="E16" i="4"/>
  <c r="F16" i="4"/>
  <c r="G16" i="4"/>
  <c r="H16" i="4"/>
  <c r="J16" i="4"/>
  <c r="K16" i="4"/>
  <c r="L16" i="4"/>
  <c r="M16" i="4"/>
  <c r="N16" i="4"/>
  <c r="O16" i="4"/>
  <c r="P16" i="4"/>
  <c r="R16" i="4"/>
  <c r="S16" i="4"/>
  <c r="E14" i="3"/>
  <c r="C14" i="3"/>
  <c r="B14" i="3"/>
  <c r="B28" i="4" l="1"/>
  <c r="B32" i="4"/>
  <c r="B38" i="4"/>
  <c r="B26" i="4"/>
  <c r="B20" i="4"/>
  <c r="B34" i="4"/>
  <c r="B25" i="4"/>
  <c r="B22" i="4"/>
  <c r="Q16" i="4"/>
  <c r="D16" i="4"/>
  <c r="B35" i="4"/>
  <c r="B29" i="4"/>
  <c r="B23" i="4"/>
  <c r="B37" i="4"/>
  <c r="B31" i="4"/>
  <c r="B39" i="4"/>
  <c r="B36" i="4"/>
  <c r="B33" i="4"/>
  <c r="B30" i="4"/>
  <c r="B27" i="4"/>
  <c r="B24" i="4"/>
  <c r="B21" i="4"/>
  <c r="B18" i="4"/>
  <c r="C16" i="4"/>
  <c r="Q17" i="2"/>
  <c r="R17" i="2"/>
  <c r="S17" i="2"/>
  <c r="T17" i="2"/>
  <c r="U17" i="2"/>
  <c r="V17" i="2"/>
  <c r="W17" i="2"/>
  <c r="X17" i="2"/>
  <c r="Y17" i="2"/>
  <c r="Z17" i="2"/>
  <c r="AA17" i="2"/>
  <c r="P19" i="2"/>
  <c r="P20" i="2"/>
  <c r="P21" i="2"/>
  <c r="P22" i="2"/>
  <c r="P18" i="2"/>
  <c r="L17" i="2"/>
  <c r="M17" i="2"/>
  <c r="E17" i="2"/>
  <c r="F17" i="2"/>
  <c r="G17" i="2"/>
  <c r="H17" i="2"/>
  <c r="I17" i="2"/>
  <c r="J17" i="2"/>
  <c r="K17" i="2"/>
  <c r="D19" i="2"/>
  <c r="D20" i="2"/>
  <c r="C20" i="2" s="1"/>
  <c r="B20" i="2" s="1"/>
  <c r="D21" i="2"/>
  <c r="C21" i="2" s="1"/>
  <c r="B21" i="2" s="1"/>
  <c r="D22" i="2"/>
  <c r="D18" i="2"/>
  <c r="C19" i="2" l="1"/>
  <c r="B19" i="2" s="1"/>
  <c r="C18" i="2"/>
  <c r="B18" i="2" s="1"/>
  <c r="C22" i="2"/>
  <c r="B22" i="2" s="1"/>
  <c r="P17" i="2"/>
  <c r="B16" i="4"/>
  <c r="D17" i="2"/>
  <c r="A11" i="17"/>
  <c r="E11" i="17" s="1"/>
  <c r="B17" i="2" l="1"/>
  <c r="C17" i="2"/>
  <c r="A16" i="4"/>
  <c r="T16" i="4" s="1"/>
  <c r="A14" i="3"/>
  <c r="G14" i="3" s="1"/>
  <c r="A17" i="2"/>
  <c r="AB17" i="2" s="1"/>
  <c r="N17" i="2" l="1"/>
  <c r="O17" i="2"/>
</calcChain>
</file>

<file path=xl/sharedStrings.xml><?xml version="1.0" encoding="utf-8"?>
<sst xmlns="http://schemas.openxmlformats.org/spreadsheetml/2006/main" count="391" uniqueCount="269">
  <si>
    <t>ⅩⅤ.  재      정     
Public Finance</t>
  </si>
  <si>
    <t>(excluding foreign  household)</t>
  </si>
  <si>
    <t>Collection of National Taxes</t>
  </si>
  <si>
    <t>Financia ability indices</t>
  </si>
  <si>
    <t>Collection of National Taxes(Cont'd)</t>
  </si>
  <si>
    <t>Local Finance Independence Indicator</t>
  </si>
  <si>
    <t>Gurye-gun</t>
  </si>
  <si>
    <t>Hwasun-gun</t>
  </si>
  <si>
    <t>Yeosu-si</t>
  </si>
  <si>
    <t>Gangjin-gun</t>
  </si>
  <si>
    <t>Jindo-gun</t>
  </si>
  <si>
    <t>Goheung-gun</t>
  </si>
  <si>
    <t>Haenam-gun</t>
  </si>
  <si>
    <t>Wando-gun</t>
  </si>
  <si>
    <t>Shinan-gun</t>
  </si>
  <si>
    <t>Boseong-gun</t>
  </si>
  <si>
    <t>Suncheon-si</t>
  </si>
  <si>
    <t>Muan-gun</t>
  </si>
  <si>
    <t>Damyang-gun</t>
  </si>
  <si>
    <t>Yeongam-gun</t>
  </si>
  <si>
    <t>Mokpo-si</t>
  </si>
  <si>
    <t>Households</t>
  </si>
  <si>
    <t>Corporation</t>
  </si>
  <si>
    <t>Population</t>
  </si>
  <si>
    <t>Grand total</t>
  </si>
  <si>
    <t>Si, Gun</t>
  </si>
  <si>
    <t>Total</t>
  </si>
  <si>
    <t>ment</t>
  </si>
  <si>
    <t>시 군 별</t>
  </si>
  <si>
    <t>Haenam</t>
  </si>
  <si>
    <t>Mokpo</t>
  </si>
  <si>
    <t>Yeosu</t>
  </si>
  <si>
    <t>Year</t>
  </si>
  <si>
    <t>Naju-si</t>
  </si>
  <si>
    <t>연    별</t>
  </si>
  <si>
    <t>Naju</t>
  </si>
  <si>
    <t>Value</t>
  </si>
  <si>
    <t>자동차세</t>
  </si>
  <si>
    <t>세대당부담액</t>
  </si>
  <si>
    <t>지역자원</t>
  </si>
  <si>
    <t>나주세무서</t>
  </si>
  <si>
    <t xml:space="preserve">Excess </t>
  </si>
  <si>
    <t>Local</t>
  </si>
  <si>
    <t>해남세무서</t>
  </si>
  <si>
    <t>여수세무서</t>
  </si>
  <si>
    <t>목포세무서</t>
  </si>
  <si>
    <t xml:space="preserve"> (won)</t>
  </si>
  <si>
    <t>mobile</t>
  </si>
  <si>
    <t>재평가세</t>
  </si>
  <si>
    <t>from</t>
  </si>
  <si>
    <t>Tobacco</t>
  </si>
  <si>
    <t>license</t>
  </si>
  <si>
    <t>Special</t>
  </si>
  <si>
    <t>Stamp</t>
  </si>
  <si>
    <t>Defense</t>
  </si>
  <si>
    <t>순천세무서</t>
  </si>
  <si>
    <t xml:space="preserve"> income</t>
  </si>
  <si>
    <t>added</t>
  </si>
  <si>
    <t>Leisure</t>
  </si>
  <si>
    <t>Income</t>
  </si>
  <si>
    <t>지  방  세</t>
  </si>
  <si>
    <t>excise</t>
  </si>
  <si>
    <t>세무서별</t>
  </si>
  <si>
    <t>Auto</t>
  </si>
  <si>
    <t>부동산세</t>
  </si>
  <si>
    <t>Liquor</t>
  </si>
  <si>
    <t>profits</t>
  </si>
  <si>
    <t>토지초과</t>
  </si>
  <si>
    <t>Gift</t>
  </si>
  <si>
    <t>year</t>
  </si>
  <si>
    <t>taxes</t>
  </si>
  <si>
    <t>합    계</t>
  </si>
  <si>
    <t>화순군</t>
  </si>
  <si>
    <t>보성군</t>
  </si>
  <si>
    <t>곡성군</t>
  </si>
  <si>
    <t>광양시</t>
  </si>
  <si>
    <t>신안군</t>
  </si>
  <si>
    <t>해남군</t>
  </si>
  <si>
    <t>영광군</t>
  </si>
  <si>
    <t>완도군</t>
  </si>
  <si>
    <t>여수시</t>
  </si>
  <si>
    <t>구례군</t>
  </si>
  <si>
    <t xml:space="preserve"> </t>
  </si>
  <si>
    <t>진도군</t>
  </si>
  <si>
    <t>강진군</t>
  </si>
  <si>
    <t>함평군</t>
  </si>
  <si>
    <t>영암군</t>
  </si>
  <si>
    <t>나주시</t>
  </si>
  <si>
    <t>시군별</t>
  </si>
  <si>
    <t>목포시</t>
  </si>
  <si>
    <t>담양군</t>
  </si>
  <si>
    <t>무안군</t>
  </si>
  <si>
    <t>장흥군</t>
  </si>
  <si>
    <t>장성군</t>
  </si>
  <si>
    <t>순천시</t>
  </si>
  <si>
    <t>고흥군</t>
  </si>
  <si>
    <t>소비세</t>
  </si>
  <si>
    <t>법인세</t>
  </si>
  <si>
    <t>이득세</t>
  </si>
  <si>
    <t>취득세</t>
  </si>
  <si>
    <t>면허세</t>
  </si>
  <si>
    <t>근로</t>
  </si>
  <si>
    <t>방위세</t>
  </si>
  <si>
    <t>교육세</t>
  </si>
  <si>
    <t>재산세</t>
  </si>
  <si>
    <t>인지세</t>
  </si>
  <si>
    <t>보통세</t>
  </si>
  <si>
    <t>주민세</t>
  </si>
  <si>
    <t>증여세</t>
  </si>
  <si>
    <t>시군세</t>
  </si>
  <si>
    <t>시설세</t>
  </si>
  <si>
    <t>과년도</t>
  </si>
  <si>
    <t>특별세</t>
  </si>
  <si>
    <t>레저세</t>
  </si>
  <si>
    <t>tax</t>
  </si>
  <si>
    <t>환경세</t>
  </si>
  <si>
    <t>거래세</t>
  </si>
  <si>
    <t>가치세</t>
  </si>
  <si>
    <t>소득세</t>
  </si>
  <si>
    <t>농어촌</t>
  </si>
  <si>
    <t>에너지</t>
  </si>
  <si>
    <t>상속세</t>
  </si>
  <si>
    <t>도세</t>
  </si>
  <si>
    <t>도</t>
  </si>
  <si>
    <t>Unit : million won</t>
  </si>
  <si>
    <t xml:space="preserve">Local Tax Burden </t>
  </si>
  <si>
    <t>resource facility</t>
  </si>
  <si>
    <t>Financial autonomy</t>
  </si>
  <si>
    <t>1. 국  세  징  수 (속)</t>
  </si>
  <si>
    <t xml:space="preserve"> Yeonggwang-gun </t>
  </si>
  <si>
    <t>Yeonggwang-gun</t>
  </si>
  <si>
    <t>Jangseong-gun</t>
  </si>
  <si>
    <t>Gokseong-gun</t>
  </si>
  <si>
    <t>Jangheung-gun</t>
  </si>
  <si>
    <t>Gwangyang-si</t>
  </si>
  <si>
    <t>Hampyeong-gun</t>
  </si>
  <si>
    <t xml:space="preserve"> Local taxes</t>
  </si>
  <si>
    <t>creased value</t>
  </si>
  <si>
    <t>3. 지 방 세 징 수</t>
  </si>
  <si>
    <t>2. 지 방 세 부 담</t>
  </si>
  <si>
    <t>Earned Income</t>
  </si>
  <si>
    <t>1. 국  세  징  수</t>
  </si>
  <si>
    <t>Excessive  in-</t>
  </si>
  <si>
    <t>Ordinary Taxes</t>
  </si>
  <si>
    <t>Registration</t>
  </si>
  <si>
    <t xml:space="preserve"> Suncheon-si </t>
  </si>
  <si>
    <t xml:space="preserve"> Gwangyang-si </t>
  </si>
  <si>
    <t xml:space="preserve"> Damyang-gun </t>
  </si>
  <si>
    <t xml:space="preserve"> Gokseong-gun </t>
  </si>
  <si>
    <t xml:space="preserve"> Goheung-gun </t>
  </si>
  <si>
    <t xml:space="preserve"> Boseong-gun </t>
  </si>
  <si>
    <t xml:space="preserve"> Hwasun-gun </t>
  </si>
  <si>
    <t xml:space="preserve"> Jangheung-gun </t>
  </si>
  <si>
    <t xml:space="preserve"> Gangjin-gun </t>
  </si>
  <si>
    <t xml:space="preserve"> Haenam-gun </t>
  </si>
  <si>
    <t xml:space="preserve"> Yeongam-gun </t>
  </si>
  <si>
    <t xml:space="preserve"> Hampyeong-gun </t>
  </si>
  <si>
    <t xml:space="preserve"> Jangseong-gun </t>
  </si>
  <si>
    <t xml:space="preserve"> Shinan-gun </t>
  </si>
  <si>
    <t>Collection of Local Taxes</t>
  </si>
  <si>
    <t>Tax burden per household</t>
  </si>
  <si>
    <t>Inhabitant</t>
  </si>
  <si>
    <t>consumption</t>
  </si>
  <si>
    <t>Province</t>
  </si>
  <si>
    <t>of land tax</t>
  </si>
  <si>
    <t>Revenues</t>
  </si>
  <si>
    <t>develop-</t>
  </si>
  <si>
    <t>Tax Credit</t>
  </si>
  <si>
    <t>Aquisition</t>
  </si>
  <si>
    <t>Tax office</t>
  </si>
  <si>
    <t>Revaluation</t>
  </si>
  <si>
    <t>transaction</t>
  </si>
  <si>
    <t>Inheritance</t>
  </si>
  <si>
    <t>도(지방소비세)</t>
  </si>
  <si>
    <t>Suncheon</t>
  </si>
  <si>
    <t>Education</t>
  </si>
  <si>
    <t>Securities</t>
  </si>
  <si>
    <t>previous</t>
  </si>
  <si>
    <t>for rural</t>
  </si>
  <si>
    <t>Property</t>
  </si>
  <si>
    <t xml:space="preserve"> Mokpo-si </t>
  </si>
  <si>
    <t xml:space="preserve"> Province </t>
  </si>
  <si>
    <t xml:space="preserve"> Yeosu-si </t>
  </si>
  <si>
    <t xml:space="preserve"> Naju-si </t>
  </si>
  <si>
    <t xml:space="preserve"> Gurye-gun </t>
  </si>
  <si>
    <t xml:space="preserve"> Muan-gun </t>
  </si>
  <si>
    <t xml:space="preserve"> Wando-gun </t>
  </si>
  <si>
    <t xml:space="preserve"> Jindo-gun </t>
  </si>
  <si>
    <t>Financial independence</t>
  </si>
  <si>
    <t>(excluding foreigners)</t>
  </si>
  <si>
    <r>
      <rPr>
        <sz val="10"/>
        <rFont val="바탕"/>
        <family val="1"/>
        <charset val="129"/>
      </rPr>
      <t>ⅩⅤ</t>
    </r>
    <r>
      <rPr>
        <sz val="10"/>
        <rFont val="Arial Narrow"/>
        <family val="2"/>
      </rPr>
      <t>. Public Finance   595</t>
    </r>
    <phoneticPr fontId="20" type="noConversion"/>
  </si>
  <si>
    <r>
      <t>부</t>
    </r>
    <r>
      <rPr>
        <sz val="10"/>
        <rFont val="Arial Narrow"/>
        <family val="2"/>
      </rPr>
      <t xml:space="preserve">     </t>
    </r>
    <r>
      <rPr>
        <sz val="10"/>
        <rFont val="바탕체"/>
        <family val="1"/>
        <charset val="129"/>
      </rPr>
      <t>당</t>
    </r>
  </si>
  <si>
    <r>
      <rPr>
        <sz val="10"/>
        <rFont val="바탕"/>
        <family val="1"/>
        <charset val="129"/>
      </rPr>
      <t>ⅩⅤ</t>
    </r>
    <r>
      <rPr>
        <sz val="10"/>
        <rFont val="Arial Narrow"/>
        <family val="2"/>
      </rPr>
      <t>. Public Finance   591</t>
    </r>
    <phoneticPr fontId="20" type="noConversion"/>
  </si>
  <si>
    <r>
      <t xml:space="preserve">592   </t>
    </r>
    <r>
      <rPr>
        <sz val="10"/>
        <rFont val="바탕"/>
        <family val="1"/>
        <charset val="129"/>
      </rPr>
      <t>ⅩⅤ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재</t>
    </r>
    <r>
      <rPr>
        <sz val="10"/>
        <rFont val="Arial Narrow"/>
        <family val="2"/>
      </rPr>
      <t xml:space="preserve">  </t>
    </r>
    <r>
      <rPr>
        <sz val="10"/>
        <rFont val="바탕"/>
        <family val="1"/>
        <charset val="129"/>
      </rPr>
      <t>정</t>
    </r>
    <phoneticPr fontId="20" type="noConversion"/>
  </si>
  <si>
    <r>
      <rPr>
        <sz val="10"/>
        <color indexed="8"/>
        <rFont val="바탕"/>
        <family val="1"/>
        <charset val="129"/>
      </rPr>
      <t>ⅩⅤ</t>
    </r>
    <r>
      <rPr>
        <sz val="10"/>
        <color indexed="8"/>
        <rFont val="Arial Narrow"/>
        <family val="2"/>
      </rPr>
      <t>. Public Finance   593</t>
    </r>
    <phoneticPr fontId="20" type="noConversion"/>
  </si>
  <si>
    <r>
      <t xml:space="preserve">594   </t>
    </r>
    <r>
      <rPr>
        <sz val="10"/>
        <rFont val="바탕"/>
        <family val="1"/>
        <charset val="129"/>
      </rPr>
      <t>ⅩⅤ. 재  정</t>
    </r>
    <phoneticPr fontId="20" type="noConversion"/>
  </si>
  <si>
    <t>Si, Gun</t>
    <phoneticPr fontId="20" type="noConversion"/>
  </si>
  <si>
    <t>taxes</t>
    <phoneticPr fontId="20" type="noConversion"/>
  </si>
  <si>
    <t>합     계</t>
  </si>
  <si>
    <t>이    득</t>
    <phoneticPr fontId="20" type="noConversion"/>
  </si>
  <si>
    <t>자     산</t>
    <phoneticPr fontId="20" type="noConversion"/>
  </si>
  <si>
    <r>
      <rPr>
        <sz val="10"/>
        <rFont val="-윤고딕320"/>
        <family val="1"/>
        <charset val="129"/>
      </rPr>
      <t>내             국             세</t>
    </r>
    <r>
      <rPr>
        <sz val="10"/>
        <rFont val="Arial Narrow"/>
        <family val="2"/>
      </rPr>
      <t xml:space="preserve">            Internal taxes</t>
    </r>
    <phoneticPr fontId="20" type="noConversion"/>
  </si>
  <si>
    <r>
      <rPr>
        <sz val="10"/>
        <rFont val="-윤고딕320"/>
        <family val="1"/>
        <charset val="129"/>
      </rPr>
      <t>직      접      세</t>
    </r>
    <r>
      <rPr>
        <sz val="10"/>
        <rFont val="Arial Narrow"/>
        <family val="2"/>
      </rPr>
      <t xml:space="preserve">         Direct taxes</t>
    </r>
    <phoneticPr fontId="20" type="noConversion"/>
  </si>
  <si>
    <r>
      <rPr>
        <sz val="10"/>
        <rFont val="-윤고딕320"/>
        <family val="1"/>
        <charset val="129"/>
      </rPr>
      <t>내        국        세</t>
    </r>
    <r>
      <rPr>
        <sz val="10"/>
        <rFont val="바탕체"/>
        <family val="1"/>
        <charset val="129"/>
      </rPr>
      <t xml:space="preserve">  </t>
    </r>
    <r>
      <rPr>
        <sz val="10"/>
        <rFont val="Arial Narrow"/>
        <family val="2"/>
      </rPr>
      <t xml:space="preserve">          Internal taxes</t>
    </r>
    <phoneticPr fontId="20" type="noConversion"/>
  </si>
  <si>
    <r>
      <rPr>
        <sz val="10"/>
        <rFont val="-윤고딕320"/>
        <family val="1"/>
        <charset val="129"/>
      </rPr>
      <t xml:space="preserve">간   접   세 </t>
    </r>
    <r>
      <rPr>
        <sz val="10"/>
        <rFont val="Arial Narrow"/>
        <family val="2"/>
      </rPr>
      <t xml:space="preserve">    Indirect taxes</t>
    </r>
    <phoneticPr fontId="20" type="noConversion"/>
  </si>
  <si>
    <t>개  별</t>
    <phoneticPr fontId="20" type="noConversion"/>
  </si>
  <si>
    <t>부  가</t>
    <phoneticPr fontId="20" type="noConversion"/>
  </si>
  <si>
    <t>주   세</t>
    <phoneticPr fontId="20" type="noConversion"/>
  </si>
  <si>
    <t>증  권</t>
    <phoneticPr fontId="20" type="noConversion"/>
  </si>
  <si>
    <t>교  통</t>
    <phoneticPr fontId="20" type="noConversion"/>
  </si>
  <si>
    <t>수  입</t>
    <phoneticPr fontId="20" type="noConversion"/>
  </si>
  <si>
    <t>종  합</t>
    <phoneticPr fontId="20" type="noConversion"/>
  </si>
  <si>
    <t>인      구</t>
  </si>
  <si>
    <t>1인당부담액</t>
  </si>
  <si>
    <t>세      대</t>
  </si>
  <si>
    <t>(외국인제외)</t>
  </si>
  <si>
    <t>(원)</t>
  </si>
  <si>
    <t>(외국인세대제외)</t>
  </si>
  <si>
    <r>
      <t xml:space="preserve">연 </t>
    </r>
    <r>
      <rPr>
        <sz val="12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Arial Narrow"/>
        <family val="2"/>
      </rPr>
      <t/>
    </r>
  </si>
  <si>
    <t>도  세</t>
  </si>
  <si>
    <r>
      <rPr>
        <sz val="10"/>
        <rFont val="-윤고딕320"/>
        <family val="1"/>
        <charset val="129"/>
      </rPr>
      <t xml:space="preserve">도  세  </t>
    </r>
    <r>
      <rPr>
        <sz val="10"/>
        <rFont val="Arial Narrow"/>
        <family val="2"/>
      </rPr>
      <t xml:space="preserve">  Do taxes</t>
    </r>
    <phoneticPr fontId="20" type="noConversion"/>
  </si>
  <si>
    <r>
      <rPr>
        <sz val="10"/>
        <rFont val="-윤고딕320"/>
        <family val="1"/>
        <charset val="129"/>
      </rPr>
      <t>시군세</t>
    </r>
    <r>
      <rPr>
        <sz val="10"/>
        <rFont val="바탕체"/>
        <family val="1"/>
        <charset val="129"/>
      </rPr>
      <t xml:space="preserve"> </t>
    </r>
    <r>
      <rPr>
        <sz val="10"/>
        <rFont val="Arial Narrow"/>
        <family val="2"/>
      </rPr>
      <t xml:space="preserve">   Si, Gun taxes</t>
    </r>
    <phoneticPr fontId="20" type="noConversion"/>
  </si>
  <si>
    <r>
      <rPr>
        <sz val="10"/>
        <rFont val="-윤고딕320"/>
        <family val="1"/>
        <charset val="129"/>
      </rPr>
      <t>목적세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Objective Taxes</t>
    </r>
    <phoneticPr fontId="20" type="noConversion"/>
  </si>
  <si>
    <r>
      <rPr>
        <sz val="10"/>
        <rFont val="-윤고딕320"/>
        <family val="1"/>
        <charset val="129"/>
      </rPr>
      <t>과년도수입</t>
    </r>
    <r>
      <rPr>
        <sz val="8"/>
        <rFont val="-윤고딕320"/>
        <family val="1"/>
        <charset val="129"/>
      </rPr>
      <t xml:space="preserve"> </t>
    </r>
    <r>
      <rPr>
        <sz val="8"/>
        <rFont val="Arial Narrow"/>
        <family val="2"/>
      </rPr>
      <t xml:space="preserve">
Revenue from previous year</t>
    </r>
    <phoneticPr fontId="20" type="noConversion"/>
  </si>
  <si>
    <r>
      <rPr>
        <sz val="10"/>
        <rFont val="-윤고딕320"/>
        <family val="1"/>
        <charset val="129"/>
      </rPr>
      <t xml:space="preserve">도세  </t>
    </r>
    <r>
      <rPr>
        <sz val="10"/>
        <rFont val="Arial Narrow"/>
        <family val="2"/>
      </rPr>
      <t xml:space="preserve">  Do taxes</t>
    </r>
    <phoneticPr fontId="20" type="noConversion"/>
  </si>
  <si>
    <t>담  배</t>
    <phoneticPr fontId="20" type="noConversion"/>
  </si>
  <si>
    <t>지  방</t>
    <phoneticPr fontId="20" type="noConversion"/>
  </si>
  <si>
    <t>지  방</t>
    <phoneticPr fontId="20" type="noConversion"/>
  </si>
  <si>
    <t>등  록</t>
    <phoneticPr fontId="20" type="noConversion"/>
  </si>
  <si>
    <r>
      <rPr>
        <sz val="10"/>
        <color indexed="8"/>
        <rFont val="-윤고딕320"/>
        <family val="1"/>
        <charset val="129"/>
      </rPr>
      <t>재정자주도</t>
    </r>
    <r>
      <rPr>
        <vertAlign val="superscript"/>
        <sz val="10"/>
        <color indexed="8"/>
        <rFont val="Arial Narrow"/>
        <family val="2"/>
      </rPr>
      <t>2)</t>
    </r>
  </si>
  <si>
    <t>장려금1)</t>
  </si>
  <si>
    <t>자녀</t>
    <phoneticPr fontId="20" type="noConversion"/>
  </si>
  <si>
    <t>장려금</t>
    <phoneticPr fontId="20" type="noConversion"/>
  </si>
  <si>
    <r>
      <rPr>
        <sz val="9"/>
        <rFont val="바탕체"/>
        <family val="1"/>
        <charset val="129"/>
      </rPr>
      <t>주</t>
    </r>
    <r>
      <rPr>
        <sz val="9"/>
        <rFont val="Arial Narrow"/>
        <family val="2"/>
      </rPr>
      <t xml:space="preserve"> : 1) </t>
    </r>
    <r>
      <rPr>
        <sz val="9"/>
        <rFont val="바탕체"/>
        <family val="1"/>
        <charset val="129"/>
      </rPr>
      <t>부당이득세항목을</t>
    </r>
    <r>
      <rPr>
        <sz val="9"/>
        <rFont val="Arial Narrow"/>
        <family val="2"/>
      </rPr>
      <t xml:space="preserve"> </t>
    </r>
    <r>
      <rPr>
        <sz val="9"/>
        <rFont val="바탕체"/>
        <family val="1"/>
        <charset val="129"/>
      </rPr>
      <t>삭제하고</t>
    </r>
    <r>
      <rPr>
        <sz val="9"/>
        <rFont val="Arial Narrow"/>
        <family val="2"/>
      </rPr>
      <t xml:space="preserve"> 2013</t>
    </r>
    <r>
      <rPr>
        <sz val="9"/>
        <rFont val="바탕체"/>
        <family val="1"/>
        <charset val="129"/>
      </rPr>
      <t>년부터</t>
    </r>
    <r>
      <rPr>
        <sz val="9"/>
        <rFont val="Arial Narrow"/>
        <family val="2"/>
      </rPr>
      <t xml:space="preserve"> </t>
    </r>
    <r>
      <rPr>
        <sz val="9"/>
        <rFont val="바탕체"/>
        <family val="1"/>
        <charset val="129"/>
      </rPr>
      <t>근로장려금</t>
    </r>
    <r>
      <rPr>
        <sz val="9"/>
        <rFont val="Arial Narrow"/>
        <family val="2"/>
      </rPr>
      <t xml:space="preserve"> </t>
    </r>
    <r>
      <rPr>
        <sz val="9"/>
        <rFont val="바탕체"/>
        <family val="1"/>
        <charset val="129"/>
      </rPr>
      <t>추가</t>
    </r>
    <phoneticPr fontId="20" type="noConversion"/>
  </si>
  <si>
    <t>자료: 광주지방국세청</t>
    <phoneticPr fontId="20" type="noConversion"/>
  </si>
  <si>
    <t>Source: Gwangju Regional Tax Office</t>
    <phoneticPr fontId="20" type="noConversion"/>
  </si>
  <si>
    <t>자료: 광주지방국세청</t>
    <phoneticPr fontId="20" type="noConversion"/>
  </si>
  <si>
    <t>Unit: million won</t>
    <phoneticPr fontId="20" type="noConversion"/>
  </si>
  <si>
    <t>단위: 백만원</t>
    <phoneticPr fontId="20" type="noConversion"/>
  </si>
  <si>
    <t>단위: 천원</t>
    <phoneticPr fontId="20" type="noConversion"/>
  </si>
  <si>
    <t>Unit: 1,000 won</t>
    <phoneticPr fontId="20" type="noConversion"/>
  </si>
  <si>
    <t>자료: 세정과</t>
    <phoneticPr fontId="20" type="noConversion"/>
  </si>
  <si>
    <t>단위: 백만원</t>
    <phoneticPr fontId="20" type="noConversion"/>
  </si>
  <si>
    <t>Unit: million won</t>
    <phoneticPr fontId="20" type="noConversion"/>
  </si>
  <si>
    <t>자료: 세정과</t>
    <phoneticPr fontId="20" type="noConversion"/>
  </si>
  <si>
    <t>Source: Gwangju Regional Tax Office</t>
    <phoneticPr fontId="20" type="noConversion"/>
  </si>
  <si>
    <t>Source : Taxation Division</t>
    <phoneticPr fontId="20" type="noConversion"/>
  </si>
  <si>
    <t xml:space="preserve">                                                                     Source : Taxation Division</t>
    <phoneticPr fontId="20" type="noConversion"/>
  </si>
  <si>
    <t>Traffic·</t>
    <phoneticPr fontId="20" type="noConversion"/>
  </si>
  <si>
    <t>Energy·</t>
    <phoneticPr fontId="20" type="noConversion"/>
  </si>
  <si>
    <t>Environmen</t>
    <phoneticPr fontId="20" type="noConversion"/>
  </si>
  <si>
    <t xml:space="preserve">Comprehensive </t>
  </si>
  <si>
    <t xml:space="preserve">real </t>
    <phoneticPr fontId="20" type="noConversion"/>
  </si>
  <si>
    <t xml:space="preserve"> estate</t>
    <phoneticPr fontId="20" type="noConversion"/>
  </si>
  <si>
    <t>Tax burden per capita</t>
    <phoneticPr fontId="20" type="noConversion"/>
  </si>
  <si>
    <t xml:space="preserve"> taxes</t>
    <phoneticPr fontId="20" type="noConversion"/>
  </si>
  <si>
    <t>planning</t>
  </si>
  <si>
    <r>
      <t xml:space="preserve">616   </t>
    </r>
    <r>
      <rPr>
        <sz val="10"/>
        <color indexed="8"/>
        <rFont val="바탕"/>
        <family val="1"/>
        <charset val="129"/>
      </rPr>
      <t>ⅩⅤ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재</t>
    </r>
    <r>
      <rPr>
        <sz val="10"/>
        <color indexed="8"/>
        <rFont val="Arial Narrow"/>
        <family val="2"/>
      </rPr>
      <t xml:space="preserve">  </t>
    </r>
    <r>
      <rPr>
        <sz val="10"/>
        <color indexed="8"/>
        <rFont val="바탕"/>
        <family val="1"/>
        <charset val="129"/>
      </rPr>
      <t>정</t>
    </r>
  </si>
  <si>
    <t>단위: %</t>
  </si>
  <si>
    <t>Unit: %</t>
  </si>
  <si>
    <r>
      <rPr>
        <sz val="10"/>
        <color indexed="8"/>
        <rFont val="-윤고딕320"/>
        <family val="1"/>
        <charset val="129"/>
      </rPr>
      <t>재정자립도</t>
    </r>
    <r>
      <rPr>
        <vertAlign val="superscript"/>
        <sz val="10"/>
        <color indexed="8"/>
        <rFont val="Arial Narrow"/>
        <family val="2"/>
      </rPr>
      <t>1)</t>
    </r>
  </si>
  <si>
    <r>
      <rPr>
        <sz val="10"/>
        <rFont val="-윤고딕320"/>
        <family val="1"/>
        <charset val="129"/>
      </rPr>
      <t>기준재정수요충족도</t>
    </r>
    <r>
      <rPr>
        <sz val="10"/>
        <rFont val="Arial Narrow"/>
        <family val="2"/>
      </rPr>
      <t>(</t>
    </r>
    <r>
      <rPr>
        <sz val="10"/>
        <rFont val="-윤고딕320"/>
        <family val="1"/>
        <charset val="129"/>
      </rPr>
      <t>재정력지수</t>
    </r>
    <r>
      <rPr>
        <sz val="10"/>
        <rFont val="Arial Narrow"/>
        <family val="2"/>
      </rPr>
      <t>)</t>
    </r>
    <r>
      <rPr>
        <vertAlign val="superscript"/>
        <sz val="10"/>
        <rFont val="Arial Narrow"/>
        <family val="2"/>
      </rPr>
      <t>3)</t>
    </r>
  </si>
  <si>
    <t xml:space="preserve">     1) 재정자립도 = 자체수입(지방세+세외수입) / 일반회계 x 100</t>
  </si>
  <si>
    <t xml:space="preserve">     2) 재정자주도 = 자주재원(지방세+세외수입+지방교부세+조정교부금+재정보전금) / 일반회계 예산액 x 100</t>
  </si>
  <si>
    <t xml:space="preserve">     3) 기준재정수요충족도(재정력지수) = 기준재정수입액 / 기준재정수요액 x 100 ← 교부전기준</t>
  </si>
  <si>
    <t>Source: Budget Division</t>
  </si>
  <si>
    <r>
      <rPr>
        <sz val="9"/>
        <color indexed="8"/>
        <rFont val="바탕체"/>
        <family val="1"/>
        <charset val="129"/>
      </rPr>
      <t>자료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예산담당관</t>
    </r>
    <phoneticPr fontId="20" type="noConversion"/>
  </si>
  <si>
    <t>4. 지방재정자립지표</t>
    <phoneticPr fontId="20" type="noConversion"/>
  </si>
  <si>
    <t>주: 2021년 일반회계 당초예산 기준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</si>
</sst>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-* #,##0.0_-;\-* #,##0.0_-;_-* &quot;-&quot;_-;_-@_-"/>
    <numFmt numFmtId="178" formatCode="_-* #,##0.000_-;\-* #,##0.000_-;_-* &quot;-&quot;_-;_-@_-"/>
  </numFmts>
  <fonts count="42">
    <font>
      <sz val="12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0"/>
      <color indexed="8"/>
      <name val="바탕"/>
      <family val="1"/>
      <charset val="129"/>
    </font>
    <font>
      <sz val="10"/>
      <color indexed="8"/>
      <name val="바탕체"/>
      <family val="1"/>
      <charset val="129"/>
    </font>
    <font>
      <sz val="20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20"/>
      <color indexed="8"/>
      <name val="Arial Narrow"/>
      <family val="2"/>
    </font>
    <font>
      <sz val="9"/>
      <color indexed="8"/>
      <name val="바탕"/>
      <family val="1"/>
      <charset val="129"/>
    </font>
    <font>
      <b/>
      <sz val="24"/>
      <color indexed="8"/>
      <name val="바탕체"/>
      <family val="1"/>
      <charset val="129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8"/>
      <name val="HY견명조"/>
      <family val="1"/>
      <charset val="129"/>
    </font>
    <font>
      <sz val="9"/>
      <color indexed="8"/>
      <name val="HY견명조"/>
      <family val="1"/>
      <charset val="129"/>
    </font>
    <font>
      <sz val="10"/>
      <color indexed="8"/>
      <name val="HY견명조"/>
      <family val="1"/>
      <charset val="129"/>
    </font>
    <font>
      <sz val="10"/>
      <color indexed="10"/>
      <name val="Arial Narrow"/>
      <family val="2"/>
    </font>
    <font>
      <sz val="1"/>
      <color indexed="8"/>
      <name val="Arial Narrow"/>
      <family val="2"/>
    </font>
    <font>
      <sz val="12"/>
      <name val="Times New Roman"/>
      <family val="1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20"/>
      <name val="돋움"/>
      <family val="3"/>
      <charset val="129"/>
    </font>
    <font>
      <sz val="20"/>
      <name val="HY견명조"/>
      <family val="1"/>
      <charset val="129"/>
    </font>
    <font>
      <b/>
      <sz val="20"/>
      <name val="Arial Narrow"/>
      <family val="2"/>
    </font>
    <font>
      <sz val="10"/>
      <name val="바탕체"/>
      <family val="1"/>
      <charset val="129"/>
    </font>
    <font>
      <sz val="20"/>
      <name val="바탕체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sz val="10"/>
      <name val="돋움"/>
      <family val="3"/>
      <charset val="129"/>
    </font>
    <font>
      <sz val="9"/>
      <name val="HY견명조"/>
      <family val="1"/>
      <charset val="129"/>
    </font>
    <font>
      <sz val="8"/>
      <name val="Arial Narrow"/>
      <family val="2"/>
    </font>
    <font>
      <sz val="10"/>
      <name val="-윤고딕320"/>
      <family val="1"/>
      <charset val="129"/>
    </font>
    <font>
      <sz val="9"/>
      <name val="-윤고딕320"/>
      <family val="1"/>
      <charset val="129"/>
    </font>
    <font>
      <vertAlign val="superscript"/>
      <sz val="10"/>
      <name val="Arial Narrow"/>
      <family val="2"/>
    </font>
    <font>
      <sz val="10"/>
      <color indexed="8"/>
      <name val="-윤고딕320"/>
      <family val="1"/>
      <charset val="129"/>
    </font>
    <font>
      <sz val="12"/>
      <name val="-윤고딕320"/>
      <family val="1"/>
      <charset val="129"/>
    </font>
    <font>
      <sz val="8"/>
      <name val="-윤고딕320"/>
      <family val="1"/>
      <charset val="129"/>
    </font>
    <font>
      <vertAlign val="superscript"/>
      <sz val="10"/>
      <color indexed="8"/>
      <name val="Arial Narrow"/>
      <family val="2"/>
    </font>
    <font>
      <sz val="26"/>
      <color indexed="8"/>
      <name val="-윤명조340"/>
      <family val="1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</cellStyleXfs>
  <cellXfs count="258">
    <xf numFmtId="0" fontId="0" fillId="0" borderId="0" xfId="0" applyNumberFormat="1"/>
    <xf numFmtId="0" fontId="7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11" fillId="0" borderId="0" xfId="0" applyNumberFormat="1" applyFont="1" applyBorder="1"/>
    <xf numFmtId="0" fontId="19" fillId="0" borderId="0" xfId="0" applyNumberFormat="1" applyFont="1"/>
    <xf numFmtId="0" fontId="4" fillId="0" borderId="0" xfId="0" applyNumberFormat="1" applyFont="1" applyFill="1" applyProtection="1">
      <protection locked="0"/>
    </xf>
    <xf numFmtId="0" fontId="5" fillId="0" borderId="0" xfId="0" applyNumberFormat="1" applyFont="1" applyFill="1" applyProtection="1">
      <protection locked="0"/>
    </xf>
    <xf numFmtId="0" fontId="7" fillId="0" borderId="0" xfId="0" applyNumberFormat="1" applyFont="1" applyFill="1" applyAlignment="1" applyProtection="1">
      <alignment vertical="center"/>
      <protection locked="0"/>
    </xf>
    <xf numFmtId="0" fontId="8" fillId="0" borderId="0" xfId="0" applyNumberFormat="1" applyFont="1" applyFill="1" applyAlignment="1" applyProtection="1">
      <alignment vertical="center"/>
      <protection locked="0"/>
    </xf>
    <xf numFmtId="0" fontId="7" fillId="0" borderId="0" xfId="0" applyNumberFormat="1" applyFont="1" applyFill="1" applyProtection="1"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0" fontId="7" fillId="0" borderId="0" xfId="0" applyNumberFormat="1" applyFont="1" applyFill="1" applyAlignment="1">
      <alignment vertical="top"/>
    </xf>
    <xf numFmtId="0" fontId="6" fillId="0" borderId="0" xfId="0" applyNumberFormat="1" applyFont="1" applyFill="1" applyAlignment="1" applyProtection="1">
      <alignment vertical="top"/>
      <protection locked="0"/>
    </xf>
    <xf numFmtId="0" fontId="13" fillId="0" borderId="0" xfId="0" applyNumberFormat="1" applyFont="1"/>
    <xf numFmtId="0" fontId="9" fillId="0" borderId="0" xfId="0" applyNumberFormat="1" applyFont="1" applyFill="1"/>
    <xf numFmtId="0" fontId="15" fillId="0" borderId="0" xfId="0" applyNumberFormat="1" applyFont="1" applyFill="1" applyAlignment="1" applyProtection="1">
      <alignment vertical="center"/>
      <protection locked="0"/>
    </xf>
    <xf numFmtId="0" fontId="16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/>
    <xf numFmtId="0" fontId="8" fillId="0" borderId="0" xfId="0" applyNumberFormat="1" applyFont="1" applyFill="1" applyAlignment="1"/>
    <xf numFmtId="177" fontId="7" fillId="0" borderId="0" xfId="0" applyNumberFormat="1" applyFont="1" applyFill="1" applyAlignment="1"/>
    <xf numFmtId="43" fontId="7" fillId="0" borderId="0" xfId="0" applyNumberFormat="1" applyFont="1" applyFill="1" applyAlignment="1"/>
    <xf numFmtId="0" fontId="18" fillId="0" borderId="0" xfId="0" applyNumberFormat="1" applyFont="1" applyFill="1" applyAlignment="1"/>
    <xf numFmtId="0" fontId="10" fillId="0" borderId="0" xfId="0" applyNumberFormat="1" applyFont="1" applyFill="1"/>
    <xf numFmtId="0" fontId="10" fillId="0" borderId="0" xfId="0" applyNumberFormat="1" applyFont="1" applyFill="1" applyAlignment="1">
      <alignment vertical="center"/>
    </xf>
    <xf numFmtId="0" fontId="7" fillId="0" borderId="0" xfId="0" applyNumberFormat="1" applyFont="1" applyFill="1"/>
    <xf numFmtId="0" fontId="21" fillId="0" borderId="0" xfId="0" applyNumberFormat="1" applyFont="1" applyFill="1" applyAlignment="1">
      <alignment vertical="top"/>
    </xf>
    <xf numFmtId="0" fontId="26" fillId="0" borderId="0" xfId="0" applyNumberFormat="1" applyFont="1" applyFill="1" applyAlignment="1">
      <alignment vertical="center"/>
    </xf>
    <xf numFmtId="0" fontId="27" fillId="0" borderId="0" xfId="0" applyNumberFormat="1" applyFont="1" applyFill="1"/>
    <xf numFmtId="0" fontId="28" fillId="0" borderId="0" xfId="0" applyNumberFormat="1" applyFont="1" applyFill="1"/>
    <xf numFmtId="0" fontId="21" fillId="0" borderId="0" xfId="0" applyNumberFormat="1" applyFont="1" applyFill="1" applyAlignment="1">
      <alignment vertical="center"/>
    </xf>
    <xf numFmtId="0" fontId="30" fillId="0" borderId="0" xfId="0" applyNumberFormat="1" applyFont="1" applyFill="1" applyAlignment="1">
      <alignment vertical="center"/>
    </xf>
    <xf numFmtId="0" fontId="21" fillId="0" borderId="0" xfId="0" applyNumberFormat="1" applyFont="1" applyFill="1"/>
    <xf numFmtId="0" fontId="29" fillId="0" borderId="0" xfId="0" applyNumberFormat="1" applyFont="1" applyFill="1"/>
    <xf numFmtId="0" fontId="26" fillId="0" borderId="0" xfId="0" applyNumberFormat="1" applyFont="1" applyFill="1"/>
    <xf numFmtId="0" fontId="28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/>
    <xf numFmtId="0" fontId="28" fillId="0" borderId="0" xfId="0" applyNumberFormat="1" applyFont="1" applyFill="1" applyAlignment="1"/>
    <xf numFmtId="176" fontId="30" fillId="0" borderId="0" xfId="0" applyNumberFormat="1" applyFont="1" applyFill="1" applyAlignment="1" applyProtection="1">
      <alignment vertical="center" shrinkToFit="1"/>
    </xf>
    <xf numFmtId="0" fontId="28" fillId="0" borderId="0" xfId="0" applyNumberFormat="1" applyFont="1" applyFill="1" applyBorder="1" applyAlignment="1" applyProtection="1">
      <alignment horizontal="left"/>
    </xf>
    <xf numFmtId="176" fontId="28" fillId="0" borderId="0" xfId="0" applyNumberFormat="1" applyFont="1" applyFill="1"/>
    <xf numFmtId="0" fontId="21" fillId="0" borderId="0" xfId="0" applyNumberFormat="1" applyFont="1" applyFill="1" applyAlignment="1"/>
    <xf numFmtId="0" fontId="30" fillId="0" borderId="0" xfId="0" applyNumberFormat="1" applyFont="1" applyFill="1" applyAlignment="1"/>
    <xf numFmtId="0" fontId="26" fillId="0" borderId="0" xfId="0" applyNumberFormat="1" applyFont="1" applyFill="1" applyAlignment="1"/>
    <xf numFmtId="0" fontId="6" fillId="0" borderId="0" xfId="0" applyNumberFormat="1" applyFont="1" applyFill="1"/>
    <xf numFmtId="0" fontId="23" fillId="0" borderId="0" xfId="0" applyNumberFormat="1" applyFont="1" applyFill="1" applyAlignment="1" applyProtection="1">
      <alignment vertical="top"/>
      <protection locked="0"/>
    </xf>
    <xf numFmtId="0" fontId="21" fillId="0" borderId="0" xfId="0" applyNumberFormat="1" applyFont="1" applyFill="1" applyAlignment="1">
      <alignment horizontal="right" vertical="top"/>
    </xf>
    <xf numFmtId="0" fontId="24" fillId="0" borderId="0" xfId="0" applyNumberFormat="1" applyFont="1" applyFill="1" applyAlignment="1">
      <alignment horizontal="centerContinuous" vertical="center"/>
    </xf>
    <xf numFmtId="0" fontId="25" fillId="0" borderId="0" xfId="0" applyNumberFormat="1" applyFont="1" applyFill="1" applyAlignment="1">
      <alignment horizontal="centerContinuous" vertical="center"/>
    </xf>
    <xf numFmtId="0" fontId="26" fillId="0" borderId="0" xfId="0" applyNumberFormat="1" applyFont="1" applyFill="1" applyAlignment="1">
      <alignment horizontal="centerContinuous"/>
    </xf>
    <xf numFmtId="0" fontId="29" fillId="0" borderId="0" xfId="0" applyNumberFormat="1" applyFont="1" applyFill="1" applyAlignment="1">
      <alignment horizontal="right"/>
    </xf>
    <xf numFmtId="0" fontId="34" fillId="0" borderId="2" xfId="0" applyNumberFormat="1" applyFont="1" applyFill="1" applyBorder="1" applyAlignment="1">
      <alignment horizontal="center" vertical="center" shrinkToFit="1"/>
    </xf>
    <xf numFmtId="0" fontId="26" fillId="0" borderId="6" xfId="0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horizontal="centerContinuous" vertical="center"/>
    </xf>
    <xf numFmtId="0" fontId="21" fillId="0" borderId="4" xfId="0" applyNumberFormat="1" applyFont="1" applyFill="1" applyBorder="1" applyAlignment="1">
      <alignment horizontal="centerContinuous" vertical="center"/>
    </xf>
    <xf numFmtId="0" fontId="21" fillId="0" borderId="5" xfId="0" applyNumberFormat="1" applyFont="1" applyFill="1" applyBorder="1" applyAlignment="1">
      <alignment horizontal="center" vertical="center" shrinkToFit="1"/>
    </xf>
    <xf numFmtId="0" fontId="26" fillId="0" borderId="3" xfId="0" applyNumberFormat="1" applyFont="1" applyFill="1" applyBorder="1" applyAlignment="1">
      <alignment horizontal="centerContinuous" vertical="center"/>
    </xf>
    <xf numFmtId="0" fontId="34" fillId="0" borderId="15" xfId="0" applyNumberFormat="1" applyFont="1" applyFill="1" applyBorder="1" applyAlignment="1">
      <alignment horizontal="center" vertical="center"/>
    </xf>
    <xf numFmtId="0" fontId="34" fillId="0" borderId="15" xfId="0" applyNumberFormat="1" applyFont="1" applyFill="1" applyBorder="1" applyAlignment="1">
      <alignment horizontal="center" vertical="center" shrinkToFit="1"/>
    </xf>
    <xf numFmtId="0" fontId="26" fillId="0" borderId="7" xfId="0" applyNumberFormat="1" applyFont="1" applyFill="1" applyBorder="1" applyAlignment="1">
      <alignment horizontal="center" vertical="center" shrinkToFit="1"/>
    </xf>
    <xf numFmtId="0" fontId="21" fillId="0" borderId="7" xfId="0" applyNumberFormat="1" applyFont="1" applyFill="1" applyBorder="1" applyAlignment="1">
      <alignment horizontal="center" vertical="center" shrinkToFit="1"/>
    </xf>
    <xf numFmtId="0" fontId="22" fillId="0" borderId="11" xfId="0" applyNumberFormat="1" applyFont="1" applyFill="1" applyBorder="1" applyAlignment="1">
      <alignment horizontal="center" vertical="center" shrinkToFit="1"/>
    </xf>
    <xf numFmtId="0" fontId="26" fillId="0" borderId="0" xfId="0" applyNumberFormat="1" applyFont="1" applyFill="1" applyBorder="1" applyAlignment="1">
      <alignment horizontal="centerContinuous" vertical="center"/>
    </xf>
    <xf numFmtId="0" fontId="21" fillId="0" borderId="8" xfId="0" applyNumberFormat="1" applyFont="1" applyFill="1" applyBorder="1" applyAlignment="1">
      <alignment horizontal="centerContinuous" vertical="center"/>
    </xf>
    <xf numFmtId="0" fontId="21" fillId="0" borderId="9" xfId="0" applyNumberFormat="1" applyFont="1" applyFill="1" applyBorder="1" applyAlignment="1">
      <alignment horizontal="centerContinuous" vertical="center"/>
    </xf>
    <xf numFmtId="0" fontId="21" fillId="0" borderId="12" xfId="0" applyNumberFormat="1" applyFont="1" applyFill="1" applyBorder="1" applyAlignment="1">
      <alignment horizontal="center" vertical="center" shrinkToFit="1"/>
    </xf>
    <xf numFmtId="0" fontId="34" fillId="0" borderId="7" xfId="0" applyNumberFormat="1" applyFont="1" applyFill="1" applyBorder="1" applyAlignment="1">
      <alignment horizontal="center" vertical="center" shrinkToFit="1"/>
    </xf>
    <xf numFmtId="0" fontId="21" fillId="0" borderId="19" xfId="0" applyNumberFormat="1" applyFont="1" applyFill="1" applyBorder="1" applyAlignment="1">
      <alignment horizontal="centerContinuous" vertical="center"/>
    </xf>
    <xf numFmtId="0" fontId="34" fillId="0" borderId="0" xfId="0" applyNumberFormat="1" applyFont="1" applyFill="1" applyBorder="1" applyAlignment="1">
      <alignment horizontal="center" vertical="center" shrinkToFit="1"/>
    </xf>
    <xf numFmtId="0" fontId="34" fillId="0" borderId="11" xfId="0" applyNumberFormat="1" applyFont="1" applyFill="1" applyBorder="1" applyAlignment="1">
      <alignment horizontal="center" vertical="center"/>
    </xf>
    <xf numFmtId="0" fontId="34" fillId="0" borderId="11" xfId="0" applyNumberFormat="1" applyFont="1" applyFill="1" applyBorder="1" applyAlignment="1">
      <alignment horizontal="center" vertical="center" shrinkToFit="1"/>
    </xf>
    <xf numFmtId="0" fontId="21" fillId="0" borderId="0" xfId="0" applyNumberFormat="1" applyFont="1" applyFill="1" applyAlignment="1">
      <alignment horizontal="center" vertical="center" shrinkToFit="1"/>
    </xf>
    <xf numFmtId="0" fontId="21" fillId="0" borderId="11" xfId="0" applyNumberFormat="1" applyFont="1" applyFill="1" applyBorder="1" applyAlignment="1">
      <alignment horizontal="center" vertical="center" shrinkToFit="1"/>
    </xf>
    <xf numFmtId="0" fontId="26" fillId="0" borderId="11" xfId="0" applyNumberFormat="1" applyFont="1" applyFill="1" applyBorder="1" applyAlignment="1">
      <alignment horizontal="center" vertical="center" shrinkToFit="1"/>
    </xf>
    <xf numFmtId="0" fontId="26" fillId="0" borderId="10" xfId="0" applyNumberFormat="1" applyFont="1" applyFill="1" applyBorder="1" applyAlignment="1">
      <alignment horizontal="center" vertical="center" shrinkToFit="1"/>
    </xf>
    <xf numFmtId="0" fontId="35" fillId="0" borderId="7" xfId="0" applyNumberFormat="1" applyFont="1" applyFill="1" applyBorder="1" applyAlignment="1">
      <alignment horizontal="center" vertical="center" shrinkToFit="1"/>
    </xf>
    <xf numFmtId="0" fontId="21" fillId="0" borderId="0" xfId="0" applyNumberFormat="1" applyFont="1" applyFill="1" applyBorder="1" applyAlignment="1">
      <alignment horizontal="center" vertical="center" shrinkToFit="1"/>
    </xf>
    <xf numFmtId="0" fontId="21" fillId="0" borderId="11" xfId="0" applyNumberFormat="1" applyFont="1" applyFill="1" applyBorder="1" applyAlignment="1">
      <alignment horizontal="center" vertical="center"/>
    </xf>
    <xf numFmtId="0" fontId="28" fillId="0" borderId="7" xfId="0" applyNumberFormat="1" applyFont="1" applyFill="1" applyBorder="1" applyAlignment="1">
      <alignment horizontal="center" vertical="center" shrinkToFit="1"/>
    </xf>
    <xf numFmtId="0" fontId="34" fillId="0" borderId="9" xfId="0" applyNumberFormat="1" applyFont="1" applyFill="1" applyBorder="1" applyAlignment="1">
      <alignment horizontal="center" vertical="center" shrinkToFit="1"/>
    </xf>
    <xf numFmtId="0" fontId="21" fillId="0" borderId="9" xfId="0" applyNumberFormat="1" applyFont="1" applyFill="1" applyBorder="1" applyAlignment="1">
      <alignment horizontal="center" vertical="center" shrinkToFit="1"/>
    </xf>
    <xf numFmtId="0" fontId="21" fillId="0" borderId="14" xfId="0" applyNumberFormat="1" applyFont="1" applyFill="1" applyBorder="1" applyAlignment="1">
      <alignment horizontal="center" vertical="center" shrinkToFit="1"/>
    </xf>
    <xf numFmtId="0" fontId="21" fillId="0" borderId="8" xfId="0" applyNumberFormat="1" applyFont="1" applyFill="1" applyBorder="1" applyAlignment="1">
      <alignment horizontal="center" vertical="center" shrinkToFit="1"/>
    </xf>
    <xf numFmtId="0" fontId="21" fillId="0" borderId="14" xfId="0" applyNumberFormat="1" applyFont="1" applyFill="1" applyBorder="1" applyAlignment="1">
      <alignment horizontal="center" vertical="center"/>
    </xf>
    <xf numFmtId="41" fontId="21" fillId="0" borderId="0" xfId="0" applyNumberFormat="1" applyFont="1" applyFill="1" applyAlignment="1" applyProtection="1">
      <alignment horizontal="right" vertical="center" shrinkToFit="1"/>
    </xf>
    <xf numFmtId="41" fontId="21" fillId="0" borderId="0" xfId="0" applyNumberFormat="1" applyFont="1" applyFill="1" applyAlignment="1" applyProtection="1">
      <alignment horizontal="center" vertical="center" shrinkToFit="1"/>
    </xf>
    <xf numFmtId="41" fontId="21" fillId="0" borderId="0" xfId="0" applyNumberFormat="1" applyFont="1" applyFill="1" applyAlignment="1" applyProtection="1">
      <alignment vertical="center" shrinkToFit="1"/>
    </xf>
    <xf numFmtId="41" fontId="21" fillId="0" borderId="0" xfId="0" applyNumberFormat="1" applyFont="1" applyFill="1" applyAlignment="1" applyProtection="1">
      <alignment vertical="center"/>
    </xf>
    <xf numFmtId="0" fontId="30" fillId="0" borderId="7" xfId="0" applyNumberFormat="1" applyFont="1" applyFill="1" applyBorder="1" applyAlignment="1">
      <alignment horizontal="center" vertical="center" shrinkToFit="1"/>
    </xf>
    <xf numFmtId="41" fontId="30" fillId="0" borderId="0" xfId="0" applyNumberFormat="1" applyFont="1" applyFill="1" applyAlignment="1" applyProtection="1">
      <alignment horizontal="right" vertical="center" shrinkToFit="1"/>
    </xf>
    <xf numFmtId="0" fontId="30" fillId="0" borderId="12" xfId="0" applyNumberFormat="1" applyFont="1" applyFill="1" applyBorder="1" applyAlignment="1">
      <alignment horizontal="center" vertical="center" shrinkToFit="1"/>
    </xf>
    <xf numFmtId="41" fontId="30" fillId="0" borderId="0" xfId="0" applyNumberFormat="1" applyFont="1" applyFill="1" applyAlignment="1" applyProtection="1">
      <alignment vertical="center" shrinkToFit="1"/>
    </xf>
    <xf numFmtId="41" fontId="21" fillId="0" borderId="0" xfId="0" applyNumberFormat="1" applyFont="1" applyFill="1" applyAlignment="1" applyProtection="1">
      <alignment horizontal="right" vertical="center" shrinkToFit="1"/>
      <protection locked="0"/>
    </xf>
    <xf numFmtId="41" fontId="21" fillId="0" borderId="0" xfId="0" applyNumberFormat="1" applyFont="1" applyFill="1" applyAlignment="1" applyProtection="1">
      <alignment horizontal="center" vertical="center" shrinkToFit="1"/>
      <protection locked="0"/>
    </xf>
    <xf numFmtId="3" fontId="21" fillId="0" borderId="12" xfId="0" applyNumberFormat="1" applyFont="1" applyFill="1" applyBorder="1" applyAlignment="1">
      <alignment horizontal="center" vertical="center" shrinkToFit="1"/>
    </xf>
    <xf numFmtId="0" fontId="26" fillId="0" borderId="9" xfId="0" applyNumberFormat="1" applyFont="1" applyFill="1" applyBorder="1" applyAlignment="1">
      <alignment horizontal="center" vertical="center"/>
    </xf>
    <xf numFmtId="176" fontId="21" fillId="0" borderId="13" xfId="0" applyNumberFormat="1" applyFont="1" applyFill="1" applyBorder="1" applyAlignment="1" applyProtection="1">
      <alignment vertical="center"/>
    </xf>
    <xf numFmtId="176" fontId="21" fillId="0" borderId="8" xfId="0" applyNumberFormat="1" applyFont="1" applyFill="1" applyBorder="1" applyAlignment="1" applyProtection="1">
      <alignment vertical="center"/>
    </xf>
    <xf numFmtId="176" fontId="21" fillId="0" borderId="8" xfId="0" applyNumberFormat="1" applyFont="1" applyFill="1" applyBorder="1" applyAlignment="1" applyProtection="1">
      <alignment vertical="center"/>
      <protection locked="0"/>
    </xf>
    <xf numFmtId="3" fontId="21" fillId="0" borderId="13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 applyProtection="1">
      <alignment horizontal="left"/>
    </xf>
    <xf numFmtId="0" fontId="29" fillId="0" borderId="0" xfId="0" applyNumberFormat="1" applyFont="1" applyFill="1" applyProtection="1"/>
    <xf numFmtId="0" fontId="29" fillId="0" borderId="16" xfId="0" applyNumberFormat="1" applyFont="1" applyFill="1" applyBorder="1" applyProtection="1"/>
    <xf numFmtId="176" fontId="29" fillId="0" borderId="16" xfId="0" applyNumberFormat="1" applyFont="1" applyFill="1" applyBorder="1" applyAlignment="1" applyProtection="1">
      <alignment horizontal="right"/>
    </xf>
    <xf numFmtId="0" fontId="29" fillId="0" borderId="16" xfId="0" applyNumberFormat="1" applyFont="1" applyFill="1" applyBorder="1"/>
    <xf numFmtId="176" fontId="29" fillId="0" borderId="0" xfId="0" applyNumberFormat="1" applyFont="1" applyFill="1" applyBorder="1" applyProtection="1"/>
    <xf numFmtId="176" fontId="29" fillId="0" borderId="0" xfId="0" applyNumberFormat="1" applyFont="1" applyFill="1" applyBorder="1" applyAlignment="1" applyProtection="1">
      <alignment horizontal="right"/>
    </xf>
    <xf numFmtId="0" fontId="26" fillId="0" borderId="0" xfId="0" applyNumberFormat="1" applyFont="1" applyFill="1" applyBorder="1" applyAlignment="1"/>
    <xf numFmtId="0" fontId="26" fillId="0" borderId="0" xfId="0" applyNumberFormat="1" applyFont="1" applyFill="1" applyBorder="1"/>
    <xf numFmtId="0" fontId="7" fillId="0" borderId="0" xfId="0" applyNumberFormat="1" applyFont="1" applyFill="1" applyAlignment="1" applyProtection="1">
      <alignment vertical="top"/>
      <protection locked="0"/>
    </xf>
    <xf numFmtId="0" fontId="12" fillId="0" borderId="0" xfId="0" applyNumberFormat="1" applyFont="1" applyFill="1" applyAlignment="1" applyProtection="1">
      <alignment vertical="top"/>
      <protection locked="0"/>
    </xf>
    <xf numFmtId="0" fontId="6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NumberFormat="1" applyFont="1" applyFill="1" applyAlignment="1" applyProtection="1">
      <alignment horizontal="right" vertical="top"/>
      <protection locked="0"/>
    </xf>
    <xf numFmtId="0" fontId="14" fillId="0" borderId="0" xfId="0" applyNumberFormat="1" applyFont="1" applyFill="1" applyAlignment="1" applyProtection="1">
      <alignment horizontal="centerContinuous" vertical="center"/>
      <protection locked="0"/>
    </xf>
    <xf numFmtId="0" fontId="6" fillId="0" borderId="0" xfId="0" applyNumberFormat="1" applyFont="1" applyFill="1" applyAlignment="1" applyProtection="1">
      <alignment horizontal="right"/>
      <protection locked="0"/>
    </xf>
    <xf numFmtId="0" fontId="37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6" xfId="0" applyNumberFormat="1" applyFont="1" applyFill="1" applyBorder="1" applyAlignment="1" applyProtection="1">
      <alignment horizontal="centerContinuous" vertical="center"/>
      <protection locked="0"/>
    </xf>
    <xf numFmtId="0" fontId="3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7" xfId="0" applyNumberFormat="1" applyFont="1" applyFill="1" applyBorder="1" applyAlignment="1" applyProtection="1">
      <alignment vertical="center"/>
      <protection locked="0"/>
    </xf>
    <xf numFmtId="0" fontId="37" fillId="0" borderId="0" xfId="0" applyNumberFormat="1" applyFont="1" applyFill="1" applyAlignment="1" applyProtection="1">
      <alignment vertical="center"/>
      <protection locked="0"/>
    </xf>
    <xf numFmtId="0" fontId="37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7" xfId="0" applyNumberFormat="1" applyFont="1" applyFill="1" applyBorder="1" applyAlignment="1" applyProtection="1">
      <alignment vertical="center"/>
      <protection locked="0"/>
    </xf>
    <xf numFmtId="0" fontId="7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Alignment="1" applyProtection="1">
      <alignment horizontal="center" vertical="center" shrinkToFit="1"/>
      <protection locked="0"/>
    </xf>
    <xf numFmtId="0" fontId="3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shrinkToFit="1"/>
      <protection locked="0"/>
    </xf>
    <xf numFmtId="41" fontId="7" fillId="0" borderId="0" xfId="0" applyNumberFormat="1" applyFont="1" applyFill="1" applyAlignment="1" applyProtection="1">
      <alignment shrinkToFit="1"/>
      <protection locked="0"/>
    </xf>
    <xf numFmtId="41" fontId="7" fillId="0" borderId="7" xfId="0" applyNumberFormat="1" applyFont="1" applyFill="1" applyBorder="1" applyAlignment="1" applyProtection="1">
      <alignment shrinkToFit="1"/>
      <protection locked="0"/>
    </xf>
    <xf numFmtId="0" fontId="7" fillId="0" borderId="12" xfId="0" applyNumberFormat="1" applyFont="1" applyFill="1" applyBorder="1" applyAlignment="1" applyProtection="1">
      <alignment horizontal="center" shrinkToFit="1"/>
      <protection locked="0"/>
    </xf>
    <xf numFmtId="41" fontId="7" fillId="0" borderId="0" xfId="0" applyNumberFormat="1" applyFont="1" applyFill="1" applyBorder="1" applyAlignment="1" applyProtection="1">
      <alignment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41" fontId="8" fillId="0" borderId="0" xfId="0" applyNumberFormat="1" applyFont="1" applyFill="1" applyAlignment="1" applyProtection="1">
      <alignment vertical="center" shrinkToFit="1"/>
      <protection locked="0"/>
    </xf>
    <xf numFmtId="0" fontId="8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37" fillId="0" borderId="7" xfId="0" applyNumberFormat="1" applyFont="1" applyFill="1" applyBorder="1" applyAlignment="1" applyProtection="1">
      <alignment horizontal="center" shrinkToFit="1"/>
      <protection locked="0"/>
    </xf>
    <xf numFmtId="176" fontId="7" fillId="0" borderId="12" xfId="0" applyNumberFormat="1" applyFont="1" applyFill="1" applyBorder="1" applyAlignment="1" applyProtection="1">
      <alignment shrinkToFit="1"/>
      <protection locked="0"/>
    </xf>
    <xf numFmtId="0" fontId="37" fillId="0" borderId="8" xfId="0" applyNumberFormat="1" applyFont="1" applyFill="1" applyBorder="1" applyAlignment="1" applyProtection="1">
      <alignment horizontal="center"/>
      <protection locked="0"/>
    </xf>
    <xf numFmtId="41" fontId="7" fillId="0" borderId="13" xfId="0" applyNumberFormat="1" applyFont="1" applyFill="1" applyBorder="1" applyProtection="1">
      <protection locked="0"/>
    </xf>
    <xf numFmtId="41" fontId="7" fillId="0" borderId="8" xfId="0" applyNumberFormat="1" applyFont="1" applyFill="1" applyBorder="1" applyProtection="1">
      <protection locked="0"/>
    </xf>
    <xf numFmtId="41" fontId="7" fillId="0" borderId="9" xfId="0" applyNumberFormat="1" applyFont="1" applyFill="1" applyBorder="1" applyProtection="1">
      <protection locked="0"/>
    </xf>
    <xf numFmtId="3" fontId="7" fillId="0" borderId="8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Alignment="1" applyProtection="1">
      <alignment vertical="center"/>
      <protection locked="0"/>
    </xf>
    <xf numFmtId="176" fontId="6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Alignment="1" applyProtection="1">
      <alignment vertical="top"/>
      <protection locked="0"/>
    </xf>
    <xf numFmtId="0" fontId="31" fillId="0" borderId="0" xfId="0" applyNumberFormat="1" applyFont="1" applyFill="1" applyAlignment="1" applyProtection="1">
      <alignment vertical="top"/>
      <protection locked="0"/>
    </xf>
    <xf numFmtId="0" fontId="21" fillId="0" borderId="0" xfId="0" applyNumberFormat="1" applyFont="1" applyFill="1" applyAlignment="1" applyProtection="1">
      <alignment horizontal="right" vertical="top"/>
      <protection locked="0"/>
    </xf>
    <xf numFmtId="0" fontId="32" fillId="0" borderId="0" xfId="0" applyNumberFormat="1" applyFont="1" applyFill="1" applyAlignment="1">
      <alignment horizontal="centerContinuous" vertical="center"/>
    </xf>
    <xf numFmtId="0" fontId="27" fillId="0" borderId="0" xfId="0" applyNumberFormat="1" applyFont="1" applyFill="1" applyAlignment="1">
      <alignment horizontal="centerContinuous"/>
    </xf>
    <xf numFmtId="0" fontId="34" fillId="0" borderId="2" xfId="0" applyNumberFormat="1" applyFont="1" applyFill="1" applyBorder="1" applyAlignment="1">
      <alignment horizontal="center" vertical="center"/>
    </xf>
    <xf numFmtId="0" fontId="34" fillId="0" borderId="6" xfId="0" applyNumberFormat="1" applyFont="1" applyFill="1" applyBorder="1" applyAlignment="1">
      <alignment horizontal="centerContinuous" vertical="center"/>
    </xf>
    <xf numFmtId="0" fontId="34" fillId="0" borderId="3" xfId="0" applyNumberFormat="1" applyFont="1" applyFill="1" applyBorder="1" applyAlignment="1">
      <alignment horizontal="centerContinuous" vertical="center"/>
    </xf>
    <xf numFmtId="0" fontId="34" fillId="0" borderId="4" xfId="0" applyNumberFormat="1" applyFont="1" applyFill="1" applyBorder="1" applyAlignment="1">
      <alignment horizontal="centerContinuous" vertical="center"/>
    </xf>
    <xf numFmtId="0" fontId="26" fillId="0" borderId="18" xfId="0" applyNumberFormat="1" applyFont="1" applyFill="1" applyBorder="1" applyAlignment="1">
      <alignment horizontal="centerContinuous" vertical="center" wrapText="1"/>
    </xf>
    <xf numFmtId="0" fontId="26" fillId="0" borderId="5" xfId="0" applyNumberFormat="1" applyFont="1" applyFill="1" applyBorder="1" applyAlignment="1">
      <alignment horizontal="centerContinuous" vertical="center" wrapText="1"/>
    </xf>
    <xf numFmtId="0" fontId="21" fillId="0" borderId="5" xfId="0" applyNumberFormat="1" applyFont="1" applyFill="1" applyBorder="1" applyAlignment="1">
      <alignment horizontal="center" vertical="center"/>
    </xf>
    <xf numFmtId="0" fontId="34" fillId="0" borderId="7" xfId="0" applyNumberFormat="1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26" fillId="0" borderId="20" xfId="0" applyNumberFormat="1" applyFont="1" applyFill="1" applyBorder="1" applyAlignment="1">
      <alignment horizontal="centerContinuous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21" fillId="0" borderId="12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34" fillId="0" borderId="9" xfId="0" applyNumberFormat="1" applyFont="1" applyFill="1" applyBorder="1" applyAlignment="1">
      <alignment horizontal="center" vertical="center"/>
    </xf>
    <xf numFmtId="0" fontId="21" fillId="0" borderId="9" xfId="0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centerContinuous" vertical="center" shrinkToFit="1"/>
    </xf>
    <xf numFmtId="0" fontId="21" fillId="0" borderId="8" xfId="0" applyNumberFormat="1" applyFont="1" applyFill="1" applyBorder="1" applyAlignment="1">
      <alignment horizontal="center" vertical="center"/>
    </xf>
    <xf numFmtId="0" fontId="21" fillId="0" borderId="7" xfId="0" applyNumberFormat="1" applyFont="1" applyFill="1" applyBorder="1" applyAlignment="1">
      <alignment horizontal="center" shrinkToFit="1"/>
    </xf>
    <xf numFmtId="176" fontId="21" fillId="0" borderId="0" xfId="0" applyNumberFormat="1" applyFont="1" applyFill="1" applyAlignment="1" applyProtection="1">
      <alignment shrinkToFit="1"/>
    </xf>
    <xf numFmtId="176" fontId="21" fillId="0" borderId="0" xfId="0" applyNumberFormat="1" applyFont="1" applyFill="1" applyAlignment="1" applyProtection="1">
      <alignment horizontal="right" shrinkToFit="1"/>
    </xf>
    <xf numFmtId="0" fontId="21" fillId="0" borderId="12" xfId="0" applyNumberFormat="1" applyFont="1" applyFill="1" applyBorder="1" applyAlignment="1">
      <alignment horizontal="center" shrinkToFit="1"/>
    </xf>
    <xf numFmtId="0" fontId="34" fillId="0" borderId="7" xfId="0" applyNumberFormat="1" applyFont="1" applyFill="1" applyBorder="1" applyAlignment="1">
      <alignment horizontal="center" shrinkToFit="1"/>
    </xf>
    <xf numFmtId="176" fontId="21" fillId="0" borderId="12" xfId="0" applyNumberFormat="1" applyFont="1" applyFill="1" applyBorder="1" applyAlignment="1" applyProtection="1">
      <alignment shrinkToFit="1"/>
      <protection locked="0"/>
    </xf>
    <xf numFmtId="176" fontId="21" fillId="0" borderId="12" xfId="0" applyNumberFormat="1" applyFont="1" applyFill="1" applyBorder="1" applyAlignment="1" applyProtection="1">
      <alignment shrinkToFit="1"/>
    </xf>
    <xf numFmtId="0" fontId="34" fillId="0" borderId="8" xfId="0" applyNumberFormat="1" applyFont="1" applyFill="1" applyBorder="1" applyAlignment="1">
      <alignment horizontal="center"/>
    </xf>
    <xf numFmtId="176" fontId="21" fillId="0" borderId="13" xfId="0" applyNumberFormat="1" applyFont="1" applyFill="1" applyBorder="1" applyProtection="1"/>
    <xf numFmtId="176" fontId="21" fillId="0" borderId="8" xfId="0" applyNumberFormat="1" applyFont="1" applyFill="1" applyBorder="1" applyProtection="1"/>
    <xf numFmtId="176" fontId="21" fillId="0" borderId="8" xfId="0" applyNumberFormat="1" applyFont="1" applyFill="1" applyBorder="1" applyProtection="1">
      <protection locked="0"/>
    </xf>
    <xf numFmtId="176" fontId="21" fillId="0" borderId="9" xfId="0" applyNumberFormat="1" applyFont="1" applyFill="1" applyBorder="1" applyProtection="1">
      <protection locked="0"/>
    </xf>
    <xf numFmtId="3" fontId="21" fillId="0" borderId="8" xfId="0" applyNumberFormat="1" applyFont="1" applyFill="1" applyBorder="1" applyAlignment="1">
      <alignment vertical="center" shrinkToFit="1"/>
    </xf>
    <xf numFmtId="0" fontId="26" fillId="0" borderId="16" xfId="0" applyNumberFormat="1" applyFont="1" applyFill="1" applyBorder="1" applyAlignment="1">
      <alignment horizontal="right"/>
    </xf>
    <xf numFmtId="0" fontId="14" fillId="0" borderId="0" xfId="0" applyNumberFormat="1" applyFont="1" applyFill="1" applyAlignment="1">
      <alignment horizontal="centerContinuous" vertical="center"/>
    </xf>
    <xf numFmtId="0" fontId="16" fillId="0" borderId="0" xfId="0" applyNumberFormat="1" applyFont="1" applyFill="1" applyAlignment="1">
      <alignment horizontal="centerContinuous" vertical="center"/>
    </xf>
    <xf numFmtId="0" fontId="6" fillId="0" borderId="0" xfId="0" applyNumberFormat="1" applyFont="1" applyFill="1" applyAlignment="1">
      <alignment horizontal="right"/>
    </xf>
    <xf numFmtId="0" fontId="7" fillId="0" borderId="5" xfId="0" applyNumberFormat="1" applyFont="1" applyFill="1" applyBorder="1" applyAlignment="1">
      <alignment horizontal="center" vertical="center" shrinkToFit="1"/>
    </xf>
    <xf numFmtId="0" fontId="7" fillId="0" borderId="13" xfId="0" applyNumberFormat="1" applyFont="1" applyFill="1" applyBorder="1" applyAlignment="1">
      <alignment horizontal="center" vertical="center" shrinkToFit="1"/>
    </xf>
    <xf numFmtId="0" fontId="37" fillId="0" borderId="7" xfId="0" applyNumberFormat="1" applyFont="1" applyFill="1" applyBorder="1" applyAlignment="1">
      <alignment horizontal="center" shrinkToFit="1"/>
    </xf>
    <xf numFmtId="0" fontId="37" fillId="0" borderId="6" xfId="0" applyNumberFormat="1" applyFont="1" applyFill="1" applyBorder="1" applyAlignment="1">
      <alignment horizontal="center" vertical="center" shrinkToFit="1"/>
    </xf>
    <xf numFmtId="0" fontId="7" fillId="0" borderId="14" xfId="0" applyNumberFormat="1" applyFont="1" applyFill="1" applyBorder="1" applyAlignment="1">
      <alignment horizontal="center" vertical="center" shrinkToFit="1"/>
    </xf>
    <xf numFmtId="0" fontId="7" fillId="0" borderId="12" xfId="0" applyNumberFormat="1" applyFont="1" applyFill="1" applyBorder="1" applyAlignment="1">
      <alignment horizontal="center" vertical="center" shrinkToFit="1"/>
    </xf>
    <xf numFmtId="177" fontId="7" fillId="0" borderId="0" xfId="0" applyNumberFormat="1" applyFont="1" applyFill="1" applyBorder="1" applyAlignment="1" applyProtection="1">
      <alignment horizontal="right" shrinkToFit="1"/>
    </xf>
    <xf numFmtId="0" fontId="9" fillId="0" borderId="0" xfId="0" applyNumberFormat="1" applyFont="1" applyFill="1" applyAlignment="1">
      <alignment horizontal="centerContinuous"/>
    </xf>
    <xf numFmtId="0" fontId="7" fillId="0" borderId="7" xfId="0" applyNumberFormat="1" applyFont="1" applyFill="1" applyBorder="1" applyAlignment="1">
      <alignment horizontal="center" vertical="center" shrinkToFit="1"/>
    </xf>
    <xf numFmtId="0" fontId="37" fillId="0" borderId="8" xfId="0" applyNumberFormat="1" applyFont="1" applyFill="1" applyBorder="1" applyAlignment="1">
      <alignment horizontal="center" vertical="center" shrinkToFit="1"/>
    </xf>
    <xf numFmtId="176" fontId="7" fillId="0" borderId="12" xfId="0" applyNumberFormat="1" applyFont="1" applyFill="1" applyBorder="1" applyAlignment="1">
      <alignment shrinkToFit="1"/>
    </xf>
    <xf numFmtId="0" fontId="3" fillId="0" borderId="9" xfId="0" applyNumberFormat="1" applyFont="1" applyFill="1" applyBorder="1" applyAlignment="1">
      <alignment horizontal="center" shrinkToFit="1"/>
    </xf>
    <xf numFmtId="3" fontId="7" fillId="0" borderId="13" xfId="0" applyNumberFormat="1" applyFont="1" applyFill="1" applyBorder="1" applyAlignment="1">
      <alignment shrinkToFit="1"/>
    </xf>
    <xf numFmtId="0" fontId="17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>
      <alignment horizontal="right" vertical="top"/>
    </xf>
    <xf numFmtId="0" fontId="7" fillId="0" borderId="15" xfId="0" applyNumberFormat="1" applyFont="1" applyFill="1" applyBorder="1" applyAlignment="1">
      <alignment horizontal="center" vertical="center" shrinkToFit="1"/>
    </xf>
    <xf numFmtId="0" fontId="21" fillId="0" borderId="15" xfId="0" applyNumberFormat="1" applyFont="1" applyFill="1" applyBorder="1" applyAlignment="1">
      <alignment horizontal="center" vertical="center" shrinkToFit="1"/>
    </xf>
    <xf numFmtId="177" fontId="7" fillId="0" borderId="0" xfId="0" applyNumberFormat="1" applyFont="1" applyFill="1" applyAlignment="1" applyProtection="1">
      <alignment vertical="center" shrinkToFit="1"/>
    </xf>
    <xf numFmtId="178" fontId="7" fillId="0" borderId="0" xfId="0" applyNumberFormat="1" applyFont="1" applyFill="1" applyAlignment="1" applyProtection="1">
      <alignment vertical="center" shrinkToFit="1"/>
    </xf>
    <xf numFmtId="176" fontId="7" fillId="0" borderId="12" xfId="0" applyNumberFormat="1" applyFont="1" applyFill="1" applyBorder="1" applyAlignment="1">
      <alignment horizontal="left" shrinkToFit="1"/>
    </xf>
    <xf numFmtId="177" fontId="7" fillId="0" borderId="8" xfId="0" applyNumberFormat="1" applyFont="1" applyFill="1" applyBorder="1" applyAlignment="1" applyProtection="1">
      <alignment horizontal="right" shrinkToFit="1"/>
    </xf>
    <xf numFmtId="178" fontId="7" fillId="0" borderId="8" xfId="0" applyNumberFormat="1" applyFont="1" applyFill="1" applyBorder="1" applyAlignment="1" applyProtection="1">
      <alignment horizontal="right" shrinkToFit="1"/>
    </xf>
    <xf numFmtId="0" fontId="3" fillId="0" borderId="0" xfId="0" applyNumberFormat="1" applyFont="1" applyFill="1" applyBorder="1" applyAlignment="1">
      <alignment horizontal="center" shrinkToFit="1"/>
    </xf>
    <xf numFmtId="178" fontId="7" fillId="0" borderId="0" xfId="0" applyNumberFormat="1" applyFont="1" applyFill="1" applyBorder="1" applyAlignment="1" applyProtection="1">
      <alignment horizontal="right" shrinkToFit="1"/>
    </xf>
    <xf numFmtId="3" fontId="7" fillId="0" borderId="0" xfId="0" applyNumberFormat="1" applyFont="1" applyFill="1" applyBorder="1" applyAlignment="1">
      <alignment shrinkToFit="1"/>
    </xf>
    <xf numFmtId="0" fontId="5" fillId="0" borderId="0" xfId="0" applyNumberFormat="1" applyFont="1" applyFill="1" applyBorder="1" applyAlignment="1">
      <alignment horizontal="left"/>
    </xf>
    <xf numFmtId="177" fontId="6" fillId="0" borderId="0" xfId="0" applyNumberFormat="1" applyFont="1" applyFill="1" applyBorder="1" applyAlignment="1" applyProtection="1">
      <alignment horizontal="right" shrinkToFit="1"/>
    </xf>
    <xf numFmtId="178" fontId="6" fillId="0" borderId="0" xfId="0" applyNumberFormat="1" applyFont="1" applyFill="1" applyBorder="1" applyAlignment="1" applyProtection="1">
      <alignment horizontal="right" shrinkToFit="1"/>
    </xf>
    <xf numFmtId="3" fontId="6" fillId="0" borderId="0" xfId="0" applyNumberFormat="1" applyFont="1" applyFill="1" applyBorder="1" applyAlignment="1">
      <alignment shrinkToFit="1"/>
    </xf>
    <xf numFmtId="0" fontId="10" fillId="0" borderId="0" xfId="0" applyNumberFormat="1" applyFont="1" applyFill="1" applyBorder="1" applyAlignment="1">
      <alignment horizontal="left"/>
    </xf>
    <xf numFmtId="41" fontId="10" fillId="0" borderId="0" xfId="0" applyNumberFormat="1" applyFont="1" applyFill="1" applyBorder="1" applyProtection="1"/>
    <xf numFmtId="3" fontId="1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176" fontId="6" fillId="0" borderId="0" xfId="0" applyNumberFormat="1" applyFont="1" applyFill="1" applyAlignment="1">
      <alignment horizontal="left"/>
    </xf>
    <xf numFmtId="41" fontId="21" fillId="0" borderId="0" xfId="0" applyNumberFormat="1" applyFont="1" applyFill="1" applyAlignment="1">
      <alignment vertical="center"/>
    </xf>
    <xf numFmtId="41" fontId="30" fillId="0" borderId="0" xfId="0" applyNumberFormat="1" applyFont="1" applyFill="1" applyAlignment="1">
      <alignment vertical="center"/>
    </xf>
    <xf numFmtId="41" fontId="21" fillId="0" borderId="0" xfId="0" applyNumberFormat="1" applyFont="1" applyFill="1" applyAlignment="1"/>
    <xf numFmtId="41" fontId="8" fillId="0" borderId="0" xfId="0" applyNumberFormat="1" applyFont="1" applyFill="1" applyAlignment="1" applyProtection="1">
      <alignment vertical="center" shrinkToFit="1"/>
      <protection locked="0"/>
    </xf>
    <xf numFmtId="0" fontId="21" fillId="0" borderId="0" xfId="0" applyNumberFormat="1" applyFont="1" applyFill="1" applyAlignment="1">
      <alignment vertical="top"/>
    </xf>
    <xf numFmtId="0" fontId="28" fillId="0" borderId="0" xfId="0" applyNumberFormat="1" applyFont="1" applyFill="1"/>
    <xf numFmtId="0" fontId="28" fillId="0" borderId="0" xfId="0" applyNumberFormat="1" applyFont="1" applyFill="1" applyAlignment="1"/>
    <xf numFmtId="176" fontId="30" fillId="0" borderId="0" xfId="0" applyNumberFormat="1" applyFont="1" applyFill="1" applyAlignment="1" applyProtection="1">
      <alignment vertical="center" shrinkToFit="1"/>
    </xf>
    <xf numFmtId="176" fontId="28" fillId="0" borderId="0" xfId="0" applyNumberFormat="1" applyFont="1" applyFill="1"/>
    <xf numFmtId="176" fontId="29" fillId="0" borderId="0" xfId="0" applyNumberFormat="1" applyFont="1" applyFill="1" applyBorder="1" applyProtection="1"/>
    <xf numFmtId="0" fontId="32" fillId="0" borderId="0" xfId="0" applyNumberFormat="1" applyFont="1" applyFill="1" applyAlignment="1">
      <alignment horizontal="centerContinuous" vertical="center"/>
    </xf>
    <xf numFmtId="0" fontId="27" fillId="0" borderId="0" xfId="0" applyNumberFormat="1" applyFont="1" applyFill="1" applyAlignment="1">
      <alignment horizontal="centerContinuous"/>
    </xf>
    <xf numFmtId="0" fontId="34" fillId="0" borderId="3" xfId="0" applyNumberFormat="1" applyFont="1" applyFill="1" applyBorder="1" applyAlignment="1">
      <alignment horizontal="centerContinuous" vertical="center"/>
    </xf>
    <xf numFmtId="176" fontId="21" fillId="0" borderId="0" xfId="0" applyNumberFormat="1" applyFont="1" applyFill="1" applyAlignment="1" applyProtection="1">
      <alignment shrinkToFit="1"/>
    </xf>
    <xf numFmtId="176" fontId="21" fillId="0" borderId="8" xfId="0" applyNumberFormat="1" applyFont="1" applyFill="1" applyBorder="1" applyProtection="1">
      <protection locked="0"/>
    </xf>
    <xf numFmtId="41" fontId="7" fillId="0" borderId="0" xfId="0" applyNumberFormat="1" applyFont="1" applyFill="1" applyAlignment="1" applyProtection="1">
      <alignment shrinkToFit="1"/>
      <protection locked="0"/>
    </xf>
    <xf numFmtId="41" fontId="7" fillId="0" borderId="7" xfId="0" applyNumberFormat="1" applyFont="1" applyFill="1" applyBorder="1" applyAlignment="1" applyProtection="1">
      <alignment shrinkToFit="1"/>
      <protection locked="0"/>
    </xf>
    <xf numFmtId="176" fontId="21" fillId="0" borderId="0" xfId="0" applyNumberFormat="1" applyFont="1" applyFill="1" applyAlignment="1" applyProtection="1">
      <alignment shrinkToFit="1"/>
    </xf>
    <xf numFmtId="176" fontId="21" fillId="0" borderId="0" xfId="0" applyNumberFormat="1" applyFont="1" applyFill="1" applyAlignment="1" applyProtection="1">
      <alignment horizontal="right" shrinkToFit="1"/>
    </xf>
    <xf numFmtId="177" fontId="8" fillId="0" borderId="0" xfId="0" applyNumberFormat="1" applyFont="1" applyFill="1" applyAlignment="1" applyProtection="1">
      <alignment vertical="center" shrinkToFit="1"/>
    </xf>
    <xf numFmtId="178" fontId="8" fillId="0" borderId="0" xfId="0" applyNumberFormat="1" applyFont="1" applyFill="1" applyAlignment="1" applyProtection="1">
      <alignment vertical="center" shrinkToFit="1"/>
    </xf>
    <xf numFmtId="0" fontId="41" fillId="0" borderId="0" xfId="0" applyNumberFormat="1" applyFont="1" applyAlignment="1">
      <alignment horizontal="center" wrapText="1"/>
    </xf>
    <xf numFmtId="0" fontId="28" fillId="0" borderId="0" xfId="0" applyNumberFormat="1" applyFont="1" applyFill="1" applyAlignment="1">
      <alignment horizontal="left"/>
    </xf>
    <xf numFmtId="0" fontId="6" fillId="0" borderId="16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NumberFormat="1" applyFont="1" applyFill="1" applyAlignment="1" applyProtection="1">
      <alignment horizontal="center" vertical="center"/>
      <protection locked="0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19" xfId="0" applyNumberFormat="1" applyFont="1" applyFill="1" applyBorder="1" applyAlignment="1">
      <alignment horizontal="center" vertical="center"/>
    </xf>
    <xf numFmtId="0" fontId="26" fillId="0" borderId="20" xfId="0" applyNumberFormat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2 2" xfId="5"/>
    <cellStyle name="표준 3" xfId="2"/>
    <cellStyle name="표준 4" xfId="4"/>
    <cellStyle name="표준 5" xfId="3"/>
  </cellStyles>
  <dxfs count="0"/>
  <tableStyles count="0" defaultTableStyle="TableStyleMedium9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75" zoomScaleNormal="100" workbookViewId="0">
      <selection activeCell="K22" sqref="K22"/>
    </sheetView>
  </sheetViews>
  <sheetFormatPr defaultRowHeight="15.75"/>
  <cols>
    <col min="1" max="16384" width="9" style="4"/>
  </cols>
  <sheetData>
    <row r="1" spans="1:9" s="13" customFormat="1"/>
    <row r="11" spans="1:9" s="3" customFormat="1" ht="109.5" customHeight="1">
      <c r="A11" s="251" t="s">
        <v>0</v>
      </c>
      <c r="B11" s="251"/>
      <c r="C11" s="251"/>
      <c r="D11" s="251"/>
      <c r="E11" s="251"/>
      <c r="F11" s="251"/>
      <c r="G11" s="251"/>
      <c r="H11" s="251"/>
      <c r="I11" s="251"/>
    </row>
  </sheetData>
  <mergeCells count="1">
    <mergeCell ref="A11:I11"/>
  </mergeCells>
  <phoneticPr fontId="20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view="pageBreakPreview" zoomScale="85" zoomScaleNormal="100" zoomScaleSheetLayoutView="85" workbookViewId="0">
      <pane xSplit="1" ySplit="11" topLeftCell="B12" activePane="bottomRight" state="frozen"/>
      <selection activeCell="AF18" sqref="AF18"/>
      <selection pane="topRight"/>
      <selection pane="bottomLeft"/>
      <selection pane="bottomRight" activeCell="A2" sqref="A2"/>
    </sheetView>
  </sheetViews>
  <sheetFormatPr defaultColWidth="8" defaultRowHeight="12"/>
  <cols>
    <col min="1" max="1" width="8.625" style="33" customWidth="1"/>
    <col min="2" max="3" width="9.125" style="33" customWidth="1"/>
    <col min="4" max="7" width="7.125" style="33" customWidth="1"/>
    <col min="8" max="8" width="7" style="33" customWidth="1"/>
    <col min="9" max="9" width="6.625" style="33" customWidth="1"/>
    <col min="10" max="11" width="7.125" style="33" customWidth="1"/>
    <col min="12" max="12" width="6.375" style="33" customWidth="1"/>
    <col min="13" max="13" width="7.625" style="33" hidden="1" customWidth="1"/>
    <col min="14" max="14" width="7.125" style="33" customWidth="1"/>
    <col min="15" max="15" width="8.375" style="33" customWidth="1"/>
    <col min="16" max="16" width="6.375" style="33" customWidth="1"/>
    <col min="17" max="20" width="6.125" style="33" customWidth="1"/>
    <col min="21" max="21" width="5.75" style="33" customWidth="1"/>
    <col min="22" max="22" width="6.125" style="33" customWidth="1"/>
    <col min="23" max="23" width="8.125" style="42" customWidth="1"/>
    <col min="24" max="24" width="5.625" style="33" customWidth="1"/>
    <col min="25" max="25" width="6.125" style="33" customWidth="1"/>
    <col min="26" max="26" width="6.375" style="33" customWidth="1"/>
    <col min="27" max="27" width="5.625" style="33" customWidth="1"/>
    <col min="28" max="28" width="6.625" style="33" customWidth="1"/>
    <col min="29" max="29" width="8" style="33"/>
    <col min="30" max="30" width="8.5" style="33" bestFit="1" customWidth="1"/>
    <col min="31" max="16384" width="8" style="33"/>
  </cols>
  <sheetData>
    <row r="1" spans="1:30" s="25" customFormat="1" ht="24.95" customHeight="1">
      <c r="C1" s="44"/>
      <c r="N1" s="45" t="s">
        <v>192</v>
      </c>
      <c r="O1" s="25" t="s">
        <v>193</v>
      </c>
    </row>
    <row r="2" spans="1:30" s="26" customFormat="1" ht="24.95" customHeight="1">
      <c r="A2" s="46" t="s">
        <v>141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 t="s">
        <v>128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30" s="27" customFormat="1" ht="23.1" customHeight="1">
      <c r="A3" s="47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7" t="s">
        <v>4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30" s="28" customFormat="1" ht="15" customHeight="1">
      <c r="A4" s="36" t="s">
        <v>238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49" t="s">
        <v>124</v>
      </c>
      <c r="O4" s="36" t="s">
        <v>238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49" t="s">
        <v>237</v>
      </c>
    </row>
    <row r="5" spans="1:30" s="29" customFormat="1" ht="21" customHeight="1">
      <c r="A5" s="50" t="s">
        <v>34</v>
      </c>
      <c r="B5" s="50" t="s">
        <v>198</v>
      </c>
      <c r="C5" s="51" t="s">
        <v>201</v>
      </c>
      <c r="D5" s="52"/>
      <c r="E5" s="52"/>
      <c r="F5" s="52"/>
      <c r="G5" s="52"/>
      <c r="H5" s="52"/>
      <c r="I5" s="52"/>
      <c r="J5" s="52"/>
      <c r="K5" s="52"/>
      <c r="L5" s="52"/>
      <c r="M5" s="53"/>
      <c r="N5" s="54" t="s">
        <v>32</v>
      </c>
      <c r="O5" s="50" t="s">
        <v>34</v>
      </c>
      <c r="P5" s="55" t="s">
        <v>203</v>
      </c>
      <c r="Q5" s="52"/>
      <c r="R5" s="52"/>
      <c r="S5" s="52"/>
      <c r="T5" s="52"/>
      <c r="U5" s="52"/>
      <c r="V5" s="52"/>
      <c r="W5" s="56" t="s">
        <v>209</v>
      </c>
      <c r="X5" s="57" t="s">
        <v>102</v>
      </c>
      <c r="Y5" s="50" t="s">
        <v>103</v>
      </c>
      <c r="Z5" s="50" t="s">
        <v>119</v>
      </c>
      <c r="AA5" s="50" t="s">
        <v>211</v>
      </c>
      <c r="AB5" s="54" t="s">
        <v>32</v>
      </c>
    </row>
    <row r="6" spans="1:30" s="29" customFormat="1" ht="21" customHeight="1">
      <c r="A6" s="58"/>
      <c r="B6" s="59"/>
      <c r="C6" s="60"/>
      <c r="D6" s="61" t="s">
        <v>202</v>
      </c>
      <c r="E6" s="62"/>
      <c r="F6" s="62"/>
      <c r="G6" s="62"/>
      <c r="H6" s="62"/>
      <c r="I6" s="62"/>
      <c r="J6" s="62"/>
      <c r="K6" s="62"/>
      <c r="L6" s="62"/>
      <c r="M6" s="63"/>
      <c r="N6" s="64"/>
      <c r="O6" s="65"/>
      <c r="P6" s="61" t="s">
        <v>204</v>
      </c>
      <c r="Q6" s="62"/>
      <c r="R6" s="62"/>
      <c r="S6" s="62"/>
      <c r="T6" s="66"/>
      <c r="U6" s="65" t="s">
        <v>105</v>
      </c>
      <c r="V6" s="67" t="s">
        <v>111</v>
      </c>
      <c r="W6" s="68" t="s">
        <v>120</v>
      </c>
      <c r="X6" s="69"/>
      <c r="Y6" s="65"/>
      <c r="Z6" s="65" t="s">
        <v>112</v>
      </c>
      <c r="AA6" s="65" t="s">
        <v>64</v>
      </c>
      <c r="AB6" s="70"/>
    </row>
    <row r="7" spans="1:30" s="29" customFormat="1" ht="15" customHeight="1">
      <c r="A7" s="58"/>
      <c r="B7" s="59"/>
      <c r="C7" s="71"/>
      <c r="D7" s="72"/>
      <c r="E7" s="65" t="s">
        <v>118</v>
      </c>
      <c r="F7" s="65" t="s">
        <v>97</v>
      </c>
      <c r="G7" s="65" t="s">
        <v>121</v>
      </c>
      <c r="H7" s="65" t="s">
        <v>200</v>
      </c>
      <c r="I7" s="65" t="s">
        <v>67</v>
      </c>
      <c r="J7" s="65" t="s">
        <v>108</v>
      </c>
      <c r="K7" s="65" t="s">
        <v>101</v>
      </c>
      <c r="L7" s="65" t="s">
        <v>231</v>
      </c>
      <c r="M7" s="73" t="s">
        <v>191</v>
      </c>
      <c r="N7" s="70"/>
      <c r="O7" s="65"/>
      <c r="P7" s="72"/>
      <c r="Q7" s="65" t="s">
        <v>206</v>
      </c>
      <c r="R7" s="65" t="s">
        <v>205</v>
      </c>
      <c r="S7" s="65" t="s">
        <v>207</v>
      </c>
      <c r="T7" s="65" t="s">
        <v>208</v>
      </c>
      <c r="U7" s="65"/>
      <c r="V7" s="67" t="s">
        <v>210</v>
      </c>
      <c r="W7" s="68" t="s">
        <v>115</v>
      </c>
      <c r="X7" s="72"/>
      <c r="Y7" s="59"/>
      <c r="Z7" s="59" t="s">
        <v>52</v>
      </c>
      <c r="AA7" s="59"/>
      <c r="AB7" s="70"/>
    </row>
    <row r="8" spans="1:30" s="29" customFormat="1" ht="15" customHeight="1">
      <c r="A8" s="58"/>
      <c r="B8" s="59"/>
      <c r="C8" s="71"/>
      <c r="D8" s="71"/>
      <c r="E8" s="65"/>
      <c r="F8" s="65"/>
      <c r="G8" s="74"/>
      <c r="H8" s="65" t="s">
        <v>48</v>
      </c>
      <c r="I8" s="65" t="s">
        <v>199</v>
      </c>
      <c r="J8" s="65"/>
      <c r="K8" s="65" t="s">
        <v>230</v>
      </c>
      <c r="L8" s="65" t="s">
        <v>232</v>
      </c>
      <c r="M8" s="72" t="s">
        <v>98</v>
      </c>
      <c r="N8" s="70"/>
      <c r="O8" s="65"/>
      <c r="P8" s="71"/>
      <c r="Q8" s="65" t="s">
        <v>117</v>
      </c>
      <c r="R8" s="65" t="s">
        <v>96</v>
      </c>
      <c r="S8" s="65"/>
      <c r="T8" s="65" t="s">
        <v>116</v>
      </c>
      <c r="U8" s="59"/>
      <c r="V8" s="75" t="s">
        <v>165</v>
      </c>
      <c r="W8" s="76"/>
      <c r="X8" s="71"/>
      <c r="Y8" s="59"/>
      <c r="Z8" s="59" t="s">
        <v>114</v>
      </c>
      <c r="AA8" s="59"/>
      <c r="AB8" s="70"/>
    </row>
    <row r="9" spans="1:30" s="29" customFormat="1" ht="16.5" customHeight="1">
      <c r="A9" s="58"/>
      <c r="B9" s="59"/>
      <c r="C9" s="71"/>
      <c r="D9" s="71"/>
      <c r="E9" s="59"/>
      <c r="F9" s="59"/>
      <c r="G9" s="77"/>
      <c r="H9" s="59"/>
      <c r="I9" s="59" t="s">
        <v>142</v>
      </c>
      <c r="J9" s="59"/>
      <c r="K9" s="59"/>
      <c r="L9" s="59"/>
      <c r="M9" s="71"/>
      <c r="N9" s="70"/>
      <c r="O9" s="65"/>
      <c r="P9" s="71"/>
      <c r="Q9" s="59"/>
      <c r="R9" s="59" t="s">
        <v>52</v>
      </c>
      <c r="S9" s="59"/>
      <c r="T9" s="59" t="s">
        <v>176</v>
      </c>
      <c r="U9" s="59"/>
      <c r="V9" s="75" t="s">
        <v>49</v>
      </c>
      <c r="W9" s="76" t="s">
        <v>248</v>
      </c>
      <c r="X9" s="71"/>
      <c r="Y9" s="59"/>
      <c r="Z9" s="59" t="s">
        <v>178</v>
      </c>
      <c r="AA9" s="59" t="s">
        <v>251</v>
      </c>
      <c r="AB9" s="70"/>
    </row>
    <row r="10" spans="1:30" s="29" customFormat="1" ht="15" customHeight="1">
      <c r="A10" s="58"/>
      <c r="B10" s="59"/>
      <c r="C10" s="71"/>
      <c r="D10" s="71"/>
      <c r="E10" s="59" t="s">
        <v>59</v>
      </c>
      <c r="F10" s="59" t="s">
        <v>22</v>
      </c>
      <c r="G10" s="59" t="s">
        <v>172</v>
      </c>
      <c r="H10" s="59" t="s">
        <v>170</v>
      </c>
      <c r="I10" s="59" t="s">
        <v>137</v>
      </c>
      <c r="J10" s="59" t="s">
        <v>68</v>
      </c>
      <c r="K10" s="59" t="s">
        <v>140</v>
      </c>
      <c r="L10" s="59"/>
      <c r="M10" s="71" t="s">
        <v>41</v>
      </c>
      <c r="N10" s="70"/>
      <c r="O10" s="65"/>
      <c r="P10" s="71"/>
      <c r="Q10" s="59" t="s">
        <v>36</v>
      </c>
      <c r="R10" s="59" t="s">
        <v>61</v>
      </c>
      <c r="S10" s="59" t="s">
        <v>65</v>
      </c>
      <c r="T10" s="59" t="s">
        <v>171</v>
      </c>
      <c r="U10" s="59"/>
      <c r="V10" s="75" t="s">
        <v>177</v>
      </c>
      <c r="W10" s="76" t="s">
        <v>249</v>
      </c>
      <c r="X10" s="71" t="s">
        <v>54</v>
      </c>
      <c r="Y10" s="71" t="s">
        <v>175</v>
      </c>
      <c r="Z10" s="59" t="s">
        <v>166</v>
      </c>
      <c r="AA10" s="59" t="s">
        <v>252</v>
      </c>
      <c r="AB10" s="70"/>
    </row>
    <row r="11" spans="1:30" s="29" customFormat="1" ht="16.5" customHeight="1">
      <c r="A11" s="78" t="s">
        <v>62</v>
      </c>
      <c r="B11" s="79" t="s">
        <v>24</v>
      </c>
      <c r="C11" s="80"/>
      <c r="D11" s="80"/>
      <c r="E11" s="79" t="s">
        <v>114</v>
      </c>
      <c r="F11" s="79" t="s">
        <v>114</v>
      </c>
      <c r="G11" s="79" t="s">
        <v>114</v>
      </c>
      <c r="H11" s="79" t="s">
        <v>114</v>
      </c>
      <c r="I11" s="79" t="s">
        <v>164</v>
      </c>
      <c r="J11" s="79" t="s">
        <v>114</v>
      </c>
      <c r="K11" s="79" t="s">
        <v>167</v>
      </c>
      <c r="L11" s="79"/>
      <c r="M11" s="80" t="s">
        <v>66</v>
      </c>
      <c r="N11" s="81" t="s">
        <v>169</v>
      </c>
      <c r="O11" s="78" t="s">
        <v>62</v>
      </c>
      <c r="P11" s="80"/>
      <c r="Q11" s="79" t="s">
        <v>57</v>
      </c>
      <c r="R11" s="79" t="s">
        <v>114</v>
      </c>
      <c r="S11" s="79" t="s">
        <v>114</v>
      </c>
      <c r="T11" s="79" t="s">
        <v>114</v>
      </c>
      <c r="U11" s="79" t="s">
        <v>53</v>
      </c>
      <c r="V11" s="81" t="s">
        <v>69</v>
      </c>
      <c r="W11" s="82" t="s">
        <v>250</v>
      </c>
      <c r="X11" s="80" t="s">
        <v>114</v>
      </c>
      <c r="Y11" s="80" t="s">
        <v>114</v>
      </c>
      <c r="Z11" s="79" t="s">
        <v>27</v>
      </c>
      <c r="AA11" s="79" t="s">
        <v>253</v>
      </c>
      <c r="AB11" s="81" t="s">
        <v>169</v>
      </c>
    </row>
    <row r="12" spans="1:30" s="41" customFormat="1" ht="45" customHeight="1">
      <c r="A12" s="59">
        <v>2016</v>
      </c>
      <c r="B12" s="83">
        <v>9255188</v>
      </c>
      <c r="C12" s="83">
        <v>4704898</v>
      </c>
      <c r="D12" s="83">
        <v>3276769</v>
      </c>
      <c r="E12" s="83">
        <v>1114505</v>
      </c>
      <c r="F12" s="83">
        <v>2207555</v>
      </c>
      <c r="G12" s="83">
        <v>12930</v>
      </c>
      <c r="H12" s="83">
        <v>0</v>
      </c>
      <c r="I12" s="83">
        <v>0</v>
      </c>
      <c r="J12" s="83">
        <v>15410</v>
      </c>
      <c r="K12" s="83">
        <v>-47654</v>
      </c>
      <c r="L12" s="83">
        <v>-25977</v>
      </c>
      <c r="M12" s="84"/>
      <c r="N12" s="64">
        <v>2016</v>
      </c>
      <c r="O12" s="59">
        <v>2016</v>
      </c>
      <c r="P12" s="85">
        <v>1355718</v>
      </c>
      <c r="Q12" s="85">
        <v>1197004</v>
      </c>
      <c r="R12" s="85">
        <v>155563</v>
      </c>
      <c r="S12" s="85">
        <v>920</v>
      </c>
      <c r="T12" s="85">
        <v>2231</v>
      </c>
      <c r="U12" s="85">
        <v>1798</v>
      </c>
      <c r="V12" s="85">
        <v>70613</v>
      </c>
      <c r="W12" s="86">
        <v>3909338</v>
      </c>
      <c r="X12" s="85">
        <v>0</v>
      </c>
      <c r="Y12" s="85">
        <v>609748</v>
      </c>
      <c r="Z12" s="85">
        <v>12301</v>
      </c>
      <c r="AA12" s="85">
        <v>18903</v>
      </c>
      <c r="AB12" s="64">
        <v>2016</v>
      </c>
    </row>
    <row r="13" spans="1:30" s="30" customFormat="1" ht="45" customHeight="1">
      <c r="A13" s="59">
        <v>2017</v>
      </c>
      <c r="B13" s="83">
        <v>8209850</v>
      </c>
      <c r="C13" s="83">
        <v>3703562</v>
      </c>
      <c r="D13" s="83">
        <v>2454832</v>
      </c>
      <c r="E13" s="83">
        <v>1202270</v>
      </c>
      <c r="F13" s="83">
        <v>1317074</v>
      </c>
      <c r="G13" s="83">
        <v>10976</v>
      </c>
      <c r="H13" s="83">
        <v>0</v>
      </c>
      <c r="I13" s="83">
        <v>0</v>
      </c>
      <c r="J13" s="83">
        <v>19258</v>
      </c>
      <c r="K13" s="83">
        <v>-64561</v>
      </c>
      <c r="L13" s="83">
        <v>-30185</v>
      </c>
      <c r="M13" s="84"/>
      <c r="N13" s="64">
        <v>2017</v>
      </c>
      <c r="O13" s="59">
        <v>2017</v>
      </c>
      <c r="P13" s="85">
        <v>1170179</v>
      </c>
      <c r="Q13" s="85">
        <v>971414</v>
      </c>
      <c r="R13" s="85">
        <v>196325</v>
      </c>
      <c r="S13" s="85">
        <v>903</v>
      </c>
      <c r="T13" s="85">
        <v>1537</v>
      </c>
      <c r="U13" s="85">
        <v>1868</v>
      </c>
      <c r="V13" s="85">
        <v>76683</v>
      </c>
      <c r="W13" s="85">
        <v>3859913</v>
      </c>
      <c r="X13" s="85">
        <v>3</v>
      </c>
      <c r="Y13" s="85">
        <v>608654</v>
      </c>
      <c r="Z13" s="85">
        <v>10693</v>
      </c>
      <c r="AA13" s="85">
        <v>27025</v>
      </c>
      <c r="AB13" s="64">
        <v>2017</v>
      </c>
    </row>
    <row r="14" spans="1:30" s="29" customFormat="1" ht="45" customHeight="1">
      <c r="A14" s="59">
        <v>2018</v>
      </c>
      <c r="B14" s="83">
        <v>8012708</v>
      </c>
      <c r="C14" s="83">
        <v>3450544</v>
      </c>
      <c r="D14" s="83">
        <v>2322982</v>
      </c>
      <c r="E14" s="83">
        <v>1339713</v>
      </c>
      <c r="F14" s="83">
        <v>1029795</v>
      </c>
      <c r="G14" s="83">
        <v>20567</v>
      </c>
      <c r="H14" s="83">
        <v>0</v>
      </c>
      <c r="I14" s="83">
        <v>0</v>
      </c>
      <c r="J14" s="83">
        <v>20848</v>
      </c>
      <c r="K14" s="83">
        <v>-63781</v>
      </c>
      <c r="L14" s="83">
        <v>-24160</v>
      </c>
      <c r="M14" s="84"/>
      <c r="N14" s="64">
        <v>2018</v>
      </c>
      <c r="O14" s="59">
        <v>2018</v>
      </c>
      <c r="P14" s="85">
        <v>1044502</v>
      </c>
      <c r="Q14" s="85">
        <v>808431</v>
      </c>
      <c r="R14" s="85">
        <v>233103</v>
      </c>
      <c r="S14" s="85">
        <v>1004</v>
      </c>
      <c r="T14" s="85">
        <v>1964</v>
      </c>
      <c r="U14" s="85">
        <v>1187</v>
      </c>
      <c r="V14" s="85">
        <v>81873</v>
      </c>
      <c r="W14" s="85">
        <v>3899216</v>
      </c>
      <c r="X14" s="85">
        <v>0</v>
      </c>
      <c r="Y14" s="85">
        <v>620215</v>
      </c>
      <c r="Z14" s="85">
        <v>12284</v>
      </c>
      <c r="AA14" s="85">
        <v>30449</v>
      </c>
      <c r="AB14" s="64">
        <v>2018</v>
      </c>
    </row>
    <row r="15" spans="1:30" s="29" customFormat="1" ht="45" customHeight="1">
      <c r="A15" s="59">
        <v>2019</v>
      </c>
      <c r="B15" s="83">
        <v>7253885</v>
      </c>
      <c r="C15" s="83">
        <v>3081540</v>
      </c>
      <c r="D15" s="83">
        <v>2067562</v>
      </c>
      <c r="E15" s="83">
        <v>1484199</v>
      </c>
      <c r="F15" s="83">
        <v>787649</v>
      </c>
      <c r="G15" s="83">
        <v>13716</v>
      </c>
      <c r="H15" s="83">
        <v>0</v>
      </c>
      <c r="I15" s="83">
        <v>0</v>
      </c>
      <c r="J15" s="83">
        <v>21497</v>
      </c>
      <c r="K15" s="83">
        <v>-204069</v>
      </c>
      <c r="L15" s="83">
        <v>-35430</v>
      </c>
      <c r="M15" s="84">
        <v>0</v>
      </c>
      <c r="N15" s="64">
        <v>2019</v>
      </c>
      <c r="O15" s="59">
        <v>2019</v>
      </c>
      <c r="P15" s="85">
        <v>928067</v>
      </c>
      <c r="Q15" s="85">
        <v>759660</v>
      </c>
      <c r="R15" s="85">
        <v>165434</v>
      </c>
      <c r="S15" s="85">
        <v>1176</v>
      </c>
      <c r="T15" s="85">
        <v>1797</v>
      </c>
      <c r="U15" s="85">
        <v>114</v>
      </c>
      <c r="V15" s="85">
        <v>85797</v>
      </c>
      <c r="W15" s="85">
        <v>3531431</v>
      </c>
      <c r="X15" s="85">
        <v>1</v>
      </c>
      <c r="Y15" s="85">
        <v>556060</v>
      </c>
      <c r="Z15" s="85">
        <v>27448</v>
      </c>
      <c r="AA15" s="85">
        <v>57405</v>
      </c>
      <c r="AB15" s="64">
        <v>2019</v>
      </c>
    </row>
    <row r="16" spans="1:30" s="29" customFormat="1" ht="45" customHeight="1">
      <c r="A16" s="59">
        <v>2020</v>
      </c>
      <c r="B16" s="83">
        <v>7074649</v>
      </c>
      <c r="C16" s="83">
        <v>3086668</v>
      </c>
      <c r="D16" s="83">
        <v>1982090</v>
      </c>
      <c r="E16" s="83">
        <v>1597978</v>
      </c>
      <c r="F16" s="83">
        <v>549557</v>
      </c>
      <c r="G16" s="83">
        <v>16726</v>
      </c>
      <c r="H16" s="83">
        <v>0</v>
      </c>
      <c r="I16" s="83">
        <v>0</v>
      </c>
      <c r="J16" s="83">
        <v>29656</v>
      </c>
      <c r="K16" s="83">
        <v>-182490</v>
      </c>
      <c r="L16" s="83">
        <v>-29337</v>
      </c>
      <c r="M16" s="84">
        <v>0</v>
      </c>
      <c r="N16" s="64">
        <v>2020</v>
      </c>
      <c r="O16" s="59">
        <v>2020</v>
      </c>
      <c r="P16" s="85">
        <v>1036076</v>
      </c>
      <c r="Q16" s="85">
        <v>868916</v>
      </c>
      <c r="R16" s="85">
        <v>163618</v>
      </c>
      <c r="S16" s="85">
        <v>1011</v>
      </c>
      <c r="T16" s="85">
        <v>2531</v>
      </c>
      <c r="U16" s="85">
        <v>-129</v>
      </c>
      <c r="V16" s="85">
        <v>68631</v>
      </c>
      <c r="W16" s="85">
        <v>3434645</v>
      </c>
      <c r="X16" s="85">
        <v>4</v>
      </c>
      <c r="Y16" s="85">
        <v>482046</v>
      </c>
      <c r="Z16" s="85">
        <v>27394</v>
      </c>
      <c r="AA16" s="85">
        <v>43892</v>
      </c>
      <c r="AB16" s="64">
        <v>2020</v>
      </c>
      <c r="AD16" s="230"/>
    </row>
    <row r="17" spans="1:30" s="30" customFormat="1" ht="45" customHeight="1">
      <c r="A17" s="87">
        <f>A16+1</f>
        <v>2021</v>
      </c>
      <c r="B17" s="88">
        <f>SUM(B18:B22)</f>
        <v>8264102</v>
      </c>
      <c r="C17" s="88">
        <f t="shared" ref="C17:K17" si="0">SUM(C18:C22)</f>
        <v>3345027</v>
      </c>
      <c r="D17" s="88">
        <f t="shared" si="0"/>
        <v>2238321</v>
      </c>
      <c r="E17" s="88">
        <f t="shared" si="0"/>
        <v>1600826</v>
      </c>
      <c r="F17" s="88">
        <f t="shared" si="0"/>
        <v>787563</v>
      </c>
      <c r="G17" s="88">
        <f t="shared" si="0"/>
        <v>13528</v>
      </c>
      <c r="H17" s="88">
        <f t="shared" si="0"/>
        <v>0</v>
      </c>
      <c r="I17" s="88">
        <f t="shared" si="0"/>
        <v>0</v>
      </c>
      <c r="J17" s="88">
        <f t="shared" si="0"/>
        <v>46405</v>
      </c>
      <c r="K17" s="88">
        <f t="shared" si="0"/>
        <v>-182895</v>
      </c>
      <c r="L17" s="88">
        <f t="shared" ref="L17" si="1">SUM(L18:L22)</f>
        <v>-27106</v>
      </c>
      <c r="M17" s="88">
        <f t="shared" ref="M17" si="2">SUM(M18:M22)</f>
        <v>0</v>
      </c>
      <c r="N17" s="89">
        <f>$A$17</f>
        <v>2021</v>
      </c>
      <c r="O17" s="87">
        <f>$A$17</f>
        <v>2021</v>
      </c>
      <c r="P17" s="90">
        <f>SUM(P18:P22)</f>
        <v>1021035</v>
      </c>
      <c r="Q17" s="90">
        <f t="shared" ref="Q17:AA17" si="3">SUM(Q18:Q22)</f>
        <v>847662</v>
      </c>
      <c r="R17" s="90">
        <f t="shared" si="3"/>
        <v>170128</v>
      </c>
      <c r="S17" s="90">
        <f t="shared" si="3"/>
        <v>1118</v>
      </c>
      <c r="T17" s="90">
        <f t="shared" si="3"/>
        <v>2127</v>
      </c>
      <c r="U17" s="90">
        <f t="shared" si="3"/>
        <v>-95</v>
      </c>
      <c r="V17" s="90">
        <f t="shared" si="3"/>
        <v>85766</v>
      </c>
      <c r="W17" s="90">
        <f t="shared" si="3"/>
        <v>4116354</v>
      </c>
      <c r="X17" s="90">
        <f t="shared" si="3"/>
        <v>0</v>
      </c>
      <c r="Y17" s="90">
        <f t="shared" si="3"/>
        <v>643904</v>
      </c>
      <c r="Z17" s="90">
        <f t="shared" si="3"/>
        <v>42045</v>
      </c>
      <c r="AA17" s="90">
        <f t="shared" si="3"/>
        <v>116772</v>
      </c>
      <c r="AB17" s="89">
        <f>$A$17</f>
        <v>2021</v>
      </c>
      <c r="AD17" s="231"/>
    </row>
    <row r="18" spans="1:30" s="40" customFormat="1" ht="45" customHeight="1">
      <c r="A18" s="65" t="s">
        <v>45</v>
      </c>
      <c r="B18" s="83">
        <f>SUM(C18,W18:AA18)</f>
        <v>367787</v>
      </c>
      <c r="C18" s="83">
        <f>SUM(D18,P18,U18:V18)</f>
        <v>368138</v>
      </c>
      <c r="D18" s="83">
        <f>SUM(E18:L18)</f>
        <v>323799</v>
      </c>
      <c r="E18" s="91">
        <v>272830</v>
      </c>
      <c r="F18" s="91">
        <v>96451</v>
      </c>
      <c r="G18" s="91">
        <v>1167</v>
      </c>
      <c r="H18" s="92"/>
      <c r="I18" s="92"/>
      <c r="J18" s="91">
        <v>9340</v>
      </c>
      <c r="K18" s="91">
        <v>-47381</v>
      </c>
      <c r="L18" s="91">
        <v>-8608</v>
      </c>
      <c r="M18" s="92"/>
      <c r="N18" s="93" t="s">
        <v>30</v>
      </c>
      <c r="O18" s="65" t="s">
        <v>45</v>
      </c>
      <c r="P18" s="83">
        <f>SUM(Q18:T18)</f>
        <v>23806</v>
      </c>
      <c r="Q18" s="83">
        <v>23327</v>
      </c>
      <c r="R18" s="83">
        <v>-109</v>
      </c>
      <c r="S18" s="83">
        <v>67</v>
      </c>
      <c r="T18" s="83">
        <v>521</v>
      </c>
      <c r="U18" s="83">
        <v>-44</v>
      </c>
      <c r="V18" s="83">
        <v>20577</v>
      </c>
      <c r="W18" s="83">
        <v>-9518</v>
      </c>
      <c r="X18" s="91">
        <v>0</v>
      </c>
      <c r="Y18" s="83">
        <v>-1389</v>
      </c>
      <c r="Z18" s="83">
        <v>3740</v>
      </c>
      <c r="AA18" s="83">
        <v>6816</v>
      </c>
      <c r="AB18" s="93" t="s">
        <v>30</v>
      </c>
      <c r="AC18" s="232"/>
    </row>
    <row r="19" spans="1:30" s="40" customFormat="1" ht="45" customHeight="1">
      <c r="A19" s="65" t="s">
        <v>44</v>
      </c>
      <c r="B19" s="83">
        <f t="shared" ref="B19:B22" si="4">SUM(C19,W19:AA19)</f>
        <v>1110720</v>
      </c>
      <c r="C19" s="83">
        <f t="shared" ref="C19:C22" si="5">SUM(D19,P19,U19:V19)</f>
        <v>1016342</v>
      </c>
      <c r="D19" s="83">
        <f t="shared" ref="D19:D22" si="6">SUM(E19:L19)</f>
        <v>636834</v>
      </c>
      <c r="E19" s="91">
        <v>402407</v>
      </c>
      <c r="F19" s="91">
        <v>250078</v>
      </c>
      <c r="G19" s="91">
        <v>3181</v>
      </c>
      <c r="H19" s="92"/>
      <c r="I19" s="92"/>
      <c r="J19" s="91">
        <v>4089</v>
      </c>
      <c r="K19" s="91">
        <v>-19901</v>
      </c>
      <c r="L19" s="91">
        <v>-3020</v>
      </c>
      <c r="M19" s="92"/>
      <c r="N19" s="93" t="s">
        <v>31</v>
      </c>
      <c r="O19" s="65" t="s">
        <v>44</v>
      </c>
      <c r="P19" s="83">
        <f t="shared" ref="P19:P22" si="7">SUM(Q19:T19)</f>
        <v>379126</v>
      </c>
      <c r="Q19" s="83">
        <v>377088</v>
      </c>
      <c r="R19" s="83">
        <v>1513</v>
      </c>
      <c r="S19" s="83">
        <v>225</v>
      </c>
      <c r="T19" s="83">
        <v>300</v>
      </c>
      <c r="U19" s="83">
        <v>30</v>
      </c>
      <c r="V19" s="83">
        <v>352</v>
      </c>
      <c r="W19" s="83">
        <v>-14298</v>
      </c>
      <c r="X19" s="91">
        <v>0</v>
      </c>
      <c r="Y19" s="83">
        <v>-1515</v>
      </c>
      <c r="Z19" s="83">
        <v>25779</v>
      </c>
      <c r="AA19" s="83">
        <v>84412</v>
      </c>
      <c r="AB19" s="93" t="s">
        <v>31</v>
      </c>
    </row>
    <row r="20" spans="1:30" s="40" customFormat="1" ht="45" customHeight="1">
      <c r="A20" s="65" t="s">
        <v>55</v>
      </c>
      <c r="B20" s="83">
        <f t="shared" si="4"/>
        <v>121772</v>
      </c>
      <c r="C20" s="83">
        <f t="shared" si="5"/>
        <v>139069</v>
      </c>
      <c r="D20" s="83">
        <f t="shared" si="6"/>
        <v>107119</v>
      </c>
      <c r="E20" s="91">
        <v>102117</v>
      </c>
      <c r="F20" s="91">
        <v>32746</v>
      </c>
      <c r="G20" s="91">
        <v>1215</v>
      </c>
      <c r="H20" s="92"/>
      <c r="I20" s="92"/>
      <c r="J20" s="91">
        <v>4586</v>
      </c>
      <c r="K20" s="91">
        <v>-29485</v>
      </c>
      <c r="L20" s="91">
        <v>-4060</v>
      </c>
      <c r="M20" s="92"/>
      <c r="N20" s="93" t="s">
        <v>174</v>
      </c>
      <c r="O20" s="65" t="s">
        <v>55</v>
      </c>
      <c r="P20" s="83">
        <f t="shared" si="7"/>
        <v>21998</v>
      </c>
      <c r="Q20" s="91">
        <v>22360</v>
      </c>
      <c r="R20" s="91">
        <v>-880</v>
      </c>
      <c r="S20" s="91">
        <v>323</v>
      </c>
      <c r="T20" s="91">
        <v>195</v>
      </c>
      <c r="U20" s="91">
        <v>-41</v>
      </c>
      <c r="V20" s="91">
        <v>9993</v>
      </c>
      <c r="W20" s="83">
        <v>-18514</v>
      </c>
      <c r="X20" s="91">
        <v>0</v>
      </c>
      <c r="Y20" s="91">
        <v>-2884</v>
      </c>
      <c r="Z20" s="91">
        <v>1354</v>
      </c>
      <c r="AA20" s="91">
        <v>2747</v>
      </c>
      <c r="AB20" s="93" t="s">
        <v>174</v>
      </c>
    </row>
    <row r="21" spans="1:30" s="40" customFormat="1" ht="45" customHeight="1">
      <c r="A21" s="65" t="s">
        <v>40</v>
      </c>
      <c r="B21" s="83">
        <f t="shared" si="4"/>
        <v>941750</v>
      </c>
      <c r="C21" s="83">
        <f t="shared" si="5"/>
        <v>937313</v>
      </c>
      <c r="D21" s="83">
        <f t="shared" si="6"/>
        <v>589982</v>
      </c>
      <c r="E21" s="91">
        <v>462813</v>
      </c>
      <c r="F21" s="91">
        <v>173683</v>
      </c>
      <c r="G21" s="91">
        <v>4006</v>
      </c>
      <c r="H21" s="92"/>
      <c r="I21" s="92"/>
      <c r="J21" s="91">
        <v>15321</v>
      </c>
      <c r="K21" s="91">
        <v>-57847</v>
      </c>
      <c r="L21" s="91">
        <v>-7994</v>
      </c>
      <c r="M21" s="92"/>
      <c r="N21" s="93" t="s">
        <v>35</v>
      </c>
      <c r="O21" s="65" t="s">
        <v>40</v>
      </c>
      <c r="P21" s="83">
        <f t="shared" si="7"/>
        <v>314712</v>
      </c>
      <c r="Q21" s="91">
        <v>314880</v>
      </c>
      <c r="R21" s="91">
        <v>-1215</v>
      </c>
      <c r="S21" s="91">
        <v>415</v>
      </c>
      <c r="T21" s="91">
        <v>632</v>
      </c>
      <c r="U21" s="91">
        <v>-112</v>
      </c>
      <c r="V21" s="91">
        <v>32731</v>
      </c>
      <c r="W21" s="83">
        <v>-12150</v>
      </c>
      <c r="X21" s="91">
        <v>0</v>
      </c>
      <c r="Y21" s="91">
        <v>-1960</v>
      </c>
      <c r="Z21" s="91">
        <v>5953</v>
      </c>
      <c r="AA21" s="91">
        <v>12594</v>
      </c>
      <c r="AB21" s="93" t="s">
        <v>35</v>
      </c>
    </row>
    <row r="22" spans="1:30" s="40" customFormat="1" ht="45" customHeight="1">
      <c r="A22" s="65" t="s">
        <v>43</v>
      </c>
      <c r="B22" s="83">
        <f t="shared" si="4"/>
        <v>5722073</v>
      </c>
      <c r="C22" s="83">
        <f t="shared" si="5"/>
        <v>884165</v>
      </c>
      <c r="D22" s="83">
        <f t="shared" si="6"/>
        <v>580587</v>
      </c>
      <c r="E22" s="91">
        <v>360659</v>
      </c>
      <c r="F22" s="91">
        <v>234605</v>
      </c>
      <c r="G22" s="91">
        <v>3959</v>
      </c>
      <c r="H22" s="92"/>
      <c r="I22" s="92"/>
      <c r="J22" s="91">
        <v>13069</v>
      </c>
      <c r="K22" s="91">
        <v>-28281</v>
      </c>
      <c r="L22" s="91">
        <v>-3424</v>
      </c>
      <c r="M22" s="92"/>
      <c r="N22" s="93" t="s">
        <v>29</v>
      </c>
      <c r="O22" s="65" t="s">
        <v>43</v>
      </c>
      <c r="P22" s="83">
        <f t="shared" si="7"/>
        <v>281393</v>
      </c>
      <c r="Q22" s="91">
        <v>110007</v>
      </c>
      <c r="R22" s="91">
        <v>170819</v>
      </c>
      <c r="S22" s="91">
        <v>88</v>
      </c>
      <c r="T22" s="91">
        <v>479</v>
      </c>
      <c r="U22" s="91">
        <v>72</v>
      </c>
      <c r="V22" s="91">
        <v>22113</v>
      </c>
      <c r="W22" s="83">
        <v>4170834</v>
      </c>
      <c r="X22" s="91">
        <v>0</v>
      </c>
      <c r="Y22" s="91">
        <v>651652</v>
      </c>
      <c r="Z22" s="91">
        <v>5219</v>
      </c>
      <c r="AA22" s="91">
        <v>10203</v>
      </c>
      <c r="AB22" s="93" t="s">
        <v>29</v>
      </c>
    </row>
    <row r="23" spans="1:30" s="29" customFormat="1" ht="6" customHeight="1">
      <c r="A23" s="94"/>
      <c r="B23" s="95"/>
      <c r="C23" s="96"/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8"/>
      <c r="O23" s="94"/>
      <c r="P23" s="96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8"/>
    </row>
    <row r="24" spans="1:30" s="32" customFormat="1" ht="15" customHeight="1">
      <c r="A24" s="99" t="s">
        <v>233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1"/>
      <c r="Q24" s="101"/>
      <c r="R24" s="101"/>
      <c r="S24" s="101"/>
      <c r="T24" s="101"/>
      <c r="U24" s="101"/>
      <c r="V24" s="101"/>
      <c r="W24" s="102"/>
      <c r="X24" s="102"/>
      <c r="Y24" s="102"/>
      <c r="Z24" s="102"/>
      <c r="AA24" s="102"/>
      <c r="AB24" s="103"/>
    </row>
    <row r="25" spans="1:30" s="32" customFormat="1" ht="15" customHeight="1">
      <c r="A25" s="252" t="s">
        <v>234</v>
      </c>
      <c r="B25" s="252"/>
      <c r="C25" s="252"/>
      <c r="D25" s="252"/>
      <c r="E25" s="252"/>
      <c r="F25" s="252"/>
      <c r="G25" s="252"/>
      <c r="H25" s="104"/>
      <c r="I25" s="104"/>
      <c r="J25" s="104"/>
      <c r="K25" s="104"/>
      <c r="L25" s="104"/>
      <c r="M25" s="104"/>
      <c r="N25" s="105" t="s">
        <v>245</v>
      </c>
      <c r="O25" s="28" t="s">
        <v>236</v>
      </c>
      <c r="P25" s="104"/>
      <c r="Q25" s="104"/>
      <c r="R25" s="104"/>
      <c r="S25" s="104"/>
      <c r="T25" s="104"/>
      <c r="U25" s="104"/>
      <c r="V25" s="104"/>
      <c r="W25" s="106"/>
      <c r="X25" s="104"/>
      <c r="Y25" s="105"/>
      <c r="Z25" s="107"/>
      <c r="AA25" s="107"/>
      <c r="AB25" s="105" t="s">
        <v>235</v>
      </c>
    </row>
  </sheetData>
  <mergeCells count="1">
    <mergeCell ref="A25:G25"/>
  </mergeCells>
  <phoneticPr fontId="2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2" orientation="portrait" r:id="rId1"/>
  <headerFooter alignWithMargins="0"/>
  <colBreaks count="1" manualBreakCount="1">
    <brk id="14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BreakPreview" zoomScale="85" zoomScaleNormal="115" zoomScaleSheetLayoutView="85" workbookViewId="0">
      <selection activeCell="F14" sqref="F14"/>
    </sheetView>
  </sheetViews>
  <sheetFormatPr defaultColWidth="8" defaultRowHeight="11.25"/>
  <cols>
    <col min="1" max="1" width="12.125" style="6" customWidth="1"/>
    <col min="2" max="2" width="12.25" style="6" customWidth="1"/>
    <col min="3" max="6" width="13.25" style="6" customWidth="1"/>
    <col min="7" max="7" width="12.125" style="6" customWidth="1"/>
    <col min="8" max="16384" width="8" style="6"/>
  </cols>
  <sheetData>
    <row r="1" spans="1:7" s="12" customFormat="1" ht="24.95" customHeight="1">
      <c r="A1" s="108"/>
      <c r="B1" s="109"/>
      <c r="D1" s="110"/>
      <c r="E1" s="110"/>
      <c r="F1" s="110"/>
      <c r="G1" s="111" t="s">
        <v>194</v>
      </c>
    </row>
    <row r="2" spans="1:7" s="15" customFormat="1" ht="24.95" customHeight="1">
      <c r="A2" s="112" t="s">
        <v>139</v>
      </c>
      <c r="B2" s="112"/>
      <c r="C2" s="112"/>
      <c r="D2" s="112"/>
      <c r="E2" s="112"/>
      <c r="F2" s="112"/>
      <c r="G2" s="112"/>
    </row>
    <row r="3" spans="1:7" s="5" customFormat="1" ht="23.1" customHeight="1">
      <c r="A3" s="254" t="s">
        <v>125</v>
      </c>
      <c r="B3" s="254"/>
      <c r="C3" s="254"/>
      <c r="D3" s="254"/>
      <c r="E3" s="254"/>
      <c r="F3" s="254"/>
      <c r="G3" s="254"/>
    </row>
    <row r="4" spans="1:7" ht="15" customHeight="1">
      <c r="A4" s="6" t="s">
        <v>239</v>
      </c>
      <c r="G4" s="113" t="s">
        <v>240</v>
      </c>
    </row>
    <row r="5" spans="1:7" s="7" customFormat="1" ht="15" customHeight="1">
      <c r="A5" s="114" t="s">
        <v>34</v>
      </c>
      <c r="B5" s="115" t="s">
        <v>60</v>
      </c>
      <c r="C5" s="116" t="s">
        <v>212</v>
      </c>
      <c r="D5" s="117" t="s">
        <v>213</v>
      </c>
      <c r="E5" s="114" t="s">
        <v>214</v>
      </c>
      <c r="F5" s="114" t="s">
        <v>38</v>
      </c>
      <c r="G5" s="118" t="s">
        <v>32</v>
      </c>
    </row>
    <row r="6" spans="1:7" s="7" customFormat="1" ht="15" customHeight="1">
      <c r="A6" s="119"/>
      <c r="B6" s="120"/>
      <c r="C6" s="121" t="s">
        <v>215</v>
      </c>
      <c r="D6" s="122" t="s">
        <v>216</v>
      </c>
      <c r="E6" s="123" t="s">
        <v>217</v>
      </c>
      <c r="F6" s="123" t="s">
        <v>216</v>
      </c>
    </row>
    <row r="7" spans="1:7" s="7" customFormat="1" ht="15" customHeight="1">
      <c r="A7" s="124"/>
      <c r="C7" s="125" t="s">
        <v>23</v>
      </c>
      <c r="D7" s="126" t="s">
        <v>254</v>
      </c>
      <c r="E7" s="127" t="s">
        <v>21</v>
      </c>
      <c r="F7" s="127" t="s">
        <v>160</v>
      </c>
      <c r="G7" s="128"/>
    </row>
    <row r="8" spans="1:7" s="7" customFormat="1" ht="15" customHeight="1">
      <c r="A8" s="129" t="s">
        <v>28</v>
      </c>
      <c r="B8" s="130" t="s">
        <v>136</v>
      </c>
      <c r="C8" s="131" t="s">
        <v>189</v>
      </c>
      <c r="D8" s="132" t="s">
        <v>46</v>
      </c>
      <c r="E8" s="130" t="s">
        <v>1</v>
      </c>
      <c r="F8" s="130" t="s">
        <v>46</v>
      </c>
      <c r="G8" s="133" t="s">
        <v>25</v>
      </c>
    </row>
    <row r="9" spans="1:7" s="9" customFormat="1" ht="18.95" customHeight="1">
      <c r="A9" s="134">
        <v>2016</v>
      </c>
      <c r="B9" s="135">
        <v>2243785239</v>
      </c>
      <c r="C9" s="135">
        <v>1903914</v>
      </c>
      <c r="D9" s="135">
        <v>1178512</v>
      </c>
      <c r="E9" s="135">
        <v>842688</v>
      </c>
      <c r="F9" s="136">
        <v>2662652</v>
      </c>
      <c r="G9" s="137">
        <v>2016</v>
      </c>
    </row>
    <row r="10" spans="1:7" s="9" customFormat="1" ht="18.95" customHeight="1">
      <c r="A10" s="134">
        <v>2017</v>
      </c>
      <c r="B10" s="135">
        <v>2319014122</v>
      </c>
      <c r="C10" s="135">
        <v>1896424</v>
      </c>
      <c r="D10" s="135">
        <v>1222835.2530868624</v>
      </c>
      <c r="E10" s="135">
        <v>851376</v>
      </c>
      <c r="F10" s="136">
        <v>2723842.4879254289</v>
      </c>
      <c r="G10" s="137">
        <v>2017</v>
      </c>
    </row>
    <row r="11" spans="1:7" s="9" customFormat="1" ht="18.95" customHeight="1">
      <c r="A11" s="134">
        <v>2018</v>
      </c>
      <c r="B11" s="135">
        <v>2392216840</v>
      </c>
      <c r="C11" s="135">
        <v>1882970</v>
      </c>
      <c r="D11" s="135">
        <v>1270448.7272765897</v>
      </c>
      <c r="E11" s="135">
        <v>860303</v>
      </c>
      <c r="F11" s="136">
        <v>2780667.7879770268</v>
      </c>
      <c r="G11" s="137">
        <v>2018</v>
      </c>
    </row>
    <row r="12" spans="1:7" s="9" customFormat="1" ht="18.95" customHeight="1">
      <c r="A12" s="134">
        <v>2019</v>
      </c>
      <c r="B12" s="135">
        <v>2714787262</v>
      </c>
      <c r="C12" s="135">
        <v>1868745</v>
      </c>
      <c r="D12" s="135">
        <v>1452733</v>
      </c>
      <c r="E12" s="135">
        <v>872628</v>
      </c>
      <c r="F12" s="138">
        <v>3111048</v>
      </c>
      <c r="G12" s="137">
        <v>2019</v>
      </c>
    </row>
    <row r="13" spans="1:7" s="9" customFormat="1" ht="18.95" customHeight="1">
      <c r="A13" s="134">
        <v>2020</v>
      </c>
      <c r="B13" s="135">
        <v>3564715793</v>
      </c>
      <c r="C13" s="135">
        <v>1851549</v>
      </c>
      <c r="D13" s="135">
        <v>1925261.3854972001</v>
      </c>
      <c r="E13" s="135">
        <v>893152</v>
      </c>
      <c r="F13" s="138">
        <v>3991163.6463401527</v>
      </c>
      <c r="G13" s="137">
        <v>2020</v>
      </c>
    </row>
    <row r="14" spans="1:7" s="8" customFormat="1" ht="39.950000000000003" customHeight="1">
      <c r="A14" s="139">
        <f>A13+1</f>
        <v>2021</v>
      </c>
      <c r="B14" s="140">
        <f>SUM(B15:B37)</f>
        <v>3730748449</v>
      </c>
      <c r="C14" s="140">
        <f t="shared" ref="C14:E14" si="0">SUM(C15:C37)</f>
        <v>1832803</v>
      </c>
      <c r="D14" s="233">
        <f>B14/C14*1000</f>
        <v>2035542.5263926347</v>
      </c>
      <c r="E14" s="140">
        <f t="shared" si="0"/>
        <v>903108</v>
      </c>
      <c r="F14" s="233">
        <f>B14/E14*1000</f>
        <v>4131010.2988789822</v>
      </c>
      <c r="G14" s="141">
        <f>$A$14</f>
        <v>2021</v>
      </c>
    </row>
    <row r="15" spans="1:7" s="9" customFormat="1" ht="19.5" customHeight="1">
      <c r="A15" s="142" t="s">
        <v>173</v>
      </c>
      <c r="B15" s="245">
        <v>1077406120</v>
      </c>
      <c r="C15" s="245"/>
      <c r="D15" s="245"/>
      <c r="E15" s="245"/>
      <c r="F15" s="246"/>
      <c r="G15" s="143" t="s">
        <v>181</v>
      </c>
    </row>
    <row r="16" spans="1:7" s="9" customFormat="1" ht="19.5" customHeight="1">
      <c r="A16" s="142" t="s">
        <v>89</v>
      </c>
      <c r="B16" s="245">
        <v>218996973</v>
      </c>
      <c r="C16" s="245">
        <v>218589</v>
      </c>
      <c r="D16" s="245">
        <v>1001866.3930938885</v>
      </c>
      <c r="E16" s="245">
        <v>103162</v>
      </c>
      <c r="F16" s="246">
        <v>2122845.35972548</v>
      </c>
      <c r="G16" s="143" t="s">
        <v>180</v>
      </c>
    </row>
    <row r="17" spans="1:7" s="9" customFormat="1" ht="19.5" customHeight="1">
      <c r="A17" s="142" t="s">
        <v>80</v>
      </c>
      <c r="B17" s="245">
        <v>502099639</v>
      </c>
      <c r="C17" s="245">
        <v>276762</v>
      </c>
      <c r="D17" s="245">
        <v>1814192.840780165</v>
      </c>
      <c r="E17" s="245">
        <v>128169</v>
      </c>
      <c r="F17" s="246">
        <v>3917481.1303825416</v>
      </c>
      <c r="G17" s="143" t="s">
        <v>182</v>
      </c>
    </row>
    <row r="18" spans="1:7" s="9" customFormat="1" ht="19.5" customHeight="1">
      <c r="A18" s="142" t="s">
        <v>94</v>
      </c>
      <c r="B18" s="245">
        <v>322519302</v>
      </c>
      <c r="C18" s="245">
        <v>281436</v>
      </c>
      <c r="D18" s="245">
        <v>1145977.4229309682</v>
      </c>
      <c r="E18" s="245">
        <v>124029</v>
      </c>
      <c r="F18" s="246">
        <v>2600353.9656048184</v>
      </c>
      <c r="G18" s="143" t="s">
        <v>145</v>
      </c>
    </row>
    <row r="19" spans="1:7" s="9" customFormat="1" ht="19.5" customHeight="1">
      <c r="A19" s="142" t="s">
        <v>87</v>
      </c>
      <c r="B19" s="245">
        <v>199775696</v>
      </c>
      <c r="C19" s="245">
        <v>116726</v>
      </c>
      <c r="D19" s="245">
        <v>1711492.6922879221</v>
      </c>
      <c r="E19" s="245">
        <v>59292</v>
      </c>
      <c r="F19" s="246">
        <v>3369353.3023004788</v>
      </c>
      <c r="G19" s="143" t="s">
        <v>183</v>
      </c>
    </row>
    <row r="20" spans="1:7" s="9" customFormat="1" ht="19.5" customHeight="1">
      <c r="A20" s="142" t="s">
        <v>75</v>
      </c>
      <c r="B20" s="245">
        <v>303388733</v>
      </c>
      <c r="C20" s="245">
        <v>150531</v>
      </c>
      <c r="D20" s="245">
        <v>2015456.8361334212</v>
      </c>
      <c r="E20" s="245">
        <v>67103</v>
      </c>
      <c r="F20" s="246">
        <v>4521239.4825864714</v>
      </c>
      <c r="G20" s="143" t="s">
        <v>146</v>
      </c>
    </row>
    <row r="21" spans="1:7" s="9" customFormat="1" ht="30" customHeight="1">
      <c r="A21" s="142" t="s">
        <v>90</v>
      </c>
      <c r="B21" s="245">
        <v>82191123</v>
      </c>
      <c r="C21" s="245">
        <v>46180</v>
      </c>
      <c r="D21" s="245">
        <v>1779799.1121697705</v>
      </c>
      <c r="E21" s="245">
        <v>24773</v>
      </c>
      <c r="F21" s="246">
        <v>3317770.2740887259</v>
      </c>
      <c r="G21" s="143" t="s">
        <v>147</v>
      </c>
    </row>
    <row r="22" spans="1:7" s="9" customFormat="1" ht="19.5" customHeight="1">
      <c r="A22" s="142" t="s">
        <v>74</v>
      </c>
      <c r="B22" s="245">
        <v>37690835</v>
      </c>
      <c r="C22" s="245">
        <v>27535</v>
      </c>
      <c r="D22" s="245">
        <v>1368833.6662429636</v>
      </c>
      <c r="E22" s="245">
        <v>15536</v>
      </c>
      <c r="F22" s="246">
        <v>2426032.1189495367</v>
      </c>
      <c r="G22" s="143" t="s">
        <v>148</v>
      </c>
    </row>
    <row r="23" spans="1:7" s="9" customFormat="1" ht="19.5" customHeight="1">
      <c r="A23" s="142" t="s">
        <v>81</v>
      </c>
      <c r="B23" s="245">
        <v>25853005</v>
      </c>
      <c r="C23" s="245">
        <v>25235</v>
      </c>
      <c r="D23" s="245">
        <v>1024489.9940558749</v>
      </c>
      <c r="E23" s="245">
        <v>13462</v>
      </c>
      <c r="F23" s="246">
        <v>1920443.0990937452</v>
      </c>
      <c r="G23" s="143" t="s">
        <v>184</v>
      </c>
    </row>
    <row r="24" spans="1:7" s="9" customFormat="1" ht="19.5" customHeight="1">
      <c r="A24" s="142" t="s">
        <v>95</v>
      </c>
      <c r="B24" s="245">
        <v>55076857</v>
      </c>
      <c r="C24" s="245">
        <v>62762</v>
      </c>
      <c r="D24" s="245">
        <v>877551.01813199068</v>
      </c>
      <c r="E24" s="245">
        <v>35379</v>
      </c>
      <c r="F24" s="246">
        <v>1556766.9238813985</v>
      </c>
      <c r="G24" s="143" t="s">
        <v>149</v>
      </c>
    </row>
    <row r="25" spans="1:7" s="9" customFormat="1" ht="30" customHeight="1">
      <c r="A25" s="142" t="s">
        <v>73</v>
      </c>
      <c r="B25" s="245">
        <v>41038528</v>
      </c>
      <c r="C25" s="245">
        <v>39375</v>
      </c>
      <c r="D25" s="245">
        <v>1042248.3301587302</v>
      </c>
      <c r="E25" s="245">
        <v>22511</v>
      </c>
      <c r="F25" s="246">
        <v>1823043.3121585003</v>
      </c>
      <c r="G25" s="143" t="s">
        <v>150</v>
      </c>
    </row>
    <row r="26" spans="1:7" s="9" customFormat="1" ht="19.5" customHeight="1">
      <c r="A26" s="142" t="s">
        <v>72</v>
      </c>
      <c r="B26" s="245">
        <v>113905333</v>
      </c>
      <c r="C26" s="245">
        <v>62624</v>
      </c>
      <c r="D26" s="245">
        <v>1818876.6766734798</v>
      </c>
      <c r="E26" s="245">
        <v>32012</v>
      </c>
      <c r="F26" s="246">
        <v>3558207.3285018117</v>
      </c>
      <c r="G26" s="143" t="s">
        <v>151</v>
      </c>
    </row>
    <row r="27" spans="1:7" s="9" customFormat="1" ht="19.5" customHeight="1">
      <c r="A27" s="142" t="s">
        <v>92</v>
      </c>
      <c r="B27" s="245">
        <v>37999469</v>
      </c>
      <c r="C27" s="245">
        <v>36547</v>
      </c>
      <c r="D27" s="245">
        <v>1039742.4959641009</v>
      </c>
      <c r="E27" s="245">
        <v>20103</v>
      </c>
      <c r="F27" s="246">
        <v>1890238.7205889667</v>
      </c>
      <c r="G27" s="143" t="s">
        <v>152</v>
      </c>
    </row>
    <row r="28" spans="1:7" s="9" customFormat="1" ht="19.5" customHeight="1">
      <c r="A28" s="142" t="s">
        <v>84</v>
      </c>
      <c r="B28" s="245">
        <v>34294228</v>
      </c>
      <c r="C28" s="245">
        <v>33753</v>
      </c>
      <c r="D28" s="245">
        <v>1016034.9598554203</v>
      </c>
      <c r="E28" s="245">
        <v>18592</v>
      </c>
      <c r="F28" s="246">
        <v>1844569.0619621344</v>
      </c>
      <c r="G28" s="143" t="s">
        <v>153</v>
      </c>
    </row>
    <row r="29" spans="1:7" s="9" customFormat="1" ht="30" customHeight="1">
      <c r="A29" s="142" t="s">
        <v>77</v>
      </c>
      <c r="B29" s="245">
        <v>93675161</v>
      </c>
      <c r="C29" s="245">
        <v>67166</v>
      </c>
      <c r="D29" s="245">
        <v>1394681.2524193788</v>
      </c>
      <c r="E29" s="245">
        <v>35225</v>
      </c>
      <c r="F29" s="246">
        <v>2659337.4308019872</v>
      </c>
      <c r="G29" s="143" t="s">
        <v>154</v>
      </c>
    </row>
    <row r="30" spans="1:7" s="9" customFormat="1" ht="19.5" customHeight="1">
      <c r="A30" s="142" t="s">
        <v>86</v>
      </c>
      <c r="B30" s="245">
        <v>89105154</v>
      </c>
      <c r="C30" s="245">
        <v>52937</v>
      </c>
      <c r="D30" s="245">
        <v>1683230.1414889395</v>
      </c>
      <c r="E30" s="245">
        <v>28197</v>
      </c>
      <c r="F30" s="246">
        <v>3160093.4141929992</v>
      </c>
      <c r="G30" s="143" t="s">
        <v>155</v>
      </c>
    </row>
    <row r="31" spans="1:7" s="9" customFormat="1" ht="19.5" customHeight="1">
      <c r="A31" s="142" t="s">
        <v>91</v>
      </c>
      <c r="B31" s="245">
        <v>123247724</v>
      </c>
      <c r="C31" s="245">
        <v>91107</v>
      </c>
      <c r="D31" s="245">
        <v>1352779.9620226768</v>
      </c>
      <c r="E31" s="245">
        <v>42739</v>
      </c>
      <c r="F31" s="246">
        <v>2883729.7082290179</v>
      </c>
      <c r="G31" s="143" t="s">
        <v>185</v>
      </c>
    </row>
    <row r="32" spans="1:7" s="9" customFormat="1" ht="19.5" customHeight="1">
      <c r="A32" s="142" t="s">
        <v>85</v>
      </c>
      <c r="B32" s="245">
        <v>42938321</v>
      </c>
      <c r="C32" s="245">
        <v>31274</v>
      </c>
      <c r="D32" s="245">
        <v>1372971.8296348404</v>
      </c>
      <c r="E32" s="245">
        <v>17980</v>
      </c>
      <c r="F32" s="246">
        <v>2388115.7397107901</v>
      </c>
      <c r="G32" s="143" t="s">
        <v>156</v>
      </c>
    </row>
    <row r="33" spans="1:7" s="9" customFormat="1" ht="30" customHeight="1">
      <c r="A33" s="142" t="s">
        <v>78</v>
      </c>
      <c r="B33" s="245">
        <v>109239758</v>
      </c>
      <c r="C33" s="245">
        <v>51985</v>
      </c>
      <c r="D33" s="245">
        <v>2101370.7415600652</v>
      </c>
      <c r="E33" s="245">
        <v>27112</v>
      </c>
      <c r="F33" s="246">
        <v>4029203.2310416051</v>
      </c>
      <c r="G33" s="143" t="s">
        <v>129</v>
      </c>
    </row>
    <row r="34" spans="1:7" s="9" customFormat="1" ht="19.5" customHeight="1">
      <c r="A34" s="142" t="s">
        <v>93</v>
      </c>
      <c r="B34" s="245">
        <v>71819236</v>
      </c>
      <c r="C34" s="245">
        <v>43365</v>
      </c>
      <c r="D34" s="245">
        <v>1656156.7162458205</v>
      </c>
      <c r="E34" s="245">
        <v>23160</v>
      </c>
      <c r="F34" s="246">
        <v>3101003.2815198619</v>
      </c>
      <c r="G34" s="143" t="s">
        <v>157</v>
      </c>
    </row>
    <row r="35" spans="1:7" s="9" customFormat="1" ht="19.5" customHeight="1">
      <c r="A35" s="142" t="s">
        <v>79</v>
      </c>
      <c r="B35" s="245">
        <v>40783600</v>
      </c>
      <c r="C35" s="245">
        <v>48631</v>
      </c>
      <c r="D35" s="245">
        <v>838633.7932594436</v>
      </c>
      <c r="E35" s="245">
        <v>26029</v>
      </c>
      <c r="F35" s="246">
        <v>1566852.3569864384</v>
      </c>
      <c r="G35" s="143" t="s">
        <v>186</v>
      </c>
    </row>
    <row r="36" spans="1:7" s="9" customFormat="1" ht="19.5" customHeight="1">
      <c r="A36" s="142" t="s">
        <v>83</v>
      </c>
      <c r="B36" s="245">
        <v>26520555</v>
      </c>
      <c r="C36" s="245">
        <v>30066</v>
      </c>
      <c r="D36" s="245">
        <v>882077.92855717428</v>
      </c>
      <c r="E36" s="245">
        <v>16700</v>
      </c>
      <c r="F36" s="246">
        <v>1588057.1856287424</v>
      </c>
      <c r="G36" s="143" t="s">
        <v>187</v>
      </c>
    </row>
    <row r="37" spans="1:7" s="9" customFormat="1" ht="19.5" customHeight="1">
      <c r="A37" s="142" t="s">
        <v>76</v>
      </c>
      <c r="B37" s="245">
        <v>81183099</v>
      </c>
      <c r="C37" s="245">
        <v>38217</v>
      </c>
      <c r="D37" s="245">
        <v>2124266.6614333936</v>
      </c>
      <c r="E37" s="245">
        <v>21843</v>
      </c>
      <c r="F37" s="246">
        <v>3716664.3318225518</v>
      </c>
      <c r="G37" s="143" t="s">
        <v>158</v>
      </c>
    </row>
    <row r="38" spans="1:7" s="9" customFormat="1" ht="5.25" customHeight="1">
      <c r="A38" s="144"/>
      <c r="B38" s="145"/>
      <c r="C38" s="146"/>
      <c r="D38" s="146"/>
      <c r="E38" s="146"/>
      <c r="F38" s="147"/>
      <c r="G38" s="148"/>
    </row>
    <row r="39" spans="1:7" s="10" customFormat="1" ht="15" customHeight="1">
      <c r="A39" s="149" t="s">
        <v>241</v>
      </c>
      <c r="B39" s="150"/>
      <c r="C39" s="150"/>
      <c r="D39" s="150"/>
      <c r="E39" s="253" t="s">
        <v>247</v>
      </c>
      <c r="F39" s="253"/>
      <c r="G39" s="253"/>
    </row>
  </sheetData>
  <mergeCells count="2">
    <mergeCell ref="E39:G39"/>
    <mergeCell ref="A3:G3"/>
  </mergeCells>
  <phoneticPr fontId="20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view="pageBreakPreview" zoomScale="85" zoomScaleNormal="100" zoomScaleSheetLayoutView="85" workbookViewId="0">
      <selection activeCell="B2" sqref="B2"/>
    </sheetView>
  </sheetViews>
  <sheetFormatPr defaultColWidth="8" defaultRowHeight="11.25"/>
  <cols>
    <col min="1" max="1" width="10.25" style="28" customWidth="1"/>
    <col min="2" max="2" width="11.625" style="28" customWidth="1"/>
    <col min="3" max="6" width="11.25" style="28" customWidth="1"/>
    <col min="7" max="7" width="7.375" style="28" customWidth="1"/>
    <col min="8" max="8" width="11.25" style="28" customWidth="1"/>
    <col min="9" max="9" width="7.875" style="235" customWidth="1"/>
    <col min="10" max="20" width="7.875" style="28" customWidth="1"/>
    <col min="21" max="16384" width="8" style="28"/>
  </cols>
  <sheetData>
    <row r="1" spans="1:20" s="25" customFormat="1" ht="24.95" customHeight="1">
      <c r="A1" s="25" t="s">
        <v>195</v>
      </c>
      <c r="B1" s="151"/>
      <c r="C1" s="152"/>
      <c r="I1" s="234"/>
      <c r="T1" s="153" t="s">
        <v>190</v>
      </c>
    </row>
    <row r="2" spans="1:20" s="34" customFormat="1" ht="24.95" customHeight="1">
      <c r="A2" s="46" t="s">
        <v>138</v>
      </c>
      <c r="B2" s="154"/>
      <c r="C2" s="154"/>
      <c r="D2" s="154"/>
      <c r="E2" s="154"/>
      <c r="F2" s="154"/>
      <c r="G2" s="154"/>
      <c r="H2" s="154"/>
      <c r="I2" s="240"/>
      <c r="J2" s="47" t="s">
        <v>159</v>
      </c>
      <c r="K2" s="47"/>
      <c r="L2" s="47"/>
      <c r="M2" s="47"/>
      <c r="N2" s="47"/>
      <c r="O2" s="47"/>
      <c r="P2" s="47"/>
      <c r="Q2" s="47"/>
      <c r="R2" s="47"/>
      <c r="S2" s="47"/>
      <c r="T2" s="47"/>
    </row>
    <row r="3" spans="1:20" s="35" customFormat="1" ht="23.1" customHeight="1">
      <c r="A3" s="155"/>
      <c r="B3" s="155"/>
      <c r="C3" s="155"/>
      <c r="D3" s="155"/>
      <c r="E3" s="155"/>
      <c r="F3" s="155"/>
      <c r="G3" s="155"/>
      <c r="H3" s="155"/>
      <c r="I3" s="241"/>
      <c r="J3" s="155"/>
      <c r="K3" s="155"/>
      <c r="L3" s="155"/>
      <c r="M3" s="155"/>
      <c r="N3" s="155"/>
      <c r="O3" s="155"/>
      <c r="P3" s="155"/>
      <c r="Q3" s="155"/>
    </row>
    <row r="4" spans="1:20" s="36" customFormat="1" ht="15" customHeight="1" thickBot="1">
      <c r="A4" s="36" t="s">
        <v>242</v>
      </c>
      <c r="I4" s="236"/>
      <c r="Q4" s="49"/>
      <c r="T4" s="49" t="s">
        <v>243</v>
      </c>
    </row>
    <row r="5" spans="1:20" s="29" customFormat="1" ht="33.950000000000003" customHeight="1">
      <c r="A5" s="156" t="s">
        <v>218</v>
      </c>
      <c r="B5" s="157" t="s">
        <v>71</v>
      </c>
      <c r="C5" s="158"/>
      <c r="D5" s="159"/>
      <c r="E5" s="158" t="s">
        <v>106</v>
      </c>
      <c r="F5" s="158"/>
      <c r="G5" s="158"/>
      <c r="H5" s="158"/>
      <c r="I5" s="242"/>
      <c r="J5" s="52" t="s">
        <v>143</v>
      </c>
      <c r="K5" s="53"/>
      <c r="L5" s="52"/>
      <c r="M5" s="52"/>
      <c r="N5" s="52"/>
      <c r="O5" s="160" t="s">
        <v>222</v>
      </c>
      <c r="P5" s="52"/>
      <c r="Q5" s="161" t="s">
        <v>223</v>
      </c>
      <c r="R5" s="52"/>
      <c r="S5" s="53"/>
      <c r="T5" s="162" t="s">
        <v>32</v>
      </c>
    </row>
    <row r="6" spans="1:20" s="29" customFormat="1" ht="15" customHeight="1">
      <c r="A6" s="163"/>
      <c r="B6" s="164"/>
      <c r="C6" s="165" t="s">
        <v>219</v>
      </c>
      <c r="D6" s="166" t="s">
        <v>109</v>
      </c>
      <c r="E6" s="257" t="s">
        <v>220</v>
      </c>
      <c r="F6" s="255"/>
      <c r="G6" s="255"/>
      <c r="H6" s="255"/>
      <c r="I6" s="255" t="s">
        <v>221</v>
      </c>
      <c r="J6" s="255"/>
      <c r="K6" s="255"/>
      <c r="L6" s="255"/>
      <c r="M6" s="255"/>
      <c r="N6" s="256"/>
      <c r="O6" s="167" t="s">
        <v>224</v>
      </c>
      <c r="P6" s="66"/>
      <c r="Q6" s="76"/>
      <c r="R6" s="165" t="s">
        <v>122</v>
      </c>
      <c r="S6" s="166" t="s">
        <v>109</v>
      </c>
      <c r="T6" s="168" t="s">
        <v>82</v>
      </c>
    </row>
    <row r="7" spans="1:20" s="29" customFormat="1" ht="15" customHeight="1">
      <c r="A7" s="163"/>
      <c r="B7" s="164"/>
      <c r="C7" s="164"/>
      <c r="D7" s="164"/>
      <c r="E7" s="163" t="s">
        <v>99</v>
      </c>
      <c r="F7" s="163" t="s">
        <v>228</v>
      </c>
      <c r="G7" s="163" t="s">
        <v>113</v>
      </c>
      <c r="H7" s="169" t="s">
        <v>227</v>
      </c>
      <c r="I7" s="166" t="s">
        <v>226</v>
      </c>
      <c r="J7" s="163" t="s">
        <v>107</v>
      </c>
      <c r="K7" s="165" t="s">
        <v>226</v>
      </c>
      <c r="L7" s="163" t="s">
        <v>104</v>
      </c>
      <c r="M7" s="65" t="s">
        <v>37</v>
      </c>
      <c r="N7" s="165" t="s">
        <v>225</v>
      </c>
      <c r="O7" s="163" t="s">
        <v>39</v>
      </c>
      <c r="P7" s="165" t="s">
        <v>227</v>
      </c>
      <c r="Q7" s="76"/>
      <c r="R7" s="76"/>
      <c r="S7" s="164"/>
      <c r="T7" s="170"/>
    </row>
    <row r="8" spans="1:20" s="29" customFormat="1" ht="15" customHeight="1">
      <c r="A8" s="163"/>
      <c r="B8" s="164"/>
      <c r="C8" s="164"/>
      <c r="D8" s="164"/>
      <c r="E8" s="163"/>
      <c r="F8" s="163" t="s">
        <v>100</v>
      </c>
      <c r="G8" s="163"/>
      <c r="H8" s="169" t="s">
        <v>96</v>
      </c>
      <c r="I8" s="163" t="s">
        <v>96</v>
      </c>
      <c r="J8" s="163"/>
      <c r="K8" s="68" t="s">
        <v>118</v>
      </c>
      <c r="L8" s="163"/>
      <c r="M8" s="163"/>
      <c r="N8" s="68" t="s">
        <v>96</v>
      </c>
      <c r="O8" s="163" t="s">
        <v>110</v>
      </c>
      <c r="P8" s="68" t="s">
        <v>103</v>
      </c>
      <c r="Q8" s="76"/>
      <c r="R8" s="164"/>
      <c r="S8" s="168"/>
      <c r="T8" s="170"/>
    </row>
    <row r="9" spans="1:20" s="29" customFormat="1" ht="15" customHeight="1">
      <c r="A9" s="163"/>
      <c r="B9" s="164"/>
      <c r="C9" s="59" t="s">
        <v>163</v>
      </c>
      <c r="D9" s="59" t="s">
        <v>196</v>
      </c>
      <c r="E9" s="59"/>
      <c r="F9" s="59" t="s">
        <v>144</v>
      </c>
      <c r="G9" s="59"/>
      <c r="H9" s="75" t="s">
        <v>42</v>
      </c>
      <c r="I9" s="59" t="s">
        <v>42</v>
      </c>
      <c r="J9" s="59"/>
      <c r="K9" s="71" t="s">
        <v>42</v>
      </c>
      <c r="L9" s="59"/>
      <c r="M9" s="59" t="s">
        <v>63</v>
      </c>
      <c r="N9" s="71" t="s">
        <v>50</v>
      </c>
      <c r="O9" s="71" t="s">
        <v>42</v>
      </c>
      <c r="P9" s="71" t="s">
        <v>42</v>
      </c>
      <c r="Q9" s="71"/>
      <c r="R9" s="59" t="s">
        <v>163</v>
      </c>
      <c r="S9" s="59" t="s">
        <v>25</v>
      </c>
      <c r="T9" s="171"/>
    </row>
    <row r="10" spans="1:20" s="29" customFormat="1" ht="15" customHeight="1">
      <c r="A10" s="172" t="s">
        <v>88</v>
      </c>
      <c r="B10" s="173" t="s">
        <v>26</v>
      </c>
      <c r="C10" s="174" t="s">
        <v>255</v>
      </c>
      <c r="D10" s="79" t="s">
        <v>197</v>
      </c>
      <c r="E10" s="79" t="s">
        <v>168</v>
      </c>
      <c r="F10" s="79" t="s">
        <v>51</v>
      </c>
      <c r="G10" s="79" t="s">
        <v>58</v>
      </c>
      <c r="H10" s="81" t="s">
        <v>162</v>
      </c>
      <c r="I10" s="79" t="s">
        <v>162</v>
      </c>
      <c r="J10" s="79" t="s">
        <v>161</v>
      </c>
      <c r="K10" s="80" t="s">
        <v>56</v>
      </c>
      <c r="L10" s="79" t="s">
        <v>179</v>
      </c>
      <c r="M10" s="79" t="s">
        <v>47</v>
      </c>
      <c r="N10" s="80" t="s">
        <v>162</v>
      </c>
      <c r="O10" s="79" t="s">
        <v>126</v>
      </c>
      <c r="P10" s="80" t="s">
        <v>256</v>
      </c>
      <c r="Q10" s="80"/>
      <c r="R10" s="174" t="s">
        <v>255</v>
      </c>
      <c r="S10" s="79" t="s">
        <v>70</v>
      </c>
      <c r="T10" s="175" t="s">
        <v>25</v>
      </c>
    </row>
    <row r="11" spans="1:20" s="31" customFormat="1" ht="17.100000000000001" customHeight="1">
      <c r="A11" s="176">
        <v>2016</v>
      </c>
      <c r="B11" s="177">
        <v>2243785</v>
      </c>
      <c r="C11" s="177">
        <v>1112401</v>
      </c>
      <c r="D11" s="178">
        <v>1131384</v>
      </c>
      <c r="E11" s="177">
        <v>565014</v>
      </c>
      <c r="F11" s="178">
        <v>43927</v>
      </c>
      <c r="G11" s="178">
        <v>0</v>
      </c>
      <c r="H11" s="177">
        <v>251665</v>
      </c>
      <c r="I11" s="243"/>
      <c r="J11" s="177">
        <v>53474</v>
      </c>
      <c r="K11" s="177">
        <v>355867</v>
      </c>
      <c r="L11" s="177">
        <v>195249</v>
      </c>
      <c r="M11" s="177">
        <v>370657</v>
      </c>
      <c r="N11" s="177">
        <v>137314</v>
      </c>
      <c r="O11" s="178">
        <v>89180</v>
      </c>
      <c r="P11" s="177">
        <v>163506</v>
      </c>
      <c r="Q11" s="177">
        <v>17934</v>
      </c>
      <c r="R11" s="177">
        <v>-890</v>
      </c>
      <c r="S11" s="177">
        <v>18824</v>
      </c>
      <c r="T11" s="179">
        <v>2016</v>
      </c>
    </row>
    <row r="12" spans="1:20" s="31" customFormat="1" ht="17.100000000000001" customHeight="1">
      <c r="A12" s="176">
        <v>2017</v>
      </c>
      <c r="B12" s="177">
        <v>2319014</v>
      </c>
      <c r="C12" s="177">
        <v>1127972</v>
      </c>
      <c r="D12" s="178">
        <v>1191042</v>
      </c>
      <c r="E12" s="177">
        <v>550903</v>
      </c>
      <c r="F12" s="178">
        <v>43501</v>
      </c>
      <c r="G12" s="178">
        <v>0</v>
      </c>
      <c r="H12" s="177">
        <v>281540</v>
      </c>
      <c r="I12" s="243"/>
      <c r="J12" s="177">
        <v>55977</v>
      </c>
      <c r="K12" s="177">
        <v>422870</v>
      </c>
      <c r="L12" s="177">
        <v>206686</v>
      </c>
      <c r="M12" s="177">
        <v>358890</v>
      </c>
      <c r="N12" s="177">
        <v>131305</v>
      </c>
      <c r="O12" s="178">
        <v>84912</v>
      </c>
      <c r="P12" s="177">
        <v>162435</v>
      </c>
      <c r="Q12" s="177">
        <v>19995</v>
      </c>
      <c r="R12" s="177">
        <v>4681</v>
      </c>
      <c r="S12" s="177">
        <v>15314</v>
      </c>
      <c r="T12" s="179">
        <v>2017</v>
      </c>
    </row>
    <row r="13" spans="1:20" s="31" customFormat="1" ht="17.100000000000001" customHeight="1">
      <c r="A13" s="176">
        <v>2018</v>
      </c>
      <c r="B13" s="177">
        <v>2392217</v>
      </c>
      <c r="C13" s="177">
        <v>1165073</v>
      </c>
      <c r="D13" s="178">
        <v>1227144</v>
      </c>
      <c r="E13" s="177">
        <v>566510</v>
      </c>
      <c r="F13" s="178">
        <v>52007</v>
      </c>
      <c r="G13" s="178">
        <v>0</v>
      </c>
      <c r="H13" s="177">
        <v>288345</v>
      </c>
      <c r="I13" s="243"/>
      <c r="J13" s="177">
        <v>60490</v>
      </c>
      <c r="K13" s="177">
        <v>454799</v>
      </c>
      <c r="L13" s="177">
        <v>223808</v>
      </c>
      <c r="M13" s="177">
        <v>351107</v>
      </c>
      <c r="N13" s="177">
        <v>128557</v>
      </c>
      <c r="O13" s="178">
        <v>83436</v>
      </c>
      <c r="P13" s="177">
        <v>167982</v>
      </c>
      <c r="Q13" s="177">
        <v>15176</v>
      </c>
      <c r="R13" s="177">
        <v>6793</v>
      </c>
      <c r="S13" s="177">
        <v>8383</v>
      </c>
      <c r="T13" s="179">
        <v>2018</v>
      </c>
    </row>
    <row r="14" spans="1:20" s="31" customFormat="1" ht="17.100000000000001" customHeight="1">
      <c r="A14" s="176">
        <v>2019</v>
      </c>
      <c r="B14" s="177">
        <v>2714787</v>
      </c>
      <c r="C14" s="177">
        <v>1405060</v>
      </c>
      <c r="D14" s="178">
        <v>1309727</v>
      </c>
      <c r="E14" s="177">
        <v>598604</v>
      </c>
      <c r="F14" s="178">
        <v>61540</v>
      </c>
      <c r="G14" s="178">
        <v>0</v>
      </c>
      <c r="H14" s="177">
        <v>487739</v>
      </c>
      <c r="I14" s="243"/>
      <c r="J14" s="177">
        <v>65902</v>
      </c>
      <c r="K14" s="177">
        <v>480053</v>
      </c>
      <c r="L14" s="177">
        <v>239741</v>
      </c>
      <c r="M14" s="177">
        <v>379121</v>
      </c>
      <c r="N14" s="177">
        <v>128758</v>
      </c>
      <c r="O14" s="178">
        <v>76959</v>
      </c>
      <c r="P14" s="177">
        <v>174436</v>
      </c>
      <c r="Q14" s="177">
        <v>21934</v>
      </c>
      <c r="R14" s="177">
        <v>5782</v>
      </c>
      <c r="S14" s="177">
        <v>16152</v>
      </c>
      <c r="T14" s="179">
        <v>2019</v>
      </c>
    </row>
    <row r="15" spans="1:20" s="31" customFormat="1" ht="17.100000000000001" customHeight="1">
      <c r="A15" s="176">
        <v>2020</v>
      </c>
      <c r="B15" s="177">
        <v>3564715.7930000001</v>
      </c>
      <c r="C15" s="177">
        <v>2140801.0189999999</v>
      </c>
      <c r="D15" s="178">
        <v>1423914.774</v>
      </c>
      <c r="E15" s="177">
        <v>769951.402</v>
      </c>
      <c r="F15" s="178">
        <v>70488.995999999999</v>
      </c>
      <c r="G15" s="178">
        <v>0</v>
      </c>
      <c r="H15" s="177">
        <v>1021036.603</v>
      </c>
      <c r="I15" s="243">
        <v>165784.40000000002</v>
      </c>
      <c r="J15" s="177">
        <v>67428.320000000007</v>
      </c>
      <c r="K15" s="177">
        <v>429011.16800000001</v>
      </c>
      <c r="L15" s="177">
        <v>252446.83099999998</v>
      </c>
      <c r="M15" s="177">
        <v>362868.63599999988</v>
      </c>
      <c r="N15" s="177">
        <v>137424.81900000002</v>
      </c>
      <c r="O15" s="178">
        <v>83678.827000000005</v>
      </c>
      <c r="P15" s="177">
        <v>194360.41500000001</v>
      </c>
      <c r="Q15" s="177">
        <v>10235.376</v>
      </c>
      <c r="R15" s="177">
        <v>1284.7759999999994</v>
      </c>
      <c r="S15" s="177">
        <v>8950.5999999999985</v>
      </c>
      <c r="T15" s="179">
        <v>2020</v>
      </c>
    </row>
    <row r="16" spans="1:20" s="30" customFormat="1" ht="41.25" customHeight="1">
      <c r="A16" s="87">
        <f>A15+1</f>
        <v>2021</v>
      </c>
      <c r="B16" s="37">
        <f>SUM(B17:B39)</f>
        <v>3730748</v>
      </c>
      <c r="C16" s="37">
        <f t="shared" ref="C16:S16" si="0">SUM(C17:C39)</f>
        <v>2222558</v>
      </c>
      <c r="D16" s="37">
        <f t="shared" si="0"/>
        <v>1508190</v>
      </c>
      <c r="E16" s="37">
        <f t="shared" si="0"/>
        <v>787835</v>
      </c>
      <c r="F16" s="37">
        <f t="shared" si="0"/>
        <v>68879</v>
      </c>
      <c r="G16" s="37">
        <f t="shared" si="0"/>
        <v>0</v>
      </c>
      <c r="H16" s="37">
        <f t="shared" si="0"/>
        <v>1082170</v>
      </c>
      <c r="I16" s="237">
        <f t="shared" si="0"/>
        <v>165862</v>
      </c>
      <c r="J16" s="37">
        <f t="shared" si="0"/>
        <v>71468</v>
      </c>
      <c r="K16" s="37">
        <f t="shared" si="0"/>
        <v>451061</v>
      </c>
      <c r="L16" s="37">
        <f t="shared" si="0"/>
        <v>273238</v>
      </c>
      <c r="M16" s="37">
        <f t="shared" si="0"/>
        <v>397309</v>
      </c>
      <c r="N16" s="37">
        <f t="shared" si="0"/>
        <v>139196</v>
      </c>
      <c r="O16" s="37">
        <f t="shared" si="0"/>
        <v>89151</v>
      </c>
      <c r="P16" s="37">
        <f t="shared" si="0"/>
        <v>199663</v>
      </c>
      <c r="Q16" s="37">
        <f t="shared" si="0"/>
        <v>4916</v>
      </c>
      <c r="R16" s="37">
        <f t="shared" si="0"/>
        <v>-5140</v>
      </c>
      <c r="S16" s="37">
        <f t="shared" si="0"/>
        <v>10056</v>
      </c>
      <c r="T16" s="89">
        <f>$A$16</f>
        <v>2021</v>
      </c>
    </row>
    <row r="17" spans="1:20" s="31" customFormat="1" ht="17.25" customHeight="1">
      <c r="A17" s="180" t="s">
        <v>173</v>
      </c>
      <c r="B17" s="247">
        <f>SUM(C17:D17)</f>
        <v>1077406</v>
      </c>
      <c r="C17" s="247">
        <f t="shared" ref="C17:C39" si="1">SUM(E17:H17,O17:P17,R17)</f>
        <v>1077406</v>
      </c>
      <c r="D17" s="248">
        <f>SUM(I17:N17,S17)</f>
        <v>0</v>
      </c>
      <c r="E17" s="247"/>
      <c r="F17" s="248"/>
      <c r="G17" s="248"/>
      <c r="H17" s="247">
        <v>1082170</v>
      </c>
      <c r="I17" s="247"/>
      <c r="J17" s="247"/>
      <c r="K17" s="247"/>
      <c r="L17" s="247"/>
      <c r="M17" s="247"/>
      <c r="N17" s="247"/>
      <c r="O17" s="248"/>
      <c r="P17" s="247"/>
      <c r="Q17" s="247">
        <f>SUM(R17:S17)</f>
        <v>-4764</v>
      </c>
      <c r="R17" s="247">
        <v>-4764</v>
      </c>
      <c r="S17" s="247"/>
      <c r="T17" s="181" t="s">
        <v>181</v>
      </c>
    </row>
    <row r="18" spans="1:20" s="31" customFormat="1" ht="17.100000000000001" customHeight="1">
      <c r="A18" s="180" t="s">
        <v>89</v>
      </c>
      <c r="B18" s="247">
        <f t="shared" ref="B18:B39" si="2">SUM(C18:D18)</f>
        <v>218997</v>
      </c>
      <c r="C18" s="247">
        <f t="shared" si="1"/>
        <v>87311</v>
      </c>
      <c r="D18" s="248">
        <f t="shared" ref="D18:D39" si="3">SUM(I18:N18,S18)</f>
        <v>131686</v>
      </c>
      <c r="E18" s="247">
        <v>57705</v>
      </c>
      <c r="F18" s="248">
        <v>4827</v>
      </c>
      <c r="G18" s="248"/>
      <c r="H18" s="247"/>
      <c r="I18" s="247">
        <v>3486</v>
      </c>
      <c r="J18" s="247">
        <v>3734</v>
      </c>
      <c r="K18" s="247">
        <v>30946</v>
      </c>
      <c r="L18" s="247">
        <v>24752</v>
      </c>
      <c r="M18" s="247">
        <v>47238</v>
      </c>
      <c r="N18" s="247">
        <v>18923</v>
      </c>
      <c r="O18" s="248">
        <v>4381</v>
      </c>
      <c r="P18" s="247">
        <v>20235</v>
      </c>
      <c r="Q18" s="247">
        <f t="shared" ref="Q18:Q39" si="4">SUM(R18:S18)</f>
        <v>2770</v>
      </c>
      <c r="R18" s="247">
        <v>163</v>
      </c>
      <c r="S18" s="247">
        <v>2607</v>
      </c>
      <c r="T18" s="182" t="s">
        <v>180</v>
      </c>
    </row>
    <row r="19" spans="1:20" s="31" customFormat="1" ht="17.100000000000001" customHeight="1">
      <c r="A19" s="180" t="s">
        <v>80</v>
      </c>
      <c r="B19" s="247">
        <f t="shared" si="2"/>
        <v>502100</v>
      </c>
      <c r="C19" s="247">
        <f t="shared" si="1"/>
        <v>194239</v>
      </c>
      <c r="D19" s="248">
        <f t="shared" si="3"/>
        <v>307861</v>
      </c>
      <c r="E19" s="247">
        <v>134435</v>
      </c>
      <c r="F19" s="248">
        <v>10771</v>
      </c>
      <c r="G19" s="248"/>
      <c r="H19" s="247"/>
      <c r="I19" s="247">
        <v>7036</v>
      </c>
      <c r="J19" s="247">
        <v>19629</v>
      </c>
      <c r="K19" s="247">
        <v>134115</v>
      </c>
      <c r="L19" s="247">
        <v>56528</v>
      </c>
      <c r="M19" s="247">
        <v>66454</v>
      </c>
      <c r="N19" s="247">
        <v>23200</v>
      </c>
      <c r="O19" s="248">
        <v>15120</v>
      </c>
      <c r="P19" s="247">
        <v>35096</v>
      </c>
      <c r="Q19" s="247">
        <f t="shared" si="4"/>
        <v>-284</v>
      </c>
      <c r="R19" s="247">
        <v>-1183</v>
      </c>
      <c r="S19" s="247">
        <v>899</v>
      </c>
      <c r="T19" s="182" t="s">
        <v>182</v>
      </c>
    </row>
    <row r="20" spans="1:20" s="31" customFormat="1" ht="17.100000000000001" customHeight="1">
      <c r="A20" s="180" t="s">
        <v>94</v>
      </c>
      <c r="B20" s="247">
        <f t="shared" si="2"/>
        <v>322519</v>
      </c>
      <c r="C20" s="247">
        <f t="shared" si="1"/>
        <v>150023</v>
      </c>
      <c r="D20" s="248">
        <f t="shared" si="3"/>
        <v>172496</v>
      </c>
      <c r="E20" s="247">
        <v>108493</v>
      </c>
      <c r="F20" s="248">
        <v>7102</v>
      </c>
      <c r="G20" s="248"/>
      <c r="H20" s="247"/>
      <c r="I20" s="247">
        <v>11001</v>
      </c>
      <c r="J20" s="247">
        <v>6205</v>
      </c>
      <c r="K20" s="247">
        <v>47263</v>
      </c>
      <c r="L20" s="247">
        <v>38478</v>
      </c>
      <c r="M20" s="247">
        <v>49145</v>
      </c>
      <c r="N20" s="247">
        <v>17359</v>
      </c>
      <c r="O20" s="248">
        <v>5866</v>
      </c>
      <c r="P20" s="247">
        <v>28063</v>
      </c>
      <c r="Q20" s="247">
        <f t="shared" si="4"/>
        <v>3544</v>
      </c>
      <c r="R20" s="247">
        <v>499</v>
      </c>
      <c r="S20" s="247">
        <v>3045</v>
      </c>
      <c r="T20" s="182" t="s">
        <v>145</v>
      </c>
    </row>
    <row r="21" spans="1:20" s="31" customFormat="1" ht="17.100000000000001" customHeight="1">
      <c r="A21" s="180" t="s">
        <v>87</v>
      </c>
      <c r="B21" s="247">
        <f t="shared" si="2"/>
        <v>199776</v>
      </c>
      <c r="C21" s="247">
        <f t="shared" si="1"/>
        <v>82386</v>
      </c>
      <c r="D21" s="248">
        <f t="shared" si="3"/>
        <v>117390</v>
      </c>
      <c r="E21" s="247">
        <v>57794</v>
      </c>
      <c r="F21" s="248">
        <v>4870</v>
      </c>
      <c r="G21" s="248"/>
      <c r="H21" s="247"/>
      <c r="I21" s="247">
        <v>10067</v>
      </c>
      <c r="J21" s="247">
        <v>7056</v>
      </c>
      <c r="K21" s="247">
        <v>35881</v>
      </c>
      <c r="L21" s="247">
        <v>28629</v>
      </c>
      <c r="M21" s="247">
        <v>26182</v>
      </c>
      <c r="N21" s="247">
        <v>8034</v>
      </c>
      <c r="O21" s="248">
        <v>4750</v>
      </c>
      <c r="P21" s="247">
        <v>14940</v>
      </c>
      <c r="Q21" s="247">
        <f t="shared" si="4"/>
        <v>1573</v>
      </c>
      <c r="R21" s="247">
        <v>32</v>
      </c>
      <c r="S21" s="247">
        <v>1541</v>
      </c>
      <c r="T21" s="182" t="s">
        <v>183</v>
      </c>
    </row>
    <row r="22" spans="1:20" s="31" customFormat="1" ht="17.100000000000001" customHeight="1">
      <c r="A22" s="180" t="s">
        <v>75</v>
      </c>
      <c r="B22" s="247">
        <f t="shared" si="2"/>
        <v>303389</v>
      </c>
      <c r="C22" s="247">
        <f t="shared" si="1"/>
        <v>123797</v>
      </c>
      <c r="D22" s="248">
        <f t="shared" si="3"/>
        <v>179592</v>
      </c>
      <c r="E22" s="247">
        <v>83102</v>
      </c>
      <c r="F22" s="248">
        <v>7322</v>
      </c>
      <c r="G22" s="248"/>
      <c r="H22" s="247"/>
      <c r="I22" s="247">
        <v>12271</v>
      </c>
      <c r="J22" s="247">
        <v>14939</v>
      </c>
      <c r="K22" s="247">
        <v>69573</v>
      </c>
      <c r="L22" s="247">
        <v>35645</v>
      </c>
      <c r="M22" s="247">
        <v>40747</v>
      </c>
      <c r="N22" s="247">
        <v>11905</v>
      </c>
      <c r="O22" s="248">
        <v>12038</v>
      </c>
      <c r="P22" s="247">
        <v>20817</v>
      </c>
      <c r="Q22" s="247">
        <f t="shared" si="4"/>
        <v>-4970</v>
      </c>
      <c r="R22" s="247">
        <v>518</v>
      </c>
      <c r="S22" s="247">
        <v>-5488</v>
      </c>
      <c r="T22" s="182" t="s">
        <v>146</v>
      </c>
    </row>
    <row r="23" spans="1:20" s="31" customFormat="1" ht="30.95" customHeight="1">
      <c r="A23" s="180" t="s">
        <v>90</v>
      </c>
      <c r="B23" s="247">
        <f t="shared" si="2"/>
        <v>82191</v>
      </c>
      <c r="C23" s="247">
        <f t="shared" si="1"/>
        <v>41322</v>
      </c>
      <c r="D23" s="248">
        <f t="shared" si="3"/>
        <v>40869</v>
      </c>
      <c r="E23" s="247">
        <v>31895</v>
      </c>
      <c r="F23" s="248">
        <v>2355</v>
      </c>
      <c r="G23" s="248"/>
      <c r="H23" s="247"/>
      <c r="I23" s="247">
        <v>4526</v>
      </c>
      <c r="J23" s="247">
        <v>1192</v>
      </c>
      <c r="K23" s="247">
        <v>10294</v>
      </c>
      <c r="L23" s="247">
        <v>6429</v>
      </c>
      <c r="M23" s="247">
        <v>14986</v>
      </c>
      <c r="N23" s="247">
        <v>2752</v>
      </c>
      <c r="O23" s="248">
        <v>834</v>
      </c>
      <c r="P23" s="247">
        <v>6115</v>
      </c>
      <c r="Q23" s="247">
        <f t="shared" si="4"/>
        <v>813</v>
      </c>
      <c r="R23" s="247">
        <v>123</v>
      </c>
      <c r="S23" s="247">
        <v>690</v>
      </c>
      <c r="T23" s="182" t="s">
        <v>147</v>
      </c>
    </row>
    <row r="24" spans="1:20" s="31" customFormat="1" ht="17.100000000000001" customHeight="1">
      <c r="A24" s="180" t="s">
        <v>74</v>
      </c>
      <c r="B24" s="247">
        <f t="shared" si="2"/>
        <v>37691</v>
      </c>
      <c r="C24" s="247">
        <f t="shared" si="1"/>
        <v>11304</v>
      </c>
      <c r="D24" s="248">
        <f t="shared" si="3"/>
        <v>26387</v>
      </c>
      <c r="E24" s="247">
        <v>7637</v>
      </c>
      <c r="F24" s="248">
        <v>668</v>
      </c>
      <c r="G24" s="248"/>
      <c r="H24" s="247"/>
      <c r="I24" s="247">
        <v>8502</v>
      </c>
      <c r="J24" s="247">
        <v>1274</v>
      </c>
      <c r="K24" s="247">
        <v>4214</v>
      </c>
      <c r="L24" s="247">
        <v>3378</v>
      </c>
      <c r="M24" s="247">
        <v>7173</v>
      </c>
      <c r="N24" s="247">
        <v>1752</v>
      </c>
      <c r="O24" s="248">
        <v>439</v>
      </c>
      <c r="P24" s="247">
        <v>2489</v>
      </c>
      <c r="Q24" s="247">
        <f t="shared" si="4"/>
        <v>165</v>
      </c>
      <c r="R24" s="247">
        <v>71</v>
      </c>
      <c r="S24" s="247">
        <v>94</v>
      </c>
      <c r="T24" s="182" t="s">
        <v>148</v>
      </c>
    </row>
    <row r="25" spans="1:20" s="31" customFormat="1" ht="17.100000000000001" customHeight="1">
      <c r="A25" s="180" t="s">
        <v>81</v>
      </c>
      <c r="B25" s="247">
        <f t="shared" si="2"/>
        <v>25853</v>
      </c>
      <c r="C25" s="247">
        <f t="shared" si="1"/>
        <v>10149</v>
      </c>
      <c r="D25" s="248">
        <f t="shared" si="3"/>
        <v>15704</v>
      </c>
      <c r="E25" s="247">
        <v>7220</v>
      </c>
      <c r="F25" s="248">
        <v>440</v>
      </c>
      <c r="G25" s="248"/>
      <c r="H25" s="247"/>
      <c r="I25" s="247">
        <v>3510</v>
      </c>
      <c r="J25" s="247">
        <v>445</v>
      </c>
      <c r="K25" s="247">
        <v>2591</v>
      </c>
      <c r="L25" s="247">
        <v>2069</v>
      </c>
      <c r="M25" s="247">
        <v>5205</v>
      </c>
      <c r="N25" s="247">
        <v>1567</v>
      </c>
      <c r="O25" s="248">
        <v>323</v>
      </c>
      <c r="P25" s="247">
        <v>2052</v>
      </c>
      <c r="Q25" s="247">
        <f t="shared" si="4"/>
        <v>431</v>
      </c>
      <c r="R25" s="247">
        <v>114</v>
      </c>
      <c r="S25" s="247">
        <v>317</v>
      </c>
      <c r="T25" s="182" t="s">
        <v>184</v>
      </c>
    </row>
    <row r="26" spans="1:20" s="31" customFormat="1" ht="17.100000000000001" customHeight="1">
      <c r="A26" s="180" t="s">
        <v>95</v>
      </c>
      <c r="B26" s="247">
        <f t="shared" si="2"/>
        <v>55077</v>
      </c>
      <c r="C26" s="247">
        <f t="shared" si="1"/>
        <v>22345</v>
      </c>
      <c r="D26" s="248">
        <f t="shared" si="3"/>
        <v>32732</v>
      </c>
      <c r="E26" s="247">
        <v>15228</v>
      </c>
      <c r="F26" s="248">
        <v>1311</v>
      </c>
      <c r="G26" s="248"/>
      <c r="H26" s="247"/>
      <c r="I26" s="247">
        <v>8890</v>
      </c>
      <c r="J26" s="247">
        <v>1006</v>
      </c>
      <c r="K26" s="247">
        <v>5655</v>
      </c>
      <c r="L26" s="247">
        <v>3866</v>
      </c>
      <c r="M26" s="247">
        <v>8126</v>
      </c>
      <c r="N26" s="247">
        <v>4638</v>
      </c>
      <c r="O26" s="248">
        <v>610</v>
      </c>
      <c r="P26" s="247">
        <v>4946</v>
      </c>
      <c r="Q26" s="247">
        <f t="shared" si="4"/>
        <v>801</v>
      </c>
      <c r="R26" s="247">
        <v>250</v>
      </c>
      <c r="S26" s="247">
        <v>551</v>
      </c>
      <c r="T26" s="182" t="s">
        <v>149</v>
      </c>
    </row>
    <row r="27" spans="1:20" s="31" customFormat="1" ht="30.95" customHeight="1">
      <c r="A27" s="180" t="s">
        <v>73</v>
      </c>
      <c r="B27" s="247">
        <f t="shared" si="2"/>
        <v>41038</v>
      </c>
      <c r="C27" s="247">
        <f t="shared" si="1"/>
        <v>14223</v>
      </c>
      <c r="D27" s="248">
        <f t="shared" si="3"/>
        <v>26815</v>
      </c>
      <c r="E27" s="247">
        <v>9723</v>
      </c>
      <c r="F27" s="248">
        <v>763</v>
      </c>
      <c r="G27" s="248"/>
      <c r="H27" s="247"/>
      <c r="I27" s="247">
        <v>7346</v>
      </c>
      <c r="J27" s="247">
        <v>647</v>
      </c>
      <c r="K27" s="247">
        <v>5758</v>
      </c>
      <c r="L27" s="247">
        <v>2733</v>
      </c>
      <c r="M27" s="247">
        <v>7016</v>
      </c>
      <c r="N27" s="247">
        <v>2993</v>
      </c>
      <c r="O27" s="248">
        <v>403</v>
      </c>
      <c r="P27" s="247">
        <v>3205</v>
      </c>
      <c r="Q27" s="247">
        <f t="shared" si="4"/>
        <v>451</v>
      </c>
      <c r="R27" s="247">
        <v>129</v>
      </c>
      <c r="S27" s="247">
        <v>322</v>
      </c>
      <c r="T27" s="182" t="s">
        <v>150</v>
      </c>
    </row>
    <row r="28" spans="1:20" s="31" customFormat="1" ht="17.100000000000001" customHeight="1">
      <c r="A28" s="180" t="s">
        <v>72</v>
      </c>
      <c r="B28" s="247">
        <f t="shared" si="2"/>
        <v>113905</v>
      </c>
      <c r="C28" s="247">
        <f t="shared" si="1"/>
        <v>42655</v>
      </c>
      <c r="D28" s="248">
        <f t="shared" si="3"/>
        <v>71250</v>
      </c>
      <c r="E28" s="247">
        <v>31794</v>
      </c>
      <c r="F28" s="248">
        <v>2391</v>
      </c>
      <c r="G28" s="248"/>
      <c r="H28" s="247"/>
      <c r="I28" s="247">
        <v>7926</v>
      </c>
      <c r="J28" s="247">
        <v>2119</v>
      </c>
      <c r="K28" s="247">
        <v>13115</v>
      </c>
      <c r="L28" s="247">
        <v>9491</v>
      </c>
      <c r="M28" s="247">
        <v>33847</v>
      </c>
      <c r="N28" s="247">
        <v>3829</v>
      </c>
      <c r="O28" s="248">
        <v>1241</v>
      </c>
      <c r="P28" s="247">
        <v>6997</v>
      </c>
      <c r="Q28" s="247">
        <f t="shared" si="4"/>
        <v>1155</v>
      </c>
      <c r="R28" s="247">
        <v>232</v>
      </c>
      <c r="S28" s="247">
        <v>923</v>
      </c>
      <c r="T28" s="182" t="s">
        <v>151</v>
      </c>
    </row>
    <row r="29" spans="1:20" s="31" customFormat="1" ht="17.100000000000001" customHeight="1">
      <c r="A29" s="180" t="s">
        <v>92</v>
      </c>
      <c r="B29" s="247">
        <f t="shared" si="2"/>
        <v>37999</v>
      </c>
      <c r="C29" s="247">
        <f t="shared" si="1"/>
        <v>14416</v>
      </c>
      <c r="D29" s="248">
        <f t="shared" si="3"/>
        <v>23583</v>
      </c>
      <c r="E29" s="247">
        <v>9766</v>
      </c>
      <c r="F29" s="248">
        <v>932</v>
      </c>
      <c r="G29" s="248"/>
      <c r="H29" s="247"/>
      <c r="I29" s="247">
        <v>6875</v>
      </c>
      <c r="J29" s="247">
        <v>605</v>
      </c>
      <c r="K29" s="247">
        <v>4001</v>
      </c>
      <c r="L29" s="247">
        <v>3088</v>
      </c>
      <c r="M29" s="247">
        <v>6240</v>
      </c>
      <c r="N29" s="247">
        <v>2676</v>
      </c>
      <c r="O29" s="248">
        <v>454</v>
      </c>
      <c r="P29" s="247">
        <v>3123</v>
      </c>
      <c r="Q29" s="247">
        <f t="shared" si="4"/>
        <v>239</v>
      </c>
      <c r="R29" s="247">
        <v>141</v>
      </c>
      <c r="S29" s="247">
        <v>98</v>
      </c>
      <c r="T29" s="182" t="s">
        <v>152</v>
      </c>
    </row>
    <row r="30" spans="1:20" s="31" customFormat="1" ht="17.100000000000001" customHeight="1">
      <c r="A30" s="180" t="s">
        <v>84</v>
      </c>
      <c r="B30" s="247">
        <f t="shared" si="2"/>
        <v>34294</v>
      </c>
      <c r="C30" s="247">
        <f t="shared" si="1"/>
        <v>12943</v>
      </c>
      <c r="D30" s="248">
        <f t="shared" si="3"/>
        <v>21351</v>
      </c>
      <c r="E30" s="247">
        <v>8656</v>
      </c>
      <c r="F30" s="248">
        <v>927</v>
      </c>
      <c r="G30" s="248"/>
      <c r="H30" s="247"/>
      <c r="I30" s="247">
        <v>5390</v>
      </c>
      <c r="J30" s="247">
        <v>567</v>
      </c>
      <c r="K30" s="247">
        <v>4146</v>
      </c>
      <c r="L30" s="247">
        <v>3090</v>
      </c>
      <c r="M30" s="247">
        <v>5664</v>
      </c>
      <c r="N30" s="247">
        <v>2399</v>
      </c>
      <c r="O30" s="248">
        <v>419</v>
      </c>
      <c r="P30" s="247">
        <v>2874</v>
      </c>
      <c r="Q30" s="247">
        <f t="shared" si="4"/>
        <v>162</v>
      </c>
      <c r="R30" s="247">
        <v>67</v>
      </c>
      <c r="S30" s="247">
        <v>95</v>
      </c>
      <c r="T30" s="182" t="s">
        <v>153</v>
      </c>
    </row>
    <row r="31" spans="1:20" s="31" customFormat="1" ht="30.95" customHeight="1">
      <c r="A31" s="180" t="s">
        <v>77</v>
      </c>
      <c r="B31" s="247">
        <f t="shared" si="2"/>
        <v>93675</v>
      </c>
      <c r="C31" s="247">
        <f t="shared" si="1"/>
        <v>52785</v>
      </c>
      <c r="D31" s="248">
        <f t="shared" si="3"/>
        <v>40890</v>
      </c>
      <c r="E31" s="247">
        <v>43348</v>
      </c>
      <c r="F31" s="248">
        <v>1796</v>
      </c>
      <c r="G31" s="248"/>
      <c r="H31" s="247"/>
      <c r="I31" s="247">
        <v>8651</v>
      </c>
      <c r="J31" s="247">
        <v>1300</v>
      </c>
      <c r="K31" s="247">
        <v>7930</v>
      </c>
      <c r="L31" s="247">
        <v>7088</v>
      </c>
      <c r="M31" s="247">
        <v>9542</v>
      </c>
      <c r="N31" s="247">
        <v>5768</v>
      </c>
      <c r="O31" s="248">
        <v>890</v>
      </c>
      <c r="P31" s="247">
        <v>6728</v>
      </c>
      <c r="Q31" s="247">
        <f t="shared" si="4"/>
        <v>634</v>
      </c>
      <c r="R31" s="247">
        <v>23</v>
      </c>
      <c r="S31" s="247">
        <v>611</v>
      </c>
      <c r="T31" s="182" t="s">
        <v>154</v>
      </c>
    </row>
    <row r="32" spans="1:20" s="31" customFormat="1" ht="17.100000000000001" customHeight="1">
      <c r="A32" s="180" t="s">
        <v>86</v>
      </c>
      <c r="B32" s="247">
        <f t="shared" si="2"/>
        <v>89105</v>
      </c>
      <c r="C32" s="247">
        <f t="shared" si="1"/>
        <v>32493</v>
      </c>
      <c r="D32" s="248">
        <f t="shared" si="3"/>
        <v>56612</v>
      </c>
      <c r="E32" s="247">
        <v>20182</v>
      </c>
      <c r="F32" s="248">
        <v>2491</v>
      </c>
      <c r="G32" s="248"/>
      <c r="H32" s="247"/>
      <c r="I32" s="247">
        <v>8904</v>
      </c>
      <c r="J32" s="247">
        <v>4389</v>
      </c>
      <c r="K32" s="247">
        <v>14692</v>
      </c>
      <c r="L32" s="247">
        <v>10430</v>
      </c>
      <c r="M32" s="247">
        <v>11586</v>
      </c>
      <c r="N32" s="247">
        <v>6155</v>
      </c>
      <c r="O32" s="248">
        <v>2426</v>
      </c>
      <c r="P32" s="247">
        <v>7152</v>
      </c>
      <c r="Q32" s="247">
        <f t="shared" si="4"/>
        <v>698</v>
      </c>
      <c r="R32" s="247">
        <v>242</v>
      </c>
      <c r="S32" s="247">
        <v>456</v>
      </c>
      <c r="T32" s="182" t="s">
        <v>155</v>
      </c>
    </row>
    <row r="33" spans="1:20" s="31" customFormat="1" ht="17.100000000000001" customHeight="1">
      <c r="A33" s="180" t="s">
        <v>91</v>
      </c>
      <c r="B33" s="247">
        <f t="shared" si="2"/>
        <v>123248</v>
      </c>
      <c r="C33" s="247">
        <f t="shared" si="1"/>
        <v>64493</v>
      </c>
      <c r="D33" s="248">
        <f t="shared" si="3"/>
        <v>58755</v>
      </c>
      <c r="E33" s="247">
        <v>49442</v>
      </c>
      <c r="F33" s="248">
        <v>3387</v>
      </c>
      <c r="G33" s="248"/>
      <c r="H33" s="247"/>
      <c r="I33" s="247">
        <v>9321</v>
      </c>
      <c r="J33" s="247">
        <v>563</v>
      </c>
      <c r="K33" s="247">
        <v>13749</v>
      </c>
      <c r="L33" s="247">
        <v>13181</v>
      </c>
      <c r="M33" s="247">
        <v>15634</v>
      </c>
      <c r="N33" s="247">
        <v>5570</v>
      </c>
      <c r="O33" s="248">
        <v>2444</v>
      </c>
      <c r="P33" s="247">
        <v>10486</v>
      </c>
      <c r="Q33" s="247">
        <f t="shared" si="4"/>
        <v>-529</v>
      </c>
      <c r="R33" s="247">
        <v>-1266</v>
      </c>
      <c r="S33" s="247">
        <v>737</v>
      </c>
      <c r="T33" s="182" t="s">
        <v>185</v>
      </c>
    </row>
    <row r="34" spans="1:20" s="31" customFormat="1" ht="17.100000000000001" customHeight="1">
      <c r="A34" s="180" t="s">
        <v>85</v>
      </c>
      <c r="B34" s="247">
        <f t="shared" si="2"/>
        <v>42938</v>
      </c>
      <c r="C34" s="247">
        <f t="shared" si="1"/>
        <v>19150</v>
      </c>
      <c r="D34" s="248">
        <f t="shared" si="3"/>
        <v>23788</v>
      </c>
      <c r="E34" s="247">
        <v>14187</v>
      </c>
      <c r="F34" s="248">
        <v>1166</v>
      </c>
      <c r="G34" s="248"/>
      <c r="H34" s="247"/>
      <c r="I34" s="247">
        <v>6689</v>
      </c>
      <c r="J34" s="247">
        <v>467</v>
      </c>
      <c r="K34" s="247">
        <v>4517</v>
      </c>
      <c r="L34" s="247">
        <v>3496</v>
      </c>
      <c r="M34" s="247">
        <v>6218</v>
      </c>
      <c r="N34" s="247">
        <v>2134</v>
      </c>
      <c r="O34" s="248">
        <v>581</v>
      </c>
      <c r="P34" s="247">
        <v>3136</v>
      </c>
      <c r="Q34" s="247">
        <f t="shared" si="4"/>
        <v>347</v>
      </c>
      <c r="R34" s="247">
        <v>80</v>
      </c>
      <c r="S34" s="247">
        <v>267</v>
      </c>
      <c r="T34" s="182" t="s">
        <v>156</v>
      </c>
    </row>
    <row r="35" spans="1:20" s="31" customFormat="1" ht="30.95" customHeight="1">
      <c r="A35" s="180" t="s">
        <v>78</v>
      </c>
      <c r="B35" s="247">
        <f t="shared" si="2"/>
        <v>109240</v>
      </c>
      <c r="C35" s="247">
        <f t="shared" si="1"/>
        <v>61379</v>
      </c>
      <c r="D35" s="248">
        <f t="shared" si="3"/>
        <v>47861</v>
      </c>
      <c r="E35" s="247">
        <v>19224</v>
      </c>
      <c r="F35" s="248">
        <v>2766</v>
      </c>
      <c r="G35" s="248"/>
      <c r="H35" s="247"/>
      <c r="I35" s="247">
        <v>6784</v>
      </c>
      <c r="J35" s="247">
        <v>2407</v>
      </c>
      <c r="K35" s="247">
        <v>18293</v>
      </c>
      <c r="L35" s="247">
        <v>8357</v>
      </c>
      <c r="M35" s="247">
        <v>7616</v>
      </c>
      <c r="N35" s="247">
        <v>3899</v>
      </c>
      <c r="O35" s="248">
        <v>33680</v>
      </c>
      <c r="P35" s="247">
        <v>5555</v>
      </c>
      <c r="Q35" s="247">
        <f t="shared" si="4"/>
        <v>659</v>
      </c>
      <c r="R35" s="247">
        <v>154</v>
      </c>
      <c r="S35" s="247">
        <v>505</v>
      </c>
      <c r="T35" s="182" t="s">
        <v>129</v>
      </c>
    </row>
    <row r="36" spans="1:20" s="31" customFormat="1" ht="17.100000000000001" customHeight="1">
      <c r="A36" s="180" t="s">
        <v>93</v>
      </c>
      <c r="B36" s="247">
        <f t="shared" si="2"/>
        <v>71819</v>
      </c>
      <c r="C36" s="247">
        <f t="shared" si="1"/>
        <v>30022</v>
      </c>
      <c r="D36" s="248">
        <f t="shared" si="3"/>
        <v>41797</v>
      </c>
      <c r="E36" s="247">
        <v>21543</v>
      </c>
      <c r="F36" s="248">
        <v>2124</v>
      </c>
      <c r="G36" s="248"/>
      <c r="H36" s="247"/>
      <c r="I36" s="247">
        <v>9282</v>
      </c>
      <c r="J36" s="247">
        <v>1413</v>
      </c>
      <c r="K36" s="247">
        <v>11829</v>
      </c>
      <c r="L36" s="247">
        <v>5480</v>
      </c>
      <c r="M36" s="247">
        <v>10117</v>
      </c>
      <c r="N36" s="247">
        <v>3337</v>
      </c>
      <c r="O36" s="248">
        <v>1005</v>
      </c>
      <c r="P36" s="247">
        <v>5232</v>
      </c>
      <c r="Q36" s="247">
        <f t="shared" si="4"/>
        <v>457</v>
      </c>
      <c r="R36" s="247">
        <v>118</v>
      </c>
      <c r="S36" s="247">
        <v>339</v>
      </c>
      <c r="T36" s="182" t="s">
        <v>157</v>
      </c>
    </row>
    <row r="37" spans="1:20" s="31" customFormat="1" ht="17.100000000000001" customHeight="1">
      <c r="A37" s="180" t="s">
        <v>79</v>
      </c>
      <c r="B37" s="247">
        <f t="shared" si="2"/>
        <v>40784</v>
      </c>
      <c r="C37" s="247">
        <f t="shared" si="1"/>
        <v>16577</v>
      </c>
      <c r="D37" s="248">
        <f t="shared" si="3"/>
        <v>24207</v>
      </c>
      <c r="E37" s="247">
        <v>10486</v>
      </c>
      <c r="F37" s="248">
        <v>1103</v>
      </c>
      <c r="G37" s="248"/>
      <c r="H37" s="247"/>
      <c r="I37" s="247">
        <v>4377</v>
      </c>
      <c r="J37" s="247">
        <v>627</v>
      </c>
      <c r="K37" s="247">
        <v>4549</v>
      </c>
      <c r="L37" s="247">
        <v>2852</v>
      </c>
      <c r="M37" s="247">
        <v>6547</v>
      </c>
      <c r="N37" s="247">
        <v>4707</v>
      </c>
      <c r="O37" s="248">
        <v>515</v>
      </c>
      <c r="P37" s="247">
        <v>4263</v>
      </c>
      <c r="Q37" s="247">
        <f t="shared" si="4"/>
        <v>758</v>
      </c>
      <c r="R37" s="247">
        <v>210</v>
      </c>
      <c r="S37" s="247">
        <v>548</v>
      </c>
      <c r="T37" s="182" t="s">
        <v>186</v>
      </c>
    </row>
    <row r="38" spans="1:20" s="31" customFormat="1" ht="17.100000000000001" customHeight="1">
      <c r="A38" s="180" t="s">
        <v>83</v>
      </c>
      <c r="B38" s="247">
        <f t="shared" si="2"/>
        <v>26521</v>
      </c>
      <c r="C38" s="247">
        <f t="shared" si="1"/>
        <v>9803</v>
      </c>
      <c r="D38" s="248">
        <f t="shared" si="3"/>
        <v>16718</v>
      </c>
      <c r="E38" s="247">
        <v>7305</v>
      </c>
      <c r="F38" s="248">
        <v>636</v>
      </c>
      <c r="G38" s="248"/>
      <c r="H38" s="247"/>
      <c r="I38" s="247">
        <v>5106</v>
      </c>
      <c r="J38" s="247">
        <v>379</v>
      </c>
      <c r="K38" s="247">
        <v>2473</v>
      </c>
      <c r="L38" s="247">
        <v>1827</v>
      </c>
      <c r="M38" s="247">
        <v>3707</v>
      </c>
      <c r="N38" s="247">
        <v>2835</v>
      </c>
      <c r="O38" s="248">
        <v>403</v>
      </c>
      <c r="P38" s="247">
        <v>2616</v>
      </c>
      <c r="Q38" s="247">
        <f t="shared" si="4"/>
        <v>-766</v>
      </c>
      <c r="R38" s="247">
        <v>-1157</v>
      </c>
      <c r="S38" s="247">
        <v>391</v>
      </c>
      <c r="T38" s="182" t="s">
        <v>187</v>
      </c>
    </row>
    <row r="39" spans="1:20" s="31" customFormat="1" ht="17.100000000000001" customHeight="1">
      <c r="A39" s="180" t="s">
        <v>76</v>
      </c>
      <c r="B39" s="247">
        <f t="shared" si="2"/>
        <v>81183</v>
      </c>
      <c r="C39" s="247">
        <f t="shared" si="1"/>
        <v>51337</v>
      </c>
      <c r="D39" s="248">
        <f t="shared" si="3"/>
        <v>29846</v>
      </c>
      <c r="E39" s="247">
        <v>38670</v>
      </c>
      <c r="F39" s="248">
        <v>8731</v>
      </c>
      <c r="G39" s="248"/>
      <c r="H39" s="247"/>
      <c r="I39" s="247">
        <v>9922</v>
      </c>
      <c r="J39" s="247">
        <v>505</v>
      </c>
      <c r="K39" s="247">
        <v>5477</v>
      </c>
      <c r="L39" s="247">
        <v>2351</v>
      </c>
      <c r="M39" s="247">
        <v>8319</v>
      </c>
      <c r="N39" s="247">
        <v>2764</v>
      </c>
      <c r="O39" s="248">
        <v>329</v>
      </c>
      <c r="P39" s="247">
        <v>3543</v>
      </c>
      <c r="Q39" s="247">
        <f t="shared" si="4"/>
        <v>572</v>
      </c>
      <c r="R39" s="247">
        <v>64</v>
      </c>
      <c r="S39" s="247">
        <v>508</v>
      </c>
      <c r="T39" s="182" t="s">
        <v>158</v>
      </c>
    </row>
    <row r="40" spans="1:20" s="31" customFormat="1" ht="8.1" customHeight="1">
      <c r="A40" s="183"/>
      <c r="B40" s="184"/>
      <c r="C40" s="185"/>
      <c r="D40" s="185"/>
      <c r="E40" s="186"/>
      <c r="F40" s="186"/>
      <c r="G40" s="186"/>
      <c r="H40" s="186"/>
      <c r="I40" s="244"/>
      <c r="J40" s="186"/>
      <c r="K40" s="186"/>
      <c r="L40" s="186"/>
      <c r="M40" s="186"/>
      <c r="N40" s="186"/>
      <c r="O40" s="186"/>
      <c r="P40" s="186"/>
      <c r="Q40" s="186"/>
      <c r="R40" s="186"/>
      <c r="S40" s="187"/>
      <c r="T40" s="188"/>
    </row>
    <row r="41" spans="1:20" s="32" customFormat="1" ht="15" customHeight="1">
      <c r="A41" s="28" t="s">
        <v>244</v>
      </c>
      <c r="B41" s="104"/>
      <c r="C41" s="104"/>
      <c r="D41" s="104"/>
      <c r="E41" s="104"/>
      <c r="F41" s="104"/>
      <c r="G41" s="104"/>
      <c r="H41" s="104"/>
      <c r="I41" s="239"/>
      <c r="J41" s="104"/>
      <c r="K41" s="104"/>
      <c r="L41" s="104"/>
      <c r="M41" s="104"/>
      <c r="N41" s="104"/>
      <c r="O41" s="104"/>
      <c r="P41" s="104"/>
      <c r="R41" s="189"/>
      <c r="S41" s="189"/>
      <c r="T41" s="102" t="s">
        <v>246</v>
      </c>
    </row>
    <row r="42" spans="1:20" ht="12.75">
      <c r="A42" s="38"/>
      <c r="B42" s="37"/>
      <c r="C42" s="37"/>
      <c r="D42" s="37"/>
      <c r="E42" s="37"/>
      <c r="F42" s="37"/>
      <c r="G42" s="37"/>
      <c r="H42" s="37"/>
      <c r="I42" s="2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20">
      <c r="B43" s="39"/>
      <c r="C43" s="39"/>
      <c r="D43" s="39"/>
      <c r="E43" s="39"/>
      <c r="F43" s="39"/>
      <c r="G43" s="39"/>
      <c r="H43" s="39"/>
      <c r="I43" s="238"/>
      <c r="J43" s="39"/>
      <c r="K43" s="39"/>
      <c r="L43" s="39"/>
      <c r="M43" s="39"/>
      <c r="N43" s="39"/>
      <c r="O43" s="39"/>
      <c r="P43" s="39"/>
      <c r="Q43" s="39"/>
      <c r="R43" s="39"/>
      <c r="S43" s="39"/>
    </row>
  </sheetData>
  <mergeCells count="2">
    <mergeCell ref="I6:N6"/>
    <mergeCell ref="E6:H6"/>
  </mergeCells>
  <phoneticPr fontId="20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1" orientation="portrait" r:id="rId1"/>
  <headerFooter alignWithMargins="0"/>
  <colBreaks count="1" manualBreakCount="1">
    <brk id="8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view="pageBreakPreview" zoomScale="85" zoomScaleNormal="100" zoomScaleSheetLayoutView="85" workbookViewId="0">
      <selection activeCell="D52" sqref="D52"/>
    </sheetView>
  </sheetViews>
  <sheetFormatPr defaultColWidth="8" defaultRowHeight="12.75"/>
  <cols>
    <col min="1" max="1" width="11.125" style="24" customWidth="1"/>
    <col min="2" max="4" width="21.625" style="24" customWidth="1"/>
    <col min="5" max="5" width="13.625" style="24" customWidth="1"/>
    <col min="6" max="16384" width="8" style="24"/>
  </cols>
  <sheetData>
    <row r="1" spans="1:9" s="11" customFormat="1" ht="26.1" customHeight="1">
      <c r="A1" s="11" t="s">
        <v>257</v>
      </c>
      <c r="B1" s="206"/>
      <c r="E1" s="207"/>
    </row>
    <row r="2" spans="1:9" s="16" customFormat="1" ht="26.1" customHeight="1">
      <c r="A2" s="190" t="s">
        <v>267</v>
      </c>
      <c r="B2" s="191"/>
      <c r="C2" s="191"/>
      <c r="D2" s="191"/>
      <c r="E2" s="191"/>
    </row>
    <row r="3" spans="1:9" s="14" customFormat="1" ht="26.1" customHeight="1">
      <c r="A3" s="200" t="s">
        <v>5</v>
      </c>
      <c r="B3" s="200"/>
      <c r="C3" s="200"/>
      <c r="D3" s="200"/>
      <c r="E3" s="200"/>
    </row>
    <row r="4" spans="1:9" s="43" customFormat="1" ht="15" customHeight="1" thickBot="1">
      <c r="A4" s="2" t="s">
        <v>258</v>
      </c>
      <c r="E4" s="192" t="s">
        <v>259</v>
      </c>
    </row>
    <row r="5" spans="1:9" s="1" customFormat="1" ht="32.25" customHeight="1">
      <c r="A5" s="196" t="s">
        <v>34</v>
      </c>
      <c r="B5" s="208" t="s">
        <v>260</v>
      </c>
      <c r="C5" s="208" t="s">
        <v>229</v>
      </c>
      <c r="D5" s="209" t="s">
        <v>261</v>
      </c>
      <c r="E5" s="193" t="s">
        <v>32</v>
      </c>
    </row>
    <row r="6" spans="1:9" s="1" customFormat="1" ht="32.25" customHeight="1">
      <c r="A6" s="202" t="s">
        <v>28</v>
      </c>
      <c r="B6" s="197" t="s">
        <v>188</v>
      </c>
      <c r="C6" s="197" t="s">
        <v>127</v>
      </c>
      <c r="D6" s="197" t="s">
        <v>3</v>
      </c>
      <c r="E6" s="194" t="s">
        <v>25</v>
      </c>
    </row>
    <row r="7" spans="1:9" s="1" customFormat="1" ht="19.5" customHeight="1">
      <c r="A7" s="201">
        <v>2017</v>
      </c>
      <c r="B7" s="210">
        <v>20</v>
      </c>
      <c r="C7" s="210">
        <v>60.9</v>
      </c>
      <c r="D7" s="211">
        <v>0.26700000000000002</v>
      </c>
      <c r="E7" s="198">
        <v>2017</v>
      </c>
    </row>
    <row r="8" spans="1:9" s="1" customFormat="1" ht="19.5" customHeight="1">
      <c r="A8" s="201">
        <v>2018</v>
      </c>
      <c r="B8" s="210">
        <v>19.8</v>
      </c>
      <c r="C8" s="210">
        <v>61.2</v>
      </c>
      <c r="D8" s="211">
        <v>0.26100000000000001</v>
      </c>
      <c r="E8" s="198">
        <v>2018</v>
      </c>
    </row>
    <row r="9" spans="1:9" s="1" customFormat="1" ht="19.5" customHeight="1">
      <c r="A9" s="201">
        <v>2019</v>
      </c>
      <c r="B9" s="210">
        <v>19.100000000000001</v>
      </c>
      <c r="C9" s="210">
        <v>61.6</v>
      </c>
      <c r="D9" s="211">
        <v>0.25040000000000001</v>
      </c>
      <c r="E9" s="198">
        <v>2019</v>
      </c>
    </row>
    <row r="10" spans="1:9" s="1" customFormat="1" ht="19.5" customHeight="1">
      <c r="A10" s="201">
        <v>2020</v>
      </c>
      <c r="B10" s="210">
        <v>23.3</v>
      </c>
      <c r="C10" s="210">
        <v>66.7</v>
      </c>
      <c r="D10" s="211">
        <v>0.2492</v>
      </c>
      <c r="E10" s="198">
        <v>2020</v>
      </c>
    </row>
    <row r="11" spans="1:9" s="1" customFormat="1" ht="19.5" customHeight="1">
      <c r="A11" s="87">
        <f>A10+1</f>
        <v>2021</v>
      </c>
      <c r="B11" s="249">
        <v>22.2</v>
      </c>
      <c r="C11" s="249">
        <v>63.1</v>
      </c>
      <c r="D11" s="250">
        <v>0.25469999999999998</v>
      </c>
      <c r="E11" s="89">
        <f>A11</f>
        <v>2021</v>
      </c>
    </row>
    <row r="12" spans="1:9" s="18" customFormat="1" ht="19.5" customHeight="1">
      <c r="A12" s="195" t="s">
        <v>123</v>
      </c>
      <c r="B12" s="210">
        <v>22.1</v>
      </c>
      <c r="C12" s="210">
        <v>36</v>
      </c>
      <c r="D12" s="211">
        <v>0.38619649861034822</v>
      </c>
      <c r="E12" s="212" t="s">
        <v>163</v>
      </c>
    </row>
    <row r="13" spans="1:9" s="17" customFormat="1" ht="19.5" customHeight="1">
      <c r="A13" s="195" t="s">
        <v>89</v>
      </c>
      <c r="B13" s="210">
        <v>20</v>
      </c>
      <c r="C13" s="210">
        <v>53.2</v>
      </c>
      <c r="D13" s="211">
        <v>0.31793639000752416</v>
      </c>
      <c r="E13" s="212" t="s">
        <v>20</v>
      </c>
      <c r="F13" s="19"/>
      <c r="G13" s="19"/>
      <c r="H13" s="19"/>
    </row>
    <row r="14" spans="1:9" s="17" customFormat="1" ht="19.5" customHeight="1">
      <c r="A14" s="195" t="s">
        <v>80</v>
      </c>
      <c r="B14" s="210">
        <v>27.6</v>
      </c>
      <c r="C14" s="210">
        <v>58.2</v>
      </c>
      <c r="D14" s="211">
        <v>0.46082395020732558</v>
      </c>
      <c r="E14" s="203" t="s">
        <v>8</v>
      </c>
      <c r="F14" s="20"/>
      <c r="G14" s="20"/>
      <c r="H14" s="20"/>
      <c r="I14" s="20"/>
    </row>
    <row r="15" spans="1:9" s="17" customFormat="1" ht="19.5" customHeight="1">
      <c r="A15" s="195" t="s">
        <v>94</v>
      </c>
      <c r="B15" s="210">
        <v>18</v>
      </c>
      <c r="C15" s="210">
        <v>57.1</v>
      </c>
      <c r="D15" s="211">
        <v>0.25702536447889002</v>
      </c>
      <c r="E15" s="203" t="s">
        <v>16</v>
      </c>
    </row>
    <row r="16" spans="1:9" s="17" customFormat="1" ht="19.5" customHeight="1">
      <c r="A16" s="195" t="s">
        <v>87</v>
      </c>
      <c r="B16" s="210">
        <v>18.100000000000001</v>
      </c>
      <c r="C16" s="210">
        <v>59.8</v>
      </c>
      <c r="D16" s="211">
        <v>0.27036271762034331</v>
      </c>
      <c r="E16" s="203" t="s">
        <v>33</v>
      </c>
      <c r="G16" s="20"/>
    </row>
    <row r="17" spans="1:7" s="17" customFormat="1" ht="19.5" customHeight="1">
      <c r="A17" s="195" t="s">
        <v>75</v>
      </c>
      <c r="B17" s="210">
        <v>23.2</v>
      </c>
      <c r="C17" s="210">
        <v>57.3</v>
      </c>
      <c r="D17" s="211">
        <v>0.30613982005466189</v>
      </c>
      <c r="E17" s="203" t="s">
        <v>134</v>
      </c>
    </row>
    <row r="18" spans="1:7" s="17" customFormat="1" ht="19.5" customHeight="1">
      <c r="A18" s="195" t="s">
        <v>90</v>
      </c>
      <c r="B18" s="210">
        <v>10.6</v>
      </c>
      <c r="C18" s="210">
        <v>54.5</v>
      </c>
      <c r="D18" s="211">
        <v>0.19868859915100059</v>
      </c>
      <c r="E18" s="203" t="s">
        <v>18</v>
      </c>
    </row>
    <row r="19" spans="1:7" s="17" customFormat="1" ht="19.5" customHeight="1">
      <c r="A19" s="195" t="s">
        <v>74</v>
      </c>
      <c r="B19" s="210">
        <v>8.4</v>
      </c>
      <c r="C19" s="210">
        <v>56.2</v>
      </c>
      <c r="D19" s="211">
        <v>0.15099135536522881</v>
      </c>
      <c r="E19" s="203" t="s">
        <v>132</v>
      </c>
    </row>
    <row r="20" spans="1:7" s="17" customFormat="1" ht="19.5" customHeight="1">
      <c r="A20" s="195" t="s">
        <v>81</v>
      </c>
      <c r="B20" s="210">
        <v>7.2</v>
      </c>
      <c r="C20" s="210">
        <v>56.4</v>
      </c>
      <c r="D20" s="211">
        <v>0.17566276687938234</v>
      </c>
      <c r="E20" s="203" t="s">
        <v>6</v>
      </c>
    </row>
    <row r="21" spans="1:7" s="17" customFormat="1" ht="19.5" customHeight="1">
      <c r="A21" s="195" t="s">
        <v>95</v>
      </c>
      <c r="B21" s="210">
        <v>6.5</v>
      </c>
      <c r="C21" s="210">
        <v>50.6</v>
      </c>
      <c r="D21" s="211">
        <v>0.15197034292653094</v>
      </c>
      <c r="E21" s="203" t="s">
        <v>11</v>
      </c>
      <c r="G21" s="21"/>
    </row>
    <row r="22" spans="1:7" s="17" customFormat="1" ht="19.5" customHeight="1">
      <c r="A22" s="195" t="s">
        <v>73</v>
      </c>
      <c r="B22" s="210">
        <v>6.4</v>
      </c>
      <c r="C22" s="210">
        <v>55</v>
      </c>
      <c r="D22" s="211">
        <v>0.1421769829344865</v>
      </c>
      <c r="E22" s="203" t="s">
        <v>15</v>
      </c>
    </row>
    <row r="23" spans="1:7" s="17" customFormat="1" ht="19.5" customHeight="1">
      <c r="A23" s="195" t="s">
        <v>72</v>
      </c>
      <c r="B23" s="210">
        <v>15.2</v>
      </c>
      <c r="C23" s="210">
        <v>58.7</v>
      </c>
      <c r="D23" s="211">
        <v>0.17563303093526433</v>
      </c>
      <c r="E23" s="203" t="s">
        <v>7</v>
      </c>
    </row>
    <row r="24" spans="1:7" s="17" customFormat="1" ht="19.5" customHeight="1">
      <c r="A24" s="195" t="s">
        <v>92</v>
      </c>
      <c r="B24" s="210">
        <v>6.7</v>
      </c>
      <c r="C24" s="210">
        <v>54</v>
      </c>
      <c r="D24" s="211">
        <v>0.15371083422590398</v>
      </c>
      <c r="E24" s="203" t="s">
        <v>133</v>
      </c>
    </row>
    <row r="25" spans="1:7" s="17" customFormat="1" ht="19.5" customHeight="1">
      <c r="A25" s="195" t="s">
        <v>84</v>
      </c>
      <c r="B25" s="210">
        <v>8.3000000000000007</v>
      </c>
      <c r="C25" s="210">
        <v>60</v>
      </c>
      <c r="D25" s="211">
        <v>0.15089813760423171</v>
      </c>
      <c r="E25" s="203" t="s">
        <v>9</v>
      </c>
    </row>
    <row r="26" spans="1:7" s="17" customFormat="1" ht="19.5" customHeight="1">
      <c r="A26" s="195" t="s">
        <v>77</v>
      </c>
      <c r="B26" s="210">
        <v>6.9</v>
      </c>
      <c r="C26" s="210">
        <v>52.1</v>
      </c>
      <c r="D26" s="211">
        <v>0.12542990892299855</v>
      </c>
      <c r="E26" s="203" t="s">
        <v>12</v>
      </c>
    </row>
    <row r="27" spans="1:7" s="17" customFormat="1" ht="19.5" customHeight="1">
      <c r="A27" s="195" t="s">
        <v>86</v>
      </c>
      <c r="B27" s="210">
        <v>11.9</v>
      </c>
      <c r="C27" s="210">
        <v>62.9</v>
      </c>
      <c r="D27" s="211">
        <v>0.14174155699840105</v>
      </c>
      <c r="E27" s="203" t="s">
        <v>19</v>
      </c>
    </row>
    <row r="28" spans="1:7" s="17" customFormat="1" ht="19.5" customHeight="1">
      <c r="A28" s="195" t="s">
        <v>91</v>
      </c>
      <c r="B28" s="210">
        <v>11.8</v>
      </c>
      <c r="C28" s="210">
        <v>57</v>
      </c>
      <c r="D28" s="211">
        <v>0.21262280073709786</v>
      </c>
      <c r="E28" s="203" t="s">
        <v>17</v>
      </c>
    </row>
    <row r="29" spans="1:7" s="17" customFormat="1" ht="19.5" customHeight="1">
      <c r="A29" s="195" t="s">
        <v>85</v>
      </c>
      <c r="B29" s="210">
        <v>8</v>
      </c>
      <c r="C29" s="210">
        <v>52.6</v>
      </c>
      <c r="D29" s="211">
        <v>0.19017544664007457</v>
      </c>
      <c r="E29" s="203" t="s">
        <v>135</v>
      </c>
    </row>
    <row r="30" spans="1:7" s="17" customFormat="1" ht="19.5" customHeight="1">
      <c r="A30" s="195" t="s">
        <v>78</v>
      </c>
      <c r="B30" s="210">
        <v>10.9</v>
      </c>
      <c r="C30" s="210">
        <v>55.5</v>
      </c>
      <c r="D30" s="211">
        <v>0.18342799974181889</v>
      </c>
      <c r="E30" s="203" t="s">
        <v>130</v>
      </c>
    </row>
    <row r="31" spans="1:7" s="17" customFormat="1" ht="19.5" customHeight="1">
      <c r="A31" s="195" t="s">
        <v>93</v>
      </c>
      <c r="B31" s="210">
        <v>10.4</v>
      </c>
      <c r="C31" s="210">
        <v>54.6</v>
      </c>
      <c r="D31" s="211">
        <v>0.17800144255236575</v>
      </c>
      <c r="E31" s="203" t="s">
        <v>131</v>
      </c>
    </row>
    <row r="32" spans="1:7" s="17" customFormat="1" ht="19.5" customHeight="1">
      <c r="A32" s="195" t="s">
        <v>79</v>
      </c>
      <c r="B32" s="210">
        <v>6</v>
      </c>
      <c r="C32" s="210">
        <v>50.6</v>
      </c>
      <c r="D32" s="211">
        <v>0.14364008281214702</v>
      </c>
      <c r="E32" s="203" t="s">
        <v>13</v>
      </c>
    </row>
    <row r="33" spans="1:5" s="17" customFormat="1" ht="19.5" customHeight="1">
      <c r="A33" s="195" t="s">
        <v>83</v>
      </c>
      <c r="B33" s="210">
        <v>9</v>
      </c>
      <c r="C33" s="210">
        <v>58.4</v>
      </c>
      <c r="D33" s="211">
        <v>0.15830757370497056</v>
      </c>
      <c r="E33" s="203" t="s">
        <v>10</v>
      </c>
    </row>
    <row r="34" spans="1:5" s="17" customFormat="1" ht="19.5" customHeight="1">
      <c r="A34" s="195" t="s">
        <v>76</v>
      </c>
      <c r="B34" s="210">
        <v>6.4</v>
      </c>
      <c r="C34" s="210">
        <v>56.4</v>
      </c>
      <c r="D34" s="211">
        <v>0.10604025482364711</v>
      </c>
      <c r="E34" s="203" t="s">
        <v>14</v>
      </c>
    </row>
    <row r="35" spans="1:5" ht="6" customHeight="1">
      <c r="A35" s="204"/>
      <c r="B35" s="213"/>
      <c r="C35" s="213"/>
      <c r="D35" s="214"/>
      <c r="E35" s="205"/>
    </row>
    <row r="36" spans="1:5" ht="6.75" hidden="1" customHeight="1">
      <c r="A36" s="215"/>
      <c r="B36" s="199"/>
      <c r="C36" s="199"/>
      <c r="D36" s="216"/>
      <c r="E36" s="217"/>
    </row>
    <row r="37" spans="1:5" s="43" customFormat="1" ht="15" customHeight="1">
      <c r="A37" s="218" t="s">
        <v>268</v>
      </c>
      <c r="B37" s="219"/>
      <c r="C37" s="219"/>
      <c r="D37" s="220"/>
      <c r="E37" s="221"/>
    </row>
    <row r="38" spans="1:5" s="22" customFormat="1" ht="15" customHeight="1">
      <c r="A38" s="222" t="s">
        <v>262</v>
      </c>
      <c r="B38" s="223"/>
      <c r="C38" s="223"/>
      <c r="D38" s="223"/>
      <c r="E38" s="224"/>
    </row>
    <row r="39" spans="1:5" s="23" customFormat="1" ht="15" customHeight="1">
      <c r="A39" s="225" t="s">
        <v>263</v>
      </c>
      <c r="B39" s="226"/>
      <c r="C39" s="226"/>
      <c r="D39" s="226"/>
      <c r="E39" s="225"/>
    </row>
    <row r="40" spans="1:5" s="22" customFormat="1" ht="15" customHeight="1">
      <c r="A40" s="227" t="s">
        <v>264</v>
      </c>
      <c r="E40" s="227"/>
    </row>
    <row r="41" spans="1:5" s="43" customFormat="1" ht="15" customHeight="1">
      <c r="A41" s="228" t="s">
        <v>266</v>
      </c>
      <c r="B41" s="229"/>
      <c r="C41" s="229"/>
      <c r="D41" s="229"/>
      <c r="E41" s="192" t="s">
        <v>265</v>
      </c>
    </row>
  </sheetData>
  <phoneticPr fontId="20" type="noConversion"/>
  <pageMargins left="0.39347222447395325" right="0.39347222447395325" top="0.55097222328186035" bottom="0.55097222328186035" header="0.51138889789581299" footer="0.51138889789581299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15</vt:lpstr>
      <vt:lpstr>15-1국세징수</vt:lpstr>
      <vt:lpstr>15-2지방세부담</vt:lpstr>
      <vt:lpstr>15-3지방세징수</vt:lpstr>
      <vt:lpstr>15-4 지방재정자립지표</vt:lpstr>
      <vt:lpstr>'15'!Print_Area</vt:lpstr>
      <vt:lpstr>'15-1국세징수'!Print_Area</vt:lpstr>
      <vt:lpstr>'15-2지방세부담'!Print_Area</vt:lpstr>
      <vt:lpstr>'15-3지방세징수'!Print_Area</vt:lpstr>
      <vt:lpstr>'15-4 지방재정자립지표'!Print_Area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</cp:revision>
  <cp:lastPrinted>2018-12-28T08:09:58Z</cp:lastPrinted>
  <dcterms:created xsi:type="dcterms:W3CDTF">1999-10-12T01:29:40Z</dcterms:created>
  <dcterms:modified xsi:type="dcterms:W3CDTF">2022-12-30T00:10:19Z</dcterms:modified>
</cp:coreProperties>
</file>