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2017-05-21_ORKA2\git\fau\orka\Xilinx Vivado\fpgaInfrastructure\doc\"/>
    </mc:Choice>
  </mc:AlternateContent>
  <bookViews>
    <workbookView xWindow="0" yWindow="0" windowWidth="14280" windowHeight="50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F6" i="1" l="1"/>
  <c r="F5" i="1"/>
  <c r="F4" i="1"/>
  <c r="F3" i="1"/>
  <c r="C3" i="1"/>
  <c r="D3" i="1" s="1"/>
</calcChain>
</file>

<file path=xl/sharedStrings.xml><?xml version="1.0" encoding="utf-8"?>
<sst xmlns="http://schemas.openxmlformats.org/spreadsheetml/2006/main" count="14" uniqueCount="14">
  <si>
    <t>0xa0df</t>
  </si>
  <si>
    <t>EQ2</t>
  </si>
  <si>
    <t>EQ3</t>
  </si>
  <si>
    <t>EQ4</t>
  </si>
  <si>
    <t>Input from ADC</t>
  </si>
  <si>
    <t>hex-string</t>
  </si>
  <si>
    <t>Dec</t>
  </si>
  <si>
    <t>Upper 10bit</t>
  </si>
  <si>
    <t>SysMonVersion</t>
  </si>
  <si>
    <t>Temperature</t>
  </si>
  <si>
    <t>MaxTemp</t>
  </si>
  <si>
    <t>Register</t>
  </si>
  <si>
    <t>Sysmon1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</si>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</sst>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9" fontId="0" fillId="0" borderId="0" xfId="0" applyNumberFormat="1"/>
    <xf numFmtId="169" fontId="0" fillId="3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workbookViewId="0">
      <selection activeCell="I6" sqref="I6"/>
    </sheetView>
  </sheetViews>
  <sheetFormatPr baseColWidth="10" defaultRowHeight="14.25" x14ac:dyDescent="0.45"/>
  <cols>
    <col min="1" max="1" width="8.59765625" style="3" bestFit="1" customWidth="1"/>
    <col min="2" max="2" width="13.3984375" style="3" bestFit="1" customWidth="1"/>
    <col min="3" max="3" width="8.59765625" style="3" bestFit="1" customWidth="1"/>
    <col min="4" max="4" width="5.73046875" style="3" bestFit="1" customWidth="1"/>
    <col min="5" max="5" width="5.73046875" style="3" customWidth="1"/>
    <col min="6" max="6" width="10.19921875" style="3" bestFit="1" customWidth="1"/>
    <col min="7" max="7" width="3.19921875" style="3" customWidth="1"/>
    <col min="8" max="8" width="12.73046875" style="3" bestFit="1" customWidth="1"/>
    <col min="9" max="9" width="10.9296875" style="3" bestFit="1" customWidth="1"/>
    <col min="10" max="16384" width="10.6640625" style="3"/>
  </cols>
  <sheetData>
    <row r="2" spans="1:9" s="7" customFormat="1" x14ac:dyDescent="0.45">
      <c r="A2" s="8" t="s">
        <v>11</v>
      </c>
      <c r="B2" s="8" t="s">
        <v>4</v>
      </c>
      <c r="C2" s="8" t="s">
        <v>5</v>
      </c>
      <c r="D2" s="8" t="s">
        <v>6</v>
      </c>
      <c r="E2" s="8" t="s">
        <v>13</v>
      </c>
      <c r="F2" s="8" t="s">
        <v>7</v>
      </c>
      <c r="G2" s="8"/>
      <c r="H2" s="8" t="s">
        <v>8</v>
      </c>
      <c r="I2" s="8" t="s">
        <v>9</v>
      </c>
    </row>
    <row r="3" spans="1:9" x14ac:dyDescent="0.45">
      <c r="A3" s="4" t="s">
        <v>10</v>
      </c>
      <c r="B3" s="6" t="s">
        <v>0</v>
      </c>
      <c r="C3" s="4" t="str">
        <f>RIGHT(B3,4)</f>
        <v>a0df</v>
      </c>
      <c r="D3" s="4">
        <f>HEX2DEC(C3)</f>
        <v>41183</v>
      </c>
      <c r="E3" s="4">
        <v>10</v>
      </c>
      <c r="F3" s="4">
        <f>ROUNDDOWN($D$3/2^(16-E3),0)</f>
        <v>643</v>
      </c>
      <c r="H3" s="4" t="s">
        <v>12</v>
      </c>
      <c r="I3" s="1">
        <f>($F3*502.9098)/(2^E3)-273.8195</f>
        <v>41.972493554687503</v>
      </c>
    </row>
    <row r="4" spans="1:9" x14ac:dyDescent="0.45">
      <c r="E4" s="4">
        <v>16</v>
      </c>
      <c r="F4" s="4">
        <f>ROUNDDOWN($D$3/2^(16-E4),0)</f>
        <v>41183</v>
      </c>
      <c r="H4" s="4" t="s">
        <v>1</v>
      </c>
      <c r="I4" s="1">
        <f>($F4*501.3743)/(2^E4)-273.6777</f>
        <v>41.387268824768057</v>
      </c>
    </row>
    <row r="5" spans="1:9" x14ac:dyDescent="0.45">
      <c r="E5" s="4">
        <v>10</v>
      </c>
      <c r="F5" s="4">
        <f>ROUNDDOWN($D$3/2^(16-E5),0)</f>
        <v>643</v>
      </c>
      <c r="H5" s="4" t="s">
        <v>2</v>
      </c>
      <c r="I5" s="1">
        <f>($F5*507.592131)/(2^E5)-279.4265768</f>
        <v>39.30559139628906</v>
      </c>
    </row>
    <row r="6" spans="1:9" x14ac:dyDescent="0.45">
      <c r="E6" s="4">
        <v>10</v>
      </c>
      <c r="F6" s="4">
        <f>ROUNDDOWN($D$3/2^(16-E6),0)</f>
        <v>643</v>
      </c>
      <c r="H6" s="5" t="s">
        <v>3</v>
      </c>
      <c r="I6" s="2">
        <f>($F6*509.3140064)/(2^E6)-280.2308787</f>
        <v>39.582506178124959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2019-03-14T13:20:45Z</dcterms:created>
  <dcterms:modified xsi:type="dcterms:W3CDTF">2019-03-14T13:52:26Z</dcterms:modified>
</cp:coreProperties>
</file>