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7rp\Dropbox (ORNL)\ORNL Documents\Python Scripts\EnPI Sample Data\"/>
    </mc:Choice>
  </mc:AlternateContent>
  <xr:revisionPtr revIDLastSave="0" documentId="13_ncr:1_{2950F859-D40B-41D6-95CA-7F0CA5E8BF13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tateData" sheetId="3" state="veryHidden" r:id="rId1"/>
    <sheet name="Mcle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<sst xmlns="http://schemas.openxmlformats.org/spreadsheetml/2006/main" count="9" uniqueCount="9">
  <si>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</si>
  <si>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HDD</t>
  </si>
  <si>
    <t>CDD</t>
  </si>
  <si>
    <t>Electricity (kwh)</t>
  </si>
  <si>
    <t>Natural Gas (therms)</t>
  </si>
  <si>
    <t>Production</t>
  </si>
  <si>
    <t>Period</t>
  </si>
  <si>
    <t>Electricity (MMBTU)</t>
  </si>
  <si>
    <t>Natural Gas (MMBTU)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</si>
</sst>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1">
    <dxf>
      <numFmt numFmtId="164" formatCode="####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E86D8-B953-4C08-B49E-5E5E1482FD64}" name="Table1" displayName="Table1" ref="A1:I37" totalsRowShown="0" headerRowDxfId="10" dataDxfId="9">
  <autoFilter ref="A1:I37" xr:uid="{63AC73E1-DEA0-43D6-AA22-EE05ADEC074F}"/>
  <tableColumns count="9">
    <tableColumn id="1" xr3:uid="{8C273B90-FD25-4362-934A-9853E1188F13}" name="Date" dataDxfId="8"/>
    <tableColumn id="2" xr3:uid="{5173E2A4-44DB-4994-A613-4543EC0E212D}" name="Electricity (kwh)" dataDxfId="7"/>
    <tableColumn id="8" xr3:uid="{0639D9E1-1F2F-4F91-8BF3-7540A59B2B4A}" name="Electricity (MMBTU)" dataDxfId="6" dataCellStyle="Comma">
      <calculatedColumnFormula>Table1[[#This Row],[Electricity (kwh)]]*0.003412142*3</calculatedColumnFormula>
    </tableColumn>
    <tableColumn id="3" xr3:uid="{0C9859AD-6F74-48D0-88EC-57A20481E153}" name="Natural Gas (therms)" dataDxfId="5"/>
    <tableColumn id="9" xr3:uid="{30382C31-5A7C-4AFC-9E6E-8465D487381F}" name="Natural Gas (MMBTU)" dataDxfId="4" dataCellStyle="Comma">
      <calculatedColumnFormula>Table1[[#This Row],[Natural Gas (therms)]]*0.1*1</calculatedColumnFormula>
    </tableColumn>
    <tableColumn id="4" xr3:uid="{3CEE54AA-72AA-42BF-B2FB-0F1E167893A2}" name="Production" dataDxfId="3"/>
    <tableColumn id="5" xr3:uid="{0FEF2164-55D1-41D7-B453-B45A3B993A2D}" name="HDD" dataDxfId="2"/>
    <tableColumn id="6" xr3:uid="{1545F25F-A3DF-4EB5-9D37-A3167D099F00}" name="CDD" dataDxfId="1"/>
    <tableColumn id="7" xr3:uid="{FAAC51E1-D4DF-42B7-B88B-A88FD37FDBF4}" name="Peri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54FF-14DE-4629-B102-CDF53BC4E3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8" sqref="E8"/>
    </sheetView>
  </sheetViews>
  <sheetFormatPr defaultRowHeight="15" x14ac:dyDescent="0.25"/>
  <cols>
    <col min="1" max="1" width="9.7109375" style="1" bestFit="1" customWidth="1"/>
    <col min="2" max="2" width="21" style="3" customWidth="1"/>
    <col min="3" max="3" width="24.85546875" style="3" customWidth="1"/>
    <col min="4" max="4" width="16.7109375" style="3" customWidth="1"/>
    <col min="5" max="5" width="25.28515625" style="3" bestFit="1" customWidth="1"/>
    <col min="6" max="6" width="9.140625" style="3"/>
  </cols>
  <sheetData>
    <row r="1" spans="1:9" x14ac:dyDescent="0.25">
      <c r="A1" s="1" t="s">
        <v>0</v>
      </c>
      <c r="B1" s="2" t="s">
        <v>3</v>
      </c>
      <c r="C1" s="2" t="s">
        <v>7</v>
      </c>
      <c r="D1" s="2" t="s">
        <v>4</v>
      </c>
      <c r="E1" s="2" t="s">
        <v>8</v>
      </c>
      <c r="F1" s="2" t="s">
        <v>5</v>
      </c>
      <c r="G1" s="3" t="s">
        <v>1</v>
      </c>
      <c r="H1" s="3" t="s">
        <v>2</v>
      </c>
      <c r="I1" s="2" t="s">
        <v>6</v>
      </c>
    </row>
    <row r="2" spans="1:9" x14ac:dyDescent="0.25">
      <c r="A2" s="1">
        <v>39083</v>
      </c>
      <c r="B2" s="3">
        <v>4668632.7971602436</v>
      </c>
      <c r="C2" s="5">
        <f>Table1[[#This Row],[Electricity (kwh)]]*0.003412142*3</f>
        <v>47790.114149303845</v>
      </c>
      <c r="D2" s="3">
        <v>302940</v>
      </c>
      <c r="E2" s="5">
        <f>Table1[[#This Row],[Natural Gas (therms)]]*0.1*1</f>
        <v>30294</v>
      </c>
      <c r="F2" s="3">
        <v>256107</v>
      </c>
      <c r="G2" s="3">
        <v>1619</v>
      </c>
      <c r="H2" s="3">
        <v>0</v>
      </c>
      <c r="I2" s="4">
        <f>YEAR(Table1[[#This Row],[Date]])</f>
        <v>2007</v>
      </c>
    </row>
    <row r="3" spans="1:9" x14ac:dyDescent="0.25">
      <c r="A3" s="1">
        <v>39114</v>
      </c>
      <c r="B3" s="3">
        <v>4811527.4482758623</v>
      </c>
      <c r="C3" s="5">
        <f>Table1[[#This Row],[Electricity (kwh)]]*0.003412142*3</f>
        <v>49252.844671244689</v>
      </c>
      <c r="D3" s="3">
        <v>280940</v>
      </c>
      <c r="E3" s="5">
        <f>Table1[[#This Row],[Natural Gas (therms)]]*0.1*1</f>
        <v>28094</v>
      </c>
      <c r="F3" s="3">
        <v>265927</v>
      </c>
      <c r="G3" s="3">
        <v>1453</v>
      </c>
      <c r="H3" s="3">
        <v>0</v>
      </c>
      <c r="I3" s="4">
        <f>YEAR(Table1[[#This Row],[Date]])</f>
        <v>2007</v>
      </c>
    </row>
    <row r="4" spans="1:9" x14ac:dyDescent="0.25">
      <c r="A4" s="1">
        <v>39142</v>
      </c>
      <c r="B4" s="3">
        <v>4717995.1310344823</v>
      </c>
      <c r="C4" s="5">
        <f>Table1[[#This Row],[Electricity (kwh)]]*0.003412142*3</f>
        <v>48295.408027194782</v>
      </c>
      <c r="D4" s="3">
        <v>243870</v>
      </c>
      <c r="E4" s="5">
        <f>Table1[[#This Row],[Natural Gas (therms)]]*0.1*1</f>
        <v>24387</v>
      </c>
      <c r="F4" s="3">
        <v>237277</v>
      </c>
      <c r="G4" s="3">
        <v>1126</v>
      </c>
      <c r="H4" s="3">
        <v>0</v>
      </c>
      <c r="I4" s="4">
        <f>YEAR(Table1[[#This Row],[Date]])</f>
        <v>2007</v>
      </c>
    </row>
    <row r="5" spans="1:9" x14ac:dyDescent="0.25">
      <c r="A5" s="1">
        <v>39173</v>
      </c>
      <c r="B5" s="3">
        <v>4286134.412903225</v>
      </c>
      <c r="C5" s="5">
        <f>Table1[[#This Row],[Electricity (kwh)]]*0.003412142*3</f>
        <v>43874.697743737306</v>
      </c>
      <c r="D5" s="3">
        <v>158180</v>
      </c>
      <c r="E5" s="5">
        <f>Table1[[#This Row],[Natural Gas (therms)]]*0.1*1</f>
        <v>15818</v>
      </c>
      <c r="F5" s="3">
        <v>201834</v>
      </c>
      <c r="G5" s="3">
        <v>657</v>
      </c>
      <c r="H5" s="3">
        <v>0</v>
      </c>
      <c r="I5" s="4">
        <f>YEAR(Table1[[#This Row],[Date]])</f>
        <v>2007</v>
      </c>
    </row>
    <row r="6" spans="1:9" x14ac:dyDescent="0.25">
      <c r="A6" s="1">
        <v>39203</v>
      </c>
      <c r="B6" s="3">
        <v>4662388.1870967746</v>
      </c>
      <c r="C6" s="5">
        <f>Table1[[#This Row],[Electricity (kwh)]]*0.003412142*3</f>
        <v>47726.191660490287</v>
      </c>
      <c r="D6" s="3">
        <v>140850</v>
      </c>
      <c r="E6" s="5">
        <f>Table1[[#This Row],[Natural Gas (therms)]]*0.1*1</f>
        <v>14085</v>
      </c>
      <c r="F6" s="3">
        <v>215584</v>
      </c>
      <c r="G6" s="3">
        <v>272</v>
      </c>
      <c r="H6" s="3">
        <v>11</v>
      </c>
      <c r="I6" s="4">
        <f>YEAR(Table1[[#This Row],[Date]])</f>
        <v>2007</v>
      </c>
    </row>
    <row r="7" spans="1:9" x14ac:dyDescent="0.25">
      <c r="A7" s="1">
        <v>39234</v>
      </c>
      <c r="B7" s="3">
        <v>4791049.5999999996</v>
      </c>
      <c r="C7" s="5">
        <f>Table1[[#This Row],[Electricity (kwh)]]*0.003412142*3</f>
        <v>49043.224692729593</v>
      </c>
      <c r="D7" s="3">
        <v>148660</v>
      </c>
      <c r="E7" s="5">
        <f>Table1[[#This Row],[Natural Gas (therms)]]*0.1*1</f>
        <v>14866</v>
      </c>
      <c r="F7" s="3">
        <v>239665</v>
      </c>
      <c r="G7" s="3">
        <v>12</v>
      </c>
      <c r="H7" s="3">
        <v>94</v>
      </c>
      <c r="I7" s="4">
        <f>YEAR(Table1[[#This Row],[Date]])</f>
        <v>2007</v>
      </c>
    </row>
    <row r="8" spans="1:9" x14ac:dyDescent="0.25">
      <c r="A8" s="1">
        <v>39264</v>
      </c>
      <c r="B8" s="3">
        <v>5293607.5354838707</v>
      </c>
      <c r="C8" s="5">
        <f>Table1[[#This Row],[Electricity (kwh)]]*0.003412142*3</f>
        <v>54187.621810023011</v>
      </c>
      <c r="D8" s="3">
        <v>132970</v>
      </c>
      <c r="E8" s="5">
        <f>Table1[[#This Row],[Natural Gas (therms)]]*0.1*1</f>
        <v>13297</v>
      </c>
      <c r="F8" s="3">
        <v>216025</v>
      </c>
      <c r="G8" s="3">
        <v>2</v>
      </c>
      <c r="H8" s="3">
        <v>216</v>
      </c>
      <c r="I8" s="4">
        <f>YEAR(Table1[[#This Row],[Date]])</f>
        <v>2007</v>
      </c>
    </row>
    <row r="9" spans="1:9" x14ac:dyDescent="0.25">
      <c r="A9" s="1">
        <v>39295</v>
      </c>
      <c r="B9" s="3">
        <v>5473240.9032258075</v>
      </c>
      <c r="C9" s="5">
        <f>Table1[[#This Row],[Electricity (kwh)]]*0.003412142*3</f>
        <v>56026.425486044143</v>
      </c>
      <c r="D9" s="3">
        <v>160018</v>
      </c>
      <c r="E9" s="5">
        <f>Table1[[#This Row],[Natural Gas (therms)]]*0.1*1</f>
        <v>16001.800000000001</v>
      </c>
      <c r="F9" s="3">
        <v>265071</v>
      </c>
      <c r="G9" s="3">
        <v>7</v>
      </c>
      <c r="H9" s="3">
        <v>148</v>
      </c>
      <c r="I9" s="4">
        <f>YEAR(Table1[[#This Row],[Date]])</f>
        <v>2007</v>
      </c>
    </row>
    <row r="10" spans="1:9" x14ac:dyDescent="0.25">
      <c r="A10" s="1">
        <v>39326</v>
      </c>
      <c r="B10" s="3">
        <v>5301815.5061179092</v>
      </c>
      <c r="C10" s="5">
        <f>Table1[[#This Row],[Electricity (kwh)]]*0.003412142*3</f>
        <v>54271.642094028524</v>
      </c>
      <c r="D10" s="3">
        <v>159130</v>
      </c>
      <c r="E10" s="5">
        <f>Table1[[#This Row],[Natural Gas (therms)]]*0.1*1</f>
        <v>15913</v>
      </c>
      <c r="F10" s="3">
        <v>243292</v>
      </c>
      <c r="G10" s="3">
        <v>84</v>
      </c>
      <c r="H10" s="3">
        <v>15</v>
      </c>
      <c r="I10" s="4">
        <f>YEAR(Table1[[#This Row],[Date]])</f>
        <v>2007</v>
      </c>
    </row>
    <row r="11" spans="1:9" x14ac:dyDescent="0.25">
      <c r="A11" s="1">
        <v>39356</v>
      </c>
      <c r="B11" s="3">
        <v>5298435.6229143497</v>
      </c>
      <c r="C11" s="5">
        <f>Table1[[#This Row],[Electricity (kwh)]]*0.003412142*3</f>
        <v>54237.044169726636</v>
      </c>
      <c r="D11" s="3">
        <v>174740</v>
      </c>
      <c r="E11" s="5">
        <f>Table1[[#This Row],[Natural Gas (therms)]]*0.1*1</f>
        <v>17474</v>
      </c>
      <c r="F11" s="3">
        <v>253998</v>
      </c>
      <c r="G11" s="3">
        <v>478</v>
      </c>
      <c r="H11" s="3">
        <v>5</v>
      </c>
      <c r="I11" s="4">
        <f>YEAR(Table1[[#This Row],[Date]])</f>
        <v>2007</v>
      </c>
    </row>
    <row r="12" spans="1:9" x14ac:dyDescent="0.25">
      <c r="A12" s="1">
        <v>39387</v>
      </c>
      <c r="B12" s="3">
        <v>4584148</v>
      </c>
      <c r="C12" s="5">
        <f>Table1[[#This Row],[Electricity (kwh)]]*0.003412142*3</f>
        <v>46925.291775047997</v>
      </c>
      <c r="D12" s="3">
        <v>158940</v>
      </c>
      <c r="E12" s="5">
        <f>Table1[[#This Row],[Natural Gas (therms)]]*0.1*1</f>
        <v>15894</v>
      </c>
      <c r="F12" s="3">
        <v>182621.5</v>
      </c>
      <c r="G12" s="3">
        <v>913</v>
      </c>
      <c r="H12" s="3">
        <v>0</v>
      </c>
      <c r="I12" s="4">
        <f>YEAR(Table1[[#This Row],[Date]])</f>
        <v>2007</v>
      </c>
    </row>
    <row r="13" spans="1:9" x14ac:dyDescent="0.25">
      <c r="A13" s="1">
        <v>39417</v>
      </c>
      <c r="B13" s="3">
        <v>4413514</v>
      </c>
      <c r="C13" s="5">
        <f>Table1[[#This Row],[Electricity (kwh)]]*0.003412142*3</f>
        <v>45178.609460963999</v>
      </c>
      <c r="D13" s="3">
        <v>228720</v>
      </c>
      <c r="E13" s="5">
        <f>Table1[[#This Row],[Natural Gas (therms)]]*0.1*1</f>
        <v>22872</v>
      </c>
      <c r="F13" s="3">
        <v>233990.39999999999</v>
      </c>
      <c r="G13" s="3">
        <v>1605</v>
      </c>
      <c r="H13" s="3">
        <v>0</v>
      </c>
      <c r="I13" s="4">
        <f>YEAR(Table1[[#This Row],[Date]])</f>
        <v>2007</v>
      </c>
    </row>
    <row r="14" spans="1:9" x14ac:dyDescent="0.25">
      <c r="A14" s="1">
        <v>39448</v>
      </c>
      <c r="B14" s="3">
        <v>4261687</v>
      </c>
      <c r="C14" s="5">
        <f>Table1[[#This Row],[Electricity (kwh)]]*0.003412142*3</f>
        <v>43624.443610661998</v>
      </c>
      <c r="D14" s="3">
        <v>227990</v>
      </c>
      <c r="E14" s="5">
        <f>Table1[[#This Row],[Natural Gas (therms)]]*0.1*1</f>
        <v>22799</v>
      </c>
      <c r="F14" s="3">
        <v>206376</v>
      </c>
      <c r="G14" s="3">
        <v>1722</v>
      </c>
      <c r="H14" s="3">
        <v>0</v>
      </c>
      <c r="I14" s="4">
        <f>YEAR(Table1[[#This Row],[Date]])</f>
        <v>2008</v>
      </c>
    </row>
    <row r="15" spans="1:9" x14ac:dyDescent="0.25">
      <c r="A15" s="1">
        <v>39479</v>
      </c>
      <c r="B15" s="3">
        <v>3917292</v>
      </c>
      <c r="C15" s="5">
        <f>Table1[[#This Row],[Electricity (kwh)]]*0.003412142*3</f>
        <v>40099.069678391999</v>
      </c>
      <c r="D15" s="3">
        <v>185290</v>
      </c>
      <c r="E15" s="5">
        <f>Table1[[#This Row],[Natural Gas (therms)]]*0.1*1</f>
        <v>18529</v>
      </c>
      <c r="F15" s="3">
        <v>191967</v>
      </c>
      <c r="G15" s="3">
        <v>1218</v>
      </c>
      <c r="H15" s="3">
        <v>0</v>
      </c>
      <c r="I15" s="4">
        <f>YEAR(Table1[[#This Row],[Date]])</f>
        <v>2008</v>
      </c>
    </row>
    <row r="16" spans="1:9" x14ac:dyDescent="0.25">
      <c r="A16" s="1">
        <v>39508</v>
      </c>
      <c r="B16" s="3">
        <v>4119699</v>
      </c>
      <c r="C16" s="5">
        <f>Table1[[#This Row],[Electricity (kwh)]]*0.003412142*3</f>
        <v>42170.993955774</v>
      </c>
      <c r="D16" s="3">
        <v>172880</v>
      </c>
      <c r="E16" s="5">
        <f>Table1[[#This Row],[Natural Gas (therms)]]*0.1*1</f>
        <v>17288</v>
      </c>
      <c r="F16" s="3">
        <v>187780</v>
      </c>
      <c r="G16" s="3">
        <v>1022</v>
      </c>
      <c r="H16" s="3">
        <v>0</v>
      </c>
      <c r="I16" s="4">
        <f>YEAR(Table1[[#This Row],[Date]])</f>
        <v>2008</v>
      </c>
    </row>
    <row r="17" spans="1:9" x14ac:dyDescent="0.25">
      <c r="A17" s="1">
        <v>39539</v>
      </c>
      <c r="B17" s="3">
        <v>3872411</v>
      </c>
      <c r="C17" s="5">
        <f>Table1[[#This Row],[Electricity (kwh)]]*0.003412142*3</f>
        <v>39639.648643085995</v>
      </c>
      <c r="D17" s="3">
        <v>132410</v>
      </c>
      <c r="E17" s="5">
        <f>Table1[[#This Row],[Natural Gas (therms)]]*0.1*1</f>
        <v>13241</v>
      </c>
      <c r="F17" s="3">
        <v>187297</v>
      </c>
      <c r="G17" s="3">
        <v>551</v>
      </c>
      <c r="H17" s="3">
        <v>0</v>
      </c>
      <c r="I17" s="4">
        <f>YEAR(Table1[[#This Row],[Date]])</f>
        <v>2008</v>
      </c>
    </row>
    <row r="18" spans="1:9" x14ac:dyDescent="0.25">
      <c r="A18" s="1">
        <v>39569</v>
      </c>
      <c r="B18" s="3">
        <v>4046746</v>
      </c>
      <c r="C18" s="5">
        <f>Table1[[#This Row],[Electricity (kwh)]]*0.003412142*3</f>
        <v>41424.215969796001</v>
      </c>
      <c r="D18" s="3">
        <v>95930</v>
      </c>
      <c r="E18" s="5">
        <f>Table1[[#This Row],[Natural Gas (therms)]]*0.1*1</f>
        <v>9593</v>
      </c>
      <c r="F18" s="3">
        <v>188155</v>
      </c>
      <c r="G18" s="3">
        <v>202</v>
      </c>
      <c r="H18" s="3">
        <v>14</v>
      </c>
      <c r="I18" s="4">
        <f>YEAR(Table1[[#This Row],[Date]])</f>
        <v>2008</v>
      </c>
    </row>
    <row r="19" spans="1:9" x14ac:dyDescent="0.25">
      <c r="A19" s="1">
        <v>39600</v>
      </c>
      <c r="B19" s="3">
        <v>4276366</v>
      </c>
      <c r="C19" s="5">
        <f>Table1[[#This Row],[Electricity (kwh)]]*0.003412142*3</f>
        <v>43774.704107915997</v>
      </c>
      <c r="D19" s="3">
        <v>114110</v>
      </c>
      <c r="E19" s="5">
        <f>Table1[[#This Row],[Natural Gas (therms)]]*0.1*1</f>
        <v>11411</v>
      </c>
      <c r="F19" s="3">
        <v>237147</v>
      </c>
      <c r="G19" s="3">
        <v>84</v>
      </c>
      <c r="H19" s="3">
        <v>153</v>
      </c>
      <c r="I19" s="4">
        <f>YEAR(Table1[[#This Row],[Date]])</f>
        <v>2008</v>
      </c>
    </row>
    <row r="20" spans="1:9" x14ac:dyDescent="0.25">
      <c r="A20" s="1">
        <v>39630</v>
      </c>
      <c r="B20" s="3">
        <v>4731704</v>
      </c>
      <c r="C20" s="5">
        <f>Table1[[#This Row],[Electricity (kwh)]]*0.003412142*3</f>
        <v>48435.737849903999</v>
      </c>
      <c r="D20" s="3">
        <v>101330</v>
      </c>
      <c r="E20" s="5">
        <f>Table1[[#This Row],[Natural Gas (therms)]]*0.1*1</f>
        <v>10133</v>
      </c>
      <c r="F20" s="3">
        <v>236993</v>
      </c>
      <c r="G20" s="3">
        <v>19</v>
      </c>
      <c r="H20" s="3">
        <v>93</v>
      </c>
      <c r="I20" s="4">
        <f>YEAR(Table1[[#This Row],[Date]])</f>
        <v>2008</v>
      </c>
    </row>
    <row r="21" spans="1:9" x14ac:dyDescent="0.25">
      <c r="A21" s="1">
        <v>39661</v>
      </c>
      <c r="B21" s="3">
        <v>4825936</v>
      </c>
      <c r="C21" s="5">
        <f>Table1[[#This Row],[Electricity (kwh)]]*0.003412142*3</f>
        <v>49400.336744736</v>
      </c>
      <c r="D21" s="3">
        <v>114760</v>
      </c>
      <c r="E21" s="5">
        <f>Table1[[#This Row],[Natural Gas (therms)]]*0.1*1</f>
        <v>11476</v>
      </c>
      <c r="F21" s="3">
        <v>241257</v>
      </c>
      <c r="G21" s="3">
        <v>32</v>
      </c>
      <c r="H21" s="3">
        <v>134</v>
      </c>
      <c r="I21" s="4">
        <f>YEAR(Table1[[#This Row],[Date]])</f>
        <v>2008</v>
      </c>
    </row>
    <row r="22" spans="1:9" x14ac:dyDescent="0.25">
      <c r="A22" s="1">
        <v>39692</v>
      </c>
      <c r="B22" s="3">
        <v>4680616</v>
      </c>
      <c r="C22" s="5">
        <f>Table1[[#This Row],[Electricity (kwh)]]*0.003412142*3</f>
        <v>47912.779318415996</v>
      </c>
      <c r="D22" s="3">
        <v>118690</v>
      </c>
      <c r="E22" s="5">
        <f>Table1[[#This Row],[Natural Gas (therms)]]*0.1*1</f>
        <v>11869</v>
      </c>
      <c r="F22" s="3">
        <v>231176</v>
      </c>
      <c r="G22" s="3">
        <v>77</v>
      </c>
      <c r="H22" s="3">
        <v>39</v>
      </c>
      <c r="I22" s="4">
        <f>YEAR(Table1[[#This Row],[Date]])</f>
        <v>2008</v>
      </c>
    </row>
    <row r="23" spans="1:9" x14ac:dyDescent="0.25">
      <c r="A23" s="1">
        <v>39722</v>
      </c>
      <c r="B23" s="3">
        <v>4998578</v>
      </c>
      <c r="C23" s="5">
        <f>Table1[[#This Row],[Electricity (kwh)]]*0.003412142*3</f>
        <v>51167.573802227998</v>
      </c>
      <c r="D23" s="3">
        <v>159500</v>
      </c>
      <c r="E23" s="5">
        <f>Table1[[#This Row],[Natural Gas (therms)]]*0.1*1</f>
        <v>15950</v>
      </c>
      <c r="F23" s="3">
        <v>258807</v>
      </c>
      <c r="G23" s="3">
        <v>685</v>
      </c>
      <c r="H23" s="3">
        <v>0</v>
      </c>
      <c r="I23" s="4">
        <f>YEAR(Table1[[#This Row],[Date]])</f>
        <v>2008</v>
      </c>
    </row>
    <row r="24" spans="1:9" x14ac:dyDescent="0.25">
      <c r="A24" s="1">
        <v>39753</v>
      </c>
      <c r="B24" s="3">
        <v>4472358</v>
      </c>
      <c r="C24" s="5">
        <f>Table1[[#This Row],[Electricity (kwh)]]*0.003412142*3</f>
        <v>45780.961712507997</v>
      </c>
      <c r="D24" s="3">
        <v>163660</v>
      </c>
      <c r="E24" s="5">
        <f>Table1[[#This Row],[Natural Gas (therms)]]*0.1*1</f>
        <v>16366</v>
      </c>
      <c r="F24" s="3">
        <v>213166</v>
      </c>
      <c r="G24" s="3">
        <v>677</v>
      </c>
      <c r="H24" s="3">
        <v>0</v>
      </c>
      <c r="I24" s="4">
        <f>YEAR(Table1[[#This Row],[Date]])</f>
        <v>2008</v>
      </c>
    </row>
    <row r="25" spans="1:9" x14ac:dyDescent="0.25">
      <c r="A25" s="1">
        <v>39783</v>
      </c>
      <c r="B25" s="3">
        <v>4297360</v>
      </c>
      <c r="C25" s="5">
        <f>Table1[[#This Row],[Electricity (kwh)]]*0.003412142*3</f>
        <v>43989.60763536</v>
      </c>
      <c r="D25" s="3">
        <v>220980</v>
      </c>
      <c r="E25" s="5">
        <f>Table1[[#This Row],[Natural Gas (therms)]]*0.1*1</f>
        <v>22098</v>
      </c>
      <c r="F25" s="3">
        <v>207062</v>
      </c>
      <c r="G25" s="3">
        <v>1512</v>
      </c>
      <c r="H25" s="3">
        <v>0</v>
      </c>
      <c r="I25" s="4">
        <f>YEAR(Table1[[#This Row],[Date]])</f>
        <v>2008</v>
      </c>
    </row>
    <row r="26" spans="1:9" x14ac:dyDescent="0.25">
      <c r="A26" s="1">
        <v>39814</v>
      </c>
      <c r="B26" s="3">
        <v>4222668</v>
      </c>
      <c r="C26" s="5">
        <f>Table1[[#This Row],[Electricity (kwh)]]*0.003412142*3</f>
        <v>43225.028504567999</v>
      </c>
      <c r="D26" s="3">
        <v>234830</v>
      </c>
      <c r="E26" s="5">
        <f>Table1[[#This Row],[Natural Gas (therms)]]*0.1*1</f>
        <v>23483</v>
      </c>
      <c r="F26" s="3">
        <v>211655.4</v>
      </c>
      <c r="G26" s="3">
        <v>1718</v>
      </c>
      <c r="H26" s="3">
        <v>0</v>
      </c>
      <c r="I26" s="4">
        <f>YEAR(Table1[[#This Row],[Date]])</f>
        <v>2009</v>
      </c>
    </row>
    <row r="27" spans="1:9" x14ac:dyDescent="0.25">
      <c r="A27" s="1">
        <v>39845</v>
      </c>
      <c r="B27" s="3">
        <v>3940038</v>
      </c>
      <c r="C27" s="5">
        <f>Table1[[#This Row],[Electricity (kwh)]]*0.003412142*3</f>
        <v>40331.907424188001</v>
      </c>
      <c r="D27" s="3">
        <v>212520</v>
      </c>
      <c r="E27" s="5">
        <f>Table1[[#This Row],[Natural Gas (therms)]]*0.1*1</f>
        <v>21252</v>
      </c>
      <c r="F27" s="3">
        <v>213539</v>
      </c>
      <c r="G27" s="3">
        <v>1423</v>
      </c>
      <c r="H27" s="3">
        <v>0</v>
      </c>
      <c r="I27" s="4">
        <f>YEAR(Table1[[#This Row],[Date]])</f>
        <v>2009</v>
      </c>
    </row>
    <row r="28" spans="1:9" x14ac:dyDescent="0.25">
      <c r="A28" s="1">
        <v>39873</v>
      </c>
      <c r="B28" s="3">
        <v>4218989</v>
      </c>
      <c r="C28" s="5">
        <f>Table1[[#This Row],[Electricity (kwh)]]*0.003412142*3</f>
        <v>43187.368693313998</v>
      </c>
      <c r="D28" s="3">
        <v>165500</v>
      </c>
      <c r="E28" s="5">
        <f>Table1[[#This Row],[Natural Gas (therms)]]*0.1*1</f>
        <v>16550</v>
      </c>
      <c r="F28" s="3">
        <v>223455.5</v>
      </c>
      <c r="G28" s="3">
        <v>805</v>
      </c>
      <c r="H28" s="3">
        <v>0</v>
      </c>
      <c r="I28" s="4">
        <f>YEAR(Table1[[#This Row],[Date]])</f>
        <v>2009</v>
      </c>
    </row>
    <row r="29" spans="1:9" x14ac:dyDescent="0.25">
      <c r="A29" s="1">
        <v>39904</v>
      </c>
      <c r="B29" s="3">
        <v>4220890</v>
      </c>
      <c r="C29" s="5">
        <f>Table1[[#This Row],[Electricity (kwh)]]*0.003412142*3</f>
        <v>43206.828139140001</v>
      </c>
      <c r="D29" s="3">
        <v>126110</v>
      </c>
      <c r="E29" s="5">
        <f>Table1[[#This Row],[Natural Gas (therms)]]*0.1*1</f>
        <v>12611</v>
      </c>
      <c r="F29" s="3">
        <v>208021.4</v>
      </c>
      <c r="G29" s="3">
        <v>327</v>
      </c>
      <c r="H29" s="3">
        <v>31</v>
      </c>
      <c r="I29" s="4">
        <f>YEAR(Table1[[#This Row],[Date]])</f>
        <v>2009</v>
      </c>
    </row>
    <row r="30" spans="1:9" x14ac:dyDescent="0.25">
      <c r="A30" s="1">
        <v>39934</v>
      </c>
      <c r="B30" s="3">
        <v>4341676</v>
      </c>
      <c r="C30" s="5">
        <f>Table1[[#This Row],[Electricity (kwh)]]*0.003412142*3</f>
        <v>44443.245089976001</v>
      </c>
      <c r="D30" s="3">
        <v>112810</v>
      </c>
      <c r="E30" s="5">
        <f>Table1[[#This Row],[Natural Gas (therms)]]*0.1*1</f>
        <v>11281</v>
      </c>
      <c r="F30" s="3">
        <v>190701.3</v>
      </c>
      <c r="G30" s="3">
        <v>223</v>
      </c>
      <c r="H30" s="3">
        <v>116</v>
      </c>
      <c r="I30" s="4">
        <f>YEAR(Table1[[#This Row],[Date]])</f>
        <v>2009</v>
      </c>
    </row>
    <row r="31" spans="1:9" x14ac:dyDescent="0.25">
      <c r="A31" s="1">
        <v>39965</v>
      </c>
      <c r="B31" s="3">
        <v>4708978</v>
      </c>
      <c r="C31" s="5">
        <f>Table1[[#This Row],[Electricity (kwh)]]*0.003412142*3</f>
        <v>48203.104832628</v>
      </c>
      <c r="D31" s="3">
        <v>105590</v>
      </c>
      <c r="E31" s="5">
        <f>Table1[[#This Row],[Natural Gas (therms)]]*0.1*1</f>
        <v>10559</v>
      </c>
      <c r="F31" s="3">
        <v>206772.4</v>
      </c>
      <c r="G31" s="3">
        <v>13</v>
      </c>
      <c r="H31" s="3">
        <v>316</v>
      </c>
      <c r="I31" s="4">
        <f>YEAR(Table1[[#This Row],[Date]])</f>
        <v>2009</v>
      </c>
    </row>
    <row r="32" spans="1:9" x14ac:dyDescent="0.25">
      <c r="A32" s="1">
        <v>39995</v>
      </c>
      <c r="B32" s="3">
        <v>5193809</v>
      </c>
      <c r="C32" s="5">
        <f>Table1[[#This Row],[Electricity (kwh)]]*0.003412142*3</f>
        <v>53166.041486634</v>
      </c>
      <c r="D32" s="3">
        <v>112910</v>
      </c>
      <c r="E32" s="5">
        <f>Table1[[#This Row],[Natural Gas (therms)]]*0.1*1</f>
        <v>11291</v>
      </c>
      <c r="F32" s="3">
        <v>236312</v>
      </c>
      <c r="G32" s="3">
        <v>0</v>
      </c>
      <c r="H32" s="3">
        <v>377</v>
      </c>
      <c r="I32" s="4">
        <f>YEAR(Table1[[#This Row],[Date]])</f>
        <v>2009</v>
      </c>
    </row>
    <row r="33" spans="1:9" x14ac:dyDescent="0.25">
      <c r="A33" s="1">
        <v>40026</v>
      </c>
      <c r="B33" s="3">
        <v>5373164</v>
      </c>
      <c r="C33" s="5">
        <f>Table1[[#This Row],[Electricity (kwh)]]*0.003412142*3</f>
        <v>55001.995671864002</v>
      </c>
      <c r="D33" s="3">
        <v>113730</v>
      </c>
      <c r="E33" s="5">
        <f>Table1[[#This Row],[Natural Gas (therms)]]*0.1*1</f>
        <v>11373</v>
      </c>
      <c r="F33" s="3">
        <v>234273.9</v>
      </c>
      <c r="G33" s="3">
        <v>3</v>
      </c>
      <c r="H33" s="3">
        <v>394</v>
      </c>
      <c r="I33" s="4">
        <f>YEAR(Table1[[#This Row],[Date]])</f>
        <v>2009</v>
      </c>
    </row>
    <row r="34" spans="1:9" x14ac:dyDescent="0.25">
      <c r="A34" s="1">
        <v>40057</v>
      </c>
      <c r="B34" s="3">
        <v>5156702</v>
      </c>
      <c r="C34" s="5">
        <f>Table1[[#This Row],[Electricity (kwh)]]*0.003412142*3</f>
        <v>52786.198427052004</v>
      </c>
      <c r="D34" s="3">
        <v>118570</v>
      </c>
      <c r="E34" s="5">
        <f>Table1[[#This Row],[Natural Gas (therms)]]*0.1*1</f>
        <v>11857</v>
      </c>
      <c r="F34" s="3">
        <v>240883</v>
      </c>
      <c r="G34" s="3">
        <v>159</v>
      </c>
      <c r="H34" s="3">
        <v>371</v>
      </c>
      <c r="I34" s="4">
        <f>YEAR(Table1[[#This Row],[Date]])</f>
        <v>2009</v>
      </c>
    </row>
    <row r="35" spans="1:9" x14ac:dyDescent="0.25">
      <c r="A35" s="1">
        <v>40087</v>
      </c>
      <c r="B35" s="3">
        <v>5129761</v>
      </c>
      <c r="C35" s="5">
        <f>Table1[[#This Row],[Electricity (kwh)]]*0.003412142*3</f>
        <v>52510.418874185998</v>
      </c>
      <c r="D35" s="3">
        <v>153810</v>
      </c>
      <c r="E35" s="5">
        <f>Table1[[#This Row],[Natural Gas (therms)]]*0.1*1</f>
        <v>15381</v>
      </c>
      <c r="F35" s="3">
        <v>253572</v>
      </c>
      <c r="G35" s="3">
        <v>374</v>
      </c>
      <c r="H35" s="3">
        <v>82</v>
      </c>
      <c r="I35" s="4">
        <f>YEAR(Table1[[#This Row],[Date]])</f>
        <v>2009</v>
      </c>
    </row>
    <row r="36" spans="1:9" x14ac:dyDescent="0.25">
      <c r="A36" s="1">
        <v>40118</v>
      </c>
      <c r="B36" s="3">
        <v>4585918</v>
      </c>
      <c r="C36" s="5">
        <f>Table1[[#This Row],[Electricity (kwh)]]*0.003412142*3</f>
        <v>46943.410249068002</v>
      </c>
      <c r="D36" s="3">
        <v>176900</v>
      </c>
      <c r="E36" s="5">
        <f>Table1[[#This Row],[Natural Gas (therms)]]*0.1*1</f>
        <v>17690</v>
      </c>
      <c r="F36" s="3">
        <v>210502</v>
      </c>
      <c r="G36" s="3">
        <v>884</v>
      </c>
      <c r="H36" s="3">
        <v>0</v>
      </c>
      <c r="I36" s="4">
        <f>YEAR(Table1[[#This Row],[Date]])</f>
        <v>2009</v>
      </c>
    </row>
    <row r="37" spans="1:9" x14ac:dyDescent="0.25">
      <c r="A37" s="1">
        <v>40148</v>
      </c>
      <c r="B37" s="3">
        <v>4192774</v>
      </c>
      <c r="C37" s="5">
        <f>Table1[[#This Row],[Electricity (kwh)]]*0.003412142*3</f>
        <v>42919.020785724002</v>
      </c>
      <c r="D37" s="3">
        <v>190570</v>
      </c>
      <c r="E37" s="5">
        <f>Table1[[#This Row],[Natural Gas (therms)]]*0.1*1</f>
        <v>19057</v>
      </c>
      <c r="F37" s="3">
        <v>193889</v>
      </c>
      <c r="G37" s="3">
        <v>1499</v>
      </c>
      <c r="H37" s="3">
        <v>0</v>
      </c>
      <c r="I37" s="4">
        <f>YEAR(Table1[[#This Row],[Date]])</f>
        <v>2009</v>
      </c>
    </row>
  </sheetData>
  <pageMargins left="0.7" right="0.7" top="0.75" bottom="0.75" header="0.3" footer="0.3"/>
  <pageSetup orientation="portrait" horizontalDpi="1200" verticalDpi="1200" r:id="rId1"/>
  <customProperties>
    <customPr name="BaselineYear" r:id="rId2"/>
    <customPr name="BuildingSF" r:id="rId3"/>
    <customPr name="ModelYear" r:id="rId4"/>
    <customPr name="Production" r:id="rId5"/>
    <customPr name="ReportYear" r:id="rId6"/>
    <customPr name="Sources" r:id="rId7"/>
    <customPr name="Variables" r:id="rId8"/>
  </customProperties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Chris</dc:creator>
  <cp:lastModifiedBy>Price, Chris</cp:lastModifiedBy>
  <dcterms:created xsi:type="dcterms:W3CDTF">2015-06-05T18:17:20Z</dcterms:created>
  <dcterms:modified xsi:type="dcterms:W3CDTF">2020-04-30T19:16:08Z</dcterms:modified>
</cp:coreProperties>
</file>