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\Dropbox (ORNL)\Armstrong Work\Food\Energy GHG Plots &amp; Data\Analysis\"/>
    </mc:Choice>
  </mc:AlternateContent>
  <xr:revisionPtr revIDLastSave="0" documentId="13_ncr:1_{D8F3C586-7399-4278-BAD6-9A8A4A9317EB}" xr6:coauthVersionLast="47" xr6:coauthVersionMax="47" xr10:uidLastSave="{00000000-0000-0000-0000-000000000000}"/>
  <bookViews>
    <workbookView xWindow="-80" yWindow="-80" windowWidth="19360" windowHeight="10360" activeTab="3" xr2:uid="{0904A847-E053-48D6-8EE7-BDEA22BED7FC}"/>
  </bookViews>
  <sheets>
    <sheet name="Food_Bev Data6dig" sheetId="1" r:id="rId1"/>
    <sheet name="Data4dig" sheetId="2" r:id="rId2"/>
    <sheet name="4dig experiment" sheetId="3" r:id="rId3"/>
    <sheet name="6dig experiment" sheetId="4" r:id="rId4"/>
  </sheets>
  <definedNames>
    <definedName name="_xlnm.Print_Titles" localSheetId="2">'4dig experiment'!$1:$1</definedName>
    <definedName name="_xlnm.Print_Titles" localSheetId="1">Data4dig!$1:$1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L25" i="3"/>
  <c r="K26" i="3"/>
  <c r="K25" i="3"/>
  <c r="K12" i="4" l="1"/>
  <c r="K13" i="4"/>
  <c r="K14" i="4"/>
  <c r="K15" i="4"/>
  <c r="K11" i="4"/>
  <c r="F26" i="3"/>
  <c r="G26" i="3"/>
  <c r="F27" i="3"/>
  <c r="G27" i="3"/>
  <c r="F28" i="3"/>
  <c r="G28" i="3"/>
  <c r="F29" i="3"/>
  <c r="G29" i="3"/>
  <c r="G25" i="3"/>
  <c r="F25" i="3"/>
  <c r="G2" i="3"/>
  <c r="G12" i="4"/>
  <c r="G11" i="4"/>
  <c r="C68" i="4"/>
  <c r="C118" i="4"/>
  <c r="C168" i="4"/>
  <c r="C3" i="4"/>
  <c r="C69" i="4"/>
  <c r="C119" i="4"/>
  <c r="C169" i="4"/>
  <c r="C4" i="4"/>
  <c r="C70" i="4"/>
  <c r="C120" i="4"/>
  <c r="C170" i="4"/>
  <c r="C5" i="4"/>
  <c r="C71" i="4"/>
  <c r="C121" i="4"/>
  <c r="C171" i="4"/>
  <c r="C6" i="4"/>
  <c r="C72" i="4"/>
  <c r="C122" i="4"/>
  <c r="C172" i="4"/>
  <c r="C7" i="4"/>
  <c r="C73" i="4"/>
  <c r="C123" i="4"/>
  <c r="C173" i="4"/>
  <c r="C8" i="4"/>
  <c r="C74" i="4"/>
  <c r="C124" i="4"/>
  <c r="C174" i="4"/>
  <c r="C9" i="4"/>
  <c r="C75" i="4"/>
  <c r="C125" i="4"/>
  <c r="C175" i="4"/>
  <c r="C10" i="4"/>
  <c r="C76" i="4"/>
  <c r="C126" i="4"/>
  <c r="C176" i="4"/>
  <c r="C11" i="4"/>
  <c r="C77" i="4"/>
  <c r="C127" i="4"/>
  <c r="C177" i="4"/>
  <c r="C12" i="4"/>
  <c r="C78" i="4"/>
  <c r="C128" i="4"/>
  <c r="C178" i="4"/>
  <c r="C13" i="4"/>
  <c r="C79" i="4"/>
  <c r="C129" i="4"/>
  <c r="C179" i="4"/>
  <c r="C14" i="4"/>
  <c r="C80" i="4"/>
  <c r="C130" i="4"/>
  <c r="C180" i="4"/>
  <c r="C15" i="4"/>
  <c r="C81" i="4"/>
  <c r="C131" i="4"/>
  <c r="C181" i="4"/>
  <c r="C16" i="4"/>
  <c r="C82" i="4"/>
  <c r="C132" i="4"/>
  <c r="C182" i="4"/>
  <c r="C17" i="4"/>
  <c r="C83" i="4"/>
  <c r="C133" i="4"/>
  <c r="C183" i="4"/>
  <c r="C18" i="4"/>
  <c r="C84" i="4"/>
  <c r="C134" i="4"/>
  <c r="C184" i="4"/>
  <c r="C19" i="4"/>
  <c r="C85" i="4"/>
  <c r="C135" i="4"/>
  <c r="C185" i="4"/>
  <c r="C20" i="4"/>
  <c r="C86" i="4"/>
  <c r="C136" i="4"/>
  <c r="C186" i="4"/>
  <c r="C21" i="4"/>
  <c r="C87" i="4"/>
  <c r="C137" i="4"/>
  <c r="C187" i="4"/>
  <c r="C22" i="4"/>
  <c r="C88" i="4"/>
  <c r="C138" i="4"/>
  <c r="C188" i="4"/>
  <c r="C23" i="4"/>
  <c r="C89" i="4"/>
  <c r="C139" i="4"/>
  <c r="C189" i="4"/>
  <c r="C24" i="4"/>
  <c r="C90" i="4"/>
  <c r="C140" i="4"/>
  <c r="C190" i="4"/>
  <c r="C25" i="4"/>
  <c r="C91" i="4"/>
  <c r="C141" i="4"/>
  <c r="C191" i="4"/>
  <c r="C26" i="4"/>
  <c r="C92" i="4"/>
  <c r="C142" i="4"/>
  <c r="C192" i="4"/>
  <c r="C27" i="4"/>
  <c r="C93" i="4"/>
  <c r="C143" i="4"/>
  <c r="C193" i="4"/>
  <c r="C28" i="4"/>
  <c r="C94" i="4"/>
  <c r="C144" i="4"/>
  <c r="C194" i="4"/>
  <c r="C29" i="4"/>
  <c r="C95" i="4"/>
  <c r="C145" i="4"/>
  <c r="C195" i="4"/>
  <c r="C30" i="4"/>
  <c r="C96" i="4"/>
  <c r="C146" i="4"/>
  <c r="C196" i="4"/>
  <c r="C31" i="4"/>
  <c r="C97" i="4"/>
  <c r="C147" i="4"/>
  <c r="C197" i="4"/>
  <c r="C32" i="4"/>
  <c r="C98" i="4"/>
  <c r="C148" i="4"/>
  <c r="C198" i="4"/>
  <c r="C33" i="4"/>
  <c r="C99" i="4"/>
  <c r="C149" i="4"/>
  <c r="C199" i="4"/>
  <c r="C34" i="4"/>
  <c r="C100" i="4"/>
  <c r="C150" i="4"/>
  <c r="C200" i="4"/>
  <c r="C35" i="4"/>
  <c r="C101" i="4"/>
  <c r="C151" i="4"/>
  <c r="C201" i="4"/>
  <c r="C36" i="4"/>
  <c r="C102" i="4"/>
  <c r="C152" i="4"/>
  <c r="C202" i="4"/>
  <c r="C37" i="4"/>
  <c r="C103" i="4"/>
  <c r="C153" i="4"/>
  <c r="C203" i="4"/>
  <c r="C38" i="4"/>
  <c r="C104" i="4"/>
  <c r="C154" i="4"/>
  <c r="C204" i="4"/>
  <c r="C39" i="4"/>
  <c r="C105" i="4"/>
  <c r="C155" i="4"/>
  <c r="C205" i="4"/>
  <c r="C40" i="4"/>
  <c r="C106" i="4"/>
  <c r="C156" i="4"/>
  <c r="C206" i="4"/>
  <c r="C41" i="4"/>
  <c r="C107" i="4"/>
  <c r="C157" i="4"/>
  <c r="C207" i="4"/>
  <c r="C42" i="4"/>
  <c r="C108" i="4"/>
  <c r="C158" i="4"/>
  <c r="C208" i="4"/>
  <c r="C43" i="4"/>
  <c r="C109" i="4"/>
  <c r="C159" i="4"/>
  <c r="C209" i="4"/>
  <c r="C44" i="4"/>
  <c r="C110" i="4"/>
  <c r="C160" i="4"/>
  <c r="C210" i="4"/>
  <c r="C61" i="4"/>
  <c r="C111" i="4"/>
  <c r="C161" i="4"/>
  <c r="C211" i="4"/>
  <c r="C62" i="4"/>
  <c r="C112" i="4"/>
  <c r="C162" i="4"/>
  <c r="C212" i="4"/>
  <c r="C63" i="4"/>
  <c r="C113" i="4"/>
  <c r="C163" i="4"/>
  <c r="C213" i="4"/>
  <c r="C64" i="4"/>
  <c r="C114" i="4"/>
  <c r="C164" i="4"/>
  <c r="C214" i="4"/>
  <c r="C65" i="4"/>
  <c r="C115" i="4"/>
  <c r="C165" i="4"/>
  <c r="C215" i="4"/>
  <c r="C66" i="4"/>
  <c r="C116" i="4"/>
  <c r="C166" i="4"/>
  <c r="C216" i="4"/>
  <c r="C67" i="4"/>
  <c r="C117" i="4"/>
  <c r="C167" i="4"/>
  <c r="C217" i="4"/>
  <c r="C2" i="4"/>
  <c r="J63" i="4"/>
  <c r="G3" i="3"/>
  <c r="G4" i="3"/>
  <c r="G5" i="3"/>
  <c r="G6" i="3"/>
  <c r="G7" i="3"/>
  <c r="G8" i="3"/>
  <c r="G9" i="3"/>
  <c r="G10" i="3"/>
  <c r="G11" i="3"/>
  <c r="H19" i="3"/>
  <c r="H22" i="3"/>
  <c r="H21" i="3"/>
  <c r="H20" i="3"/>
  <c r="G17" i="3" s="1"/>
  <c r="G22" i="3"/>
  <c r="G21" i="3"/>
  <c r="G20" i="3"/>
  <c r="G19" i="3"/>
  <c r="H11" i="3"/>
  <c r="H10" i="3"/>
  <c r="H9" i="3"/>
  <c r="H8" i="3"/>
  <c r="H7" i="3"/>
  <c r="H6" i="3"/>
  <c r="H5" i="3"/>
  <c r="H4" i="3"/>
  <c r="H3" i="3"/>
  <c r="H2" i="3"/>
  <c r="I47" i="1"/>
</calcChain>
</file>

<file path=xl/sharedStrings.xml><?xml version="1.0" encoding="utf-8"?>
<sst xmlns="http://schemas.openxmlformats.org/spreadsheetml/2006/main" count="1998" uniqueCount="165">
  <si>
    <t>Geographic Area Name</t>
  </si>
  <si>
    <t>2017 NAICS code</t>
  </si>
  <si>
    <t>Meaning of NAICS Code</t>
  </si>
  <si>
    <t>Year</t>
  </si>
  <si>
    <t>United States</t>
  </si>
  <si>
    <t>311111</t>
  </si>
  <si>
    <t>Dog and cat food manufacturing</t>
  </si>
  <si>
    <t>2018</t>
  </si>
  <si>
    <t>0</t>
  </si>
  <si>
    <t>2019</t>
  </si>
  <si>
    <t>2020</t>
  </si>
  <si>
    <t>2021</t>
  </si>
  <si>
    <t>311119</t>
  </si>
  <si>
    <t>Other animal food manufacturing</t>
  </si>
  <si>
    <t>311211</t>
  </si>
  <si>
    <t>Flour milling</t>
  </si>
  <si>
    <t>311212</t>
  </si>
  <si>
    <t>Rice milling</t>
  </si>
  <si>
    <t>311213</t>
  </si>
  <si>
    <t>Malt manufacturing</t>
  </si>
  <si>
    <t>311221</t>
  </si>
  <si>
    <t>Wet corn milling</t>
  </si>
  <si>
    <t>311224</t>
  </si>
  <si>
    <t>Soybean and other oilseed processing</t>
  </si>
  <si>
    <t>311225</t>
  </si>
  <si>
    <t>Fats and oils refining and blending</t>
  </si>
  <si>
    <t>311230</t>
  </si>
  <si>
    <t>Breakfast cereal manufacturing</t>
  </si>
  <si>
    <t>311313</t>
  </si>
  <si>
    <t>Beet sugar manufacturing</t>
  </si>
  <si>
    <t>311314</t>
  </si>
  <si>
    <t>Cane sugar manufacturing</t>
  </si>
  <si>
    <t>311340</t>
  </si>
  <si>
    <t>Nonchocolate confectionery manufacturing</t>
  </si>
  <si>
    <t>311351</t>
  </si>
  <si>
    <t>Chocolate and confectionery manufacturing from cacao beans</t>
  </si>
  <si>
    <t>311352</t>
  </si>
  <si>
    <t>Confectionery manufacturing from purchased chocolate</t>
  </si>
  <si>
    <t>311411</t>
  </si>
  <si>
    <t>311412</t>
  </si>
  <si>
    <t>Frozen specialty food manufacturing</t>
  </si>
  <si>
    <t>311421</t>
  </si>
  <si>
    <t>Fruit and vegetable canning</t>
  </si>
  <si>
    <t>311422</t>
  </si>
  <si>
    <t>Specialty canning</t>
  </si>
  <si>
    <t>311423</t>
  </si>
  <si>
    <t>Dried and dehydrated food manufacturing</t>
  </si>
  <si>
    <t>311511</t>
  </si>
  <si>
    <t>Fluid milk manufacturing</t>
  </si>
  <si>
    <t>311512</t>
  </si>
  <si>
    <t>Creamery butter manufacturing</t>
  </si>
  <si>
    <t>311513</t>
  </si>
  <si>
    <t>Cheese manufacturing</t>
  </si>
  <si>
    <t>311514</t>
  </si>
  <si>
    <t>311520</t>
  </si>
  <si>
    <t>Ice cream and frozen dessert manufacturing</t>
  </si>
  <si>
    <t>311611</t>
  </si>
  <si>
    <t>Animal (except poultry) slaughtering</t>
  </si>
  <si>
    <t>311612</t>
  </si>
  <si>
    <t>Meat processed from carcasses</t>
  </si>
  <si>
    <t>311613</t>
  </si>
  <si>
    <t>Rendering and meat byproduct processing</t>
  </si>
  <si>
    <t>311615</t>
  </si>
  <si>
    <t>Poultry processing</t>
  </si>
  <si>
    <t>311710</t>
  </si>
  <si>
    <t>Seafood product preparation and packaging</t>
  </si>
  <si>
    <t>311811</t>
  </si>
  <si>
    <t>Retail bakeries</t>
  </si>
  <si>
    <t>311812</t>
  </si>
  <si>
    <t>Commercial bakeries</t>
  </si>
  <si>
    <t>311813</t>
  </si>
  <si>
    <t>311821</t>
  </si>
  <si>
    <t>Cookie and cracker manufacturing</t>
  </si>
  <si>
    <t>311824</t>
  </si>
  <si>
    <t>311830</t>
  </si>
  <si>
    <t>Tortilla manufacturing</t>
  </si>
  <si>
    <t>311911</t>
  </si>
  <si>
    <t>Roasted nuts and peanut butter manufacturing</t>
  </si>
  <si>
    <t>311919</t>
  </si>
  <si>
    <t>Other snack food manufacturing</t>
  </si>
  <si>
    <t>311920</t>
  </si>
  <si>
    <t>Coffee and tea manufacturing</t>
  </si>
  <si>
    <t>311930</t>
  </si>
  <si>
    <t>Flavoring syrup and concentrate manufacturing</t>
  </si>
  <si>
    <t>311941</t>
  </si>
  <si>
    <t>311942</t>
  </si>
  <si>
    <t>Spice and extract manufacturing</t>
  </si>
  <si>
    <t>311991</t>
  </si>
  <si>
    <t>Perishable prepared food manufacturing</t>
  </si>
  <si>
    <t>311999</t>
  </si>
  <si>
    <t>All other miscellaneous food manufacturing</t>
  </si>
  <si>
    <t>312111</t>
  </si>
  <si>
    <t>Soft drink manufacturing</t>
  </si>
  <si>
    <t>312112</t>
  </si>
  <si>
    <t>Bottled water manufacturing</t>
  </si>
  <si>
    <t>312113</t>
  </si>
  <si>
    <t>Ice manufacturing</t>
  </si>
  <si>
    <t>312120</t>
  </si>
  <si>
    <t>Breweries</t>
  </si>
  <si>
    <t>312130</t>
  </si>
  <si>
    <t>Wineries</t>
  </si>
  <si>
    <t>312140</t>
  </si>
  <si>
    <t>Distilleries</t>
  </si>
  <si>
    <t>312230</t>
  </si>
  <si>
    <t>Tobacco manufacturing</t>
  </si>
  <si>
    <t>purchasedFuel_k$</t>
  </si>
  <si>
    <t>purchasedElectricity_k$</t>
  </si>
  <si>
    <t>electricityHeatPowerMWh</t>
  </si>
  <si>
    <t>electricityGeneratedMWh</t>
  </si>
  <si>
    <t>D</t>
  </si>
  <si>
    <t>Other food manufacturing</t>
  </si>
  <si>
    <t>3119</t>
  </si>
  <si>
    <t>Bakeries and tortilla manufacturing</t>
  </si>
  <si>
    <t>3118</t>
  </si>
  <si>
    <t>3117</t>
  </si>
  <si>
    <t>Animal slaughtering and processing</t>
  </si>
  <si>
    <t>3116</t>
  </si>
  <si>
    <t>Dairy product manufacturing</t>
  </si>
  <si>
    <t>3115</t>
  </si>
  <si>
    <t>Fruit and vegetable preserving and specialty food manufacturing</t>
  </si>
  <si>
    <t>3114</t>
  </si>
  <si>
    <t>Sugar and confectionery product manufacturing</t>
  </si>
  <si>
    <t>3113</t>
  </si>
  <si>
    <t>Grain and oilseed milling</t>
  </si>
  <si>
    <t>3112</t>
  </si>
  <si>
    <t>Animal food manufacturing</t>
  </si>
  <si>
    <t>3111</t>
  </si>
  <si>
    <t>48</t>
  </si>
  <si>
    <t>39</t>
  </si>
  <si>
    <t>Food manufacturing</t>
  </si>
  <si>
    <t>311</t>
  </si>
  <si>
    <t>electricitySoldMWh</t>
  </si>
  <si>
    <t>Area</t>
  </si>
  <si>
    <t>NAICS</t>
  </si>
  <si>
    <t>Meaning</t>
  </si>
  <si>
    <t>Frozen fruit juice and vegetable manufacturing</t>
  </si>
  <si>
    <t>Dry condensed and evaporated dairy product manufacturing</t>
  </si>
  <si>
    <t>Frozen cakes pies and other pastries manufacturing</t>
  </si>
  <si>
    <t>Dry pasta dough and flour mixes manufacturing from purchased flour</t>
  </si>
  <si>
    <t>Mayonnaise dressing and other prepared sauce manufacturing</t>
  </si>
  <si>
    <t>purchasedFuel_kUSD</t>
  </si>
  <si>
    <t>purchasedElectricity_kUSD</t>
  </si>
  <si>
    <t>Fuel</t>
  </si>
  <si>
    <t>x</t>
  </si>
  <si>
    <t>Price_USD2017_x</t>
  </si>
  <si>
    <t>Fuel_HHV_MMBTU_x</t>
  </si>
  <si>
    <t>Diesel</t>
  </si>
  <si>
    <t>gal</t>
  </si>
  <si>
    <t>Electricity</t>
  </si>
  <si>
    <t>kWh</t>
  </si>
  <si>
    <t>Natural Gas</t>
  </si>
  <si>
    <t>kCCF_NG</t>
  </si>
  <si>
    <t>Other</t>
  </si>
  <si>
    <t>Fuel_TBTU</t>
  </si>
  <si>
    <t>Electricity_TBTU</t>
  </si>
  <si>
    <t>Coal</t>
  </si>
  <si>
    <t>MMBTU</t>
  </si>
  <si>
    <t>Price_USD2017_MMBTU</t>
  </si>
  <si>
    <t>4 or 5 dig</t>
  </si>
  <si>
    <t>fuel tbtu</t>
  </si>
  <si>
    <t>electricity tbtu</t>
  </si>
  <si>
    <t>electricity tbtu from electricity MWh</t>
  </si>
  <si>
    <t>31132-31135</t>
  </si>
  <si>
    <t>Fuel TBTU</t>
  </si>
  <si>
    <t>Electricity TBTU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</si>
</sst>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2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 wrapText="1" indent="1"/>
    </xf>
    <xf numFmtId="2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15</xdr:row>
      <xdr:rowOff>95250</xdr:rowOff>
    </xdr:from>
    <xdr:to>
      <xdr:col>12</xdr:col>
      <xdr:colOff>502900</xdr:colOff>
      <xdr:row>28</xdr:row>
      <xdr:rowOff>190179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7B4935-F099-81A1-3CAA-94395CD35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3143250"/>
          <a:ext cx="15400000" cy="2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B969-8B63-4B78-991E-BD40F1911929}">
  <dimension ref="A1:K201"/>
  <sheetViews>
    <sheetView workbookViewId="0">
      <selection activeCell="H1" sqref="A1:H1"/>
    </sheetView>
  </sheetViews>
  <sheetFormatPr defaultRowHeight="15" x14ac:dyDescent="0.25"/>
  <cols>
    <col min="1" max="1" width="20.7109375" bestFit="1" customWidth="1"/>
    <col min="2" max="2" width="15" bestFit="1" customWidth="1"/>
    <col min="3" max="3" width="61.5703125" bestFit="1" customWidth="1"/>
    <col min="5" max="5" width="18.5703125" style="3" customWidth="1"/>
    <col min="6" max="6" width="19.28515625" style="3" customWidth="1"/>
    <col min="7" max="7" width="23.5703125" style="3" customWidth="1"/>
    <col min="8" max="8" width="20.5703125" style="3" customWidth="1"/>
    <col min="10" max="11" width="9.42578125" bestFit="1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11" x14ac:dyDescent="0.25">
      <c r="A2" t="s">
        <v>4</v>
      </c>
      <c r="B2" t="s">
        <v>5</v>
      </c>
      <c r="C2" t="s">
        <v>6</v>
      </c>
      <c r="D2" t="s">
        <v>7</v>
      </c>
      <c r="E2" s="3">
        <v>72224</v>
      </c>
      <c r="F2" s="3">
        <v>126447</v>
      </c>
      <c r="G2" s="3">
        <v>1529685</v>
      </c>
      <c r="H2" s="3" t="s">
        <v>8</v>
      </c>
    </row>
    <row r="3" spans="1:11" x14ac:dyDescent="0.25">
      <c r="A3" t="s">
        <v>4</v>
      </c>
      <c r="B3" t="s">
        <v>5</v>
      </c>
      <c r="C3" t="s">
        <v>6</v>
      </c>
      <c r="D3" t="s">
        <v>9</v>
      </c>
      <c r="E3" s="3">
        <v>64118</v>
      </c>
      <c r="F3" s="3">
        <v>124422</v>
      </c>
      <c r="G3" s="3">
        <v>1522004</v>
      </c>
      <c r="H3" s="3" t="s">
        <v>8</v>
      </c>
    </row>
    <row r="4" spans="1:11" x14ac:dyDescent="0.25">
      <c r="A4" t="s">
        <v>4</v>
      </c>
      <c r="B4" t="s">
        <v>5</v>
      </c>
      <c r="C4" t="s">
        <v>6</v>
      </c>
      <c r="D4" t="s">
        <v>10</v>
      </c>
      <c r="E4" s="3">
        <v>63914</v>
      </c>
      <c r="F4" s="3">
        <v>137504</v>
      </c>
      <c r="G4" s="3">
        <v>1683569</v>
      </c>
      <c r="H4" s="3" t="s">
        <v>8</v>
      </c>
    </row>
    <row r="5" spans="1:11" x14ac:dyDescent="0.25">
      <c r="A5" t="s">
        <v>4</v>
      </c>
      <c r="B5" t="s">
        <v>5</v>
      </c>
      <c r="C5" t="s">
        <v>6</v>
      </c>
      <c r="D5" t="s">
        <v>11</v>
      </c>
      <c r="E5" s="3">
        <v>77395</v>
      </c>
      <c r="F5" s="3">
        <v>148216</v>
      </c>
      <c r="G5" s="3">
        <v>1722288</v>
      </c>
      <c r="H5" s="3" t="s">
        <v>8</v>
      </c>
      <c r="K5" s="3"/>
    </row>
    <row r="6" spans="1:11" x14ac:dyDescent="0.25">
      <c r="A6" t="s">
        <v>4</v>
      </c>
      <c r="B6" t="s">
        <v>12</v>
      </c>
      <c r="C6" t="s">
        <v>13</v>
      </c>
      <c r="D6" t="s">
        <v>7</v>
      </c>
      <c r="E6" s="3">
        <v>119007</v>
      </c>
      <c r="F6" s="3">
        <v>214364</v>
      </c>
      <c r="G6" s="3">
        <v>2665335</v>
      </c>
    </row>
    <row r="7" spans="1:11" x14ac:dyDescent="0.25">
      <c r="A7" t="s">
        <v>4</v>
      </c>
      <c r="B7" t="s">
        <v>12</v>
      </c>
      <c r="C7" t="s">
        <v>13</v>
      </c>
      <c r="D7" t="s">
        <v>9</v>
      </c>
      <c r="E7" s="3">
        <v>119946</v>
      </c>
      <c r="F7" s="3">
        <v>221511</v>
      </c>
      <c r="G7" s="3">
        <v>2773240</v>
      </c>
      <c r="H7" s="3">
        <v>9194</v>
      </c>
    </row>
    <row r="8" spans="1:11" x14ac:dyDescent="0.25">
      <c r="A8" t="s">
        <v>4</v>
      </c>
      <c r="B8" t="s">
        <v>12</v>
      </c>
      <c r="C8" t="s">
        <v>13</v>
      </c>
      <c r="D8" t="s">
        <v>10</v>
      </c>
      <c r="E8" s="3">
        <v>124856</v>
      </c>
      <c r="F8" s="3">
        <v>237221</v>
      </c>
      <c r="G8" s="3">
        <v>2987042</v>
      </c>
    </row>
    <row r="9" spans="1:11" x14ac:dyDescent="0.25">
      <c r="A9" t="s">
        <v>4</v>
      </c>
      <c r="B9" t="s">
        <v>12</v>
      </c>
      <c r="C9" t="s">
        <v>13</v>
      </c>
      <c r="D9" t="s">
        <v>11</v>
      </c>
      <c r="E9" s="3">
        <v>157689</v>
      </c>
      <c r="F9" s="3">
        <v>256332</v>
      </c>
      <c r="G9" s="3">
        <v>3133031</v>
      </c>
      <c r="J9" s="3"/>
    </row>
    <row r="10" spans="1:11" x14ac:dyDescent="0.25">
      <c r="A10" t="s">
        <v>4</v>
      </c>
      <c r="B10" t="s">
        <v>14</v>
      </c>
      <c r="C10" t="s">
        <v>15</v>
      </c>
      <c r="D10" t="s">
        <v>7</v>
      </c>
      <c r="E10" s="3">
        <v>33208</v>
      </c>
      <c r="F10" s="3">
        <v>166006</v>
      </c>
      <c r="G10" s="3">
        <v>2107172</v>
      </c>
      <c r="H10" s="3">
        <v>1738</v>
      </c>
      <c r="J10" s="3"/>
    </row>
    <row r="11" spans="1:11" x14ac:dyDescent="0.25">
      <c r="A11" t="s">
        <v>4</v>
      </c>
      <c r="B11" t="s">
        <v>14</v>
      </c>
      <c r="C11" t="s">
        <v>15</v>
      </c>
      <c r="D11" t="s">
        <v>9</v>
      </c>
      <c r="E11" s="3">
        <v>32103</v>
      </c>
      <c r="F11" s="3">
        <v>175677</v>
      </c>
      <c r="G11" s="3">
        <v>2237204</v>
      </c>
    </row>
    <row r="12" spans="1:11" x14ac:dyDescent="0.25">
      <c r="A12" t="s">
        <v>4</v>
      </c>
      <c r="B12" t="s">
        <v>14</v>
      </c>
      <c r="C12" t="s">
        <v>15</v>
      </c>
      <c r="D12" t="s">
        <v>10</v>
      </c>
      <c r="E12" s="3">
        <v>34402</v>
      </c>
      <c r="F12" s="3">
        <v>178920</v>
      </c>
      <c r="G12" s="3">
        <v>2324383</v>
      </c>
      <c r="H12" s="3" t="s">
        <v>8</v>
      </c>
    </row>
    <row r="13" spans="1:11" x14ac:dyDescent="0.25">
      <c r="A13" t="s">
        <v>4</v>
      </c>
      <c r="B13" t="s">
        <v>14</v>
      </c>
      <c r="C13" t="s">
        <v>15</v>
      </c>
      <c r="D13" t="s">
        <v>11</v>
      </c>
      <c r="E13" s="3">
        <v>45122</v>
      </c>
      <c r="F13" s="3">
        <v>209824</v>
      </c>
      <c r="G13" s="3">
        <v>2656392</v>
      </c>
      <c r="H13" s="3" t="s">
        <v>8</v>
      </c>
    </row>
    <row r="14" spans="1:11" x14ac:dyDescent="0.25">
      <c r="A14" t="s">
        <v>4</v>
      </c>
      <c r="B14" t="s">
        <v>16</v>
      </c>
      <c r="C14" t="s">
        <v>17</v>
      </c>
      <c r="D14" t="s">
        <v>7</v>
      </c>
      <c r="F14" s="3">
        <v>48954</v>
      </c>
      <c r="G14" s="3">
        <v>732603</v>
      </c>
    </row>
    <row r="15" spans="1:11" x14ac:dyDescent="0.25">
      <c r="A15" t="s">
        <v>4</v>
      </c>
      <c r="B15" t="s">
        <v>16</v>
      </c>
      <c r="C15" t="s">
        <v>17</v>
      </c>
      <c r="D15" t="s">
        <v>9</v>
      </c>
      <c r="F15" s="3">
        <v>51652</v>
      </c>
      <c r="G15" s="3">
        <v>742439</v>
      </c>
    </row>
    <row r="16" spans="1:11" x14ac:dyDescent="0.25">
      <c r="A16" t="s">
        <v>4</v>
      </c>
      <c r="B16" t="s">
        <v>16</v>
      </c>
      <c r="C16" t="s">
        <v>17</v>
      </c>
      <c r="D16" t="s">
        <v>10</v>
      </c>
      <c r="F16" s="3">
        <v>54367</v>
      </c>
      <c r="G16" s="3">
        <v>796557</v>
      </c>
    </row>
    <row r="17" spans="1:10" x14ac:dyDescent="0.25">
      <c r="A17" t="s">
        <v>4</v>
      </c>
      <c r="B17" t="s">
        <v>16</v>
      </c>
      <c r="C17" t="s">
        <v>17</v>
      </c>
      <c r="D17" t="s">
        <v>11</v>
      </c>
      <c r="F17" s="3">
        <v>52648</v>
      </c>
      <c r="G17" s="3">
        <v>748511</v>
      </c>
      <c r="J17" s="3"/>
    </row>
    <row r="18" spans="1:10" x14ac:dyDescent="0.25">
      <c r="A18" t="s">
        <v>4</v>
      </c>
      <c r="B18" t="s">
        <v>18</v>
      </c>
      <c r="C18" t="s">
        <v>19</v>
      </c>
      <c r="D18" t="s">
        <v>7</v>
      </c>
      <c r="F18" s="3">
        <v>20236</v>
      </c>
      <c r="G18" s="3">
        <v>270886</v>
      </c>
    </row>
    <row r="19" spans="1:10" x14ac:dyDescent="0.25">
      <c r="A19" t="s">
        <v>4</v>
      </c>
      <c r="B19" t="s">
        <v>18</v>
      </c>
      <c r="C19" t="s">
        <v>19</v>
      </c>
      <c r="D19" t="s">
        <v>9</v>
      </c>
      <c r="F19" s="3">
        <v>17239</v>
      </c>
      <c r="G19" s="3">
        <v>235611</v>
      </c>
      <c r="H19" s="3" t="s">
        <v>8</v>
      </c>
    </row>
    <row r="20" spans="1:10" x14ac:dyDescent="0.25">
      <c r="A20" t="s">
        <v>4</v>
      </c>
      <c r="B20" t="s">
        <v>18</v>
      </c>
      <c r="C20" t="s">
        <v>19</v>
      </c>
      <c r="D20" t="s">
        <v>10</v>
      </c>
      <c r="F20" s="3">
        <v>15239</v>
      </c>
      <c r="G20" s="3">
        <v>202083</v>
      </c>
      <c r="H20" s="3" t="s">
        <v>8</v>
      </c>
    </row>
    <row r="21" spans="1:10" x14ac:dyDescent="0.25">
      <c r="A21" t="s">
        <v>4</v>
      </c>
      <c r="B21" t="s">
        <v>18</v>
      </c>
      <c r="C21" t="s">
        <v>19</v>
      </c>
      <c r="D21" t="s">
        <v>11</v>
      </c>
      <c r="F21" s="3">
        <v>15000</v>
      </c>
      <c r="G21" s="3">
        <v>196008</v>
      </c>
      <c r="H21" s="3" t="s">
        <v>8</v>
      </c>
    </row>
    <row r="22" spans="1:10" x14ac:dyDescent="0.25">
      <c r="A22" t="s">
        <v>4</v>
      </c>
      <c r="B22" t="s">
        <v>20</v>
      </c>
      <c r="C22" t="s">
        <v>21</v>
      </c>
      <c r="D22" t="s">
        <v>7</v>
      </c>
      <c r="E22" s="3">
        <v>255367</v>
      </c>
      <c r="F22" s="3">
        <v>278390</v>
      </c>
      <c r="G22" s="3">
        <v>4488289</v>
      </c>
    </row>
    <row r="23" spans="1:10" x14ac:dyDescent="0.25">
      <c r="A23" t="s">
        <v>4</v>
      </c>
      <c r="B23" t="s">
        <v>20</v>
      </c>
      <c r="C23" t="s">
        <v>21</v>
      </c>
      <c r="D23" t="s">
        <v>9</v>
      </c>
      <c r="E23" s="3">
        <v>268918</v>
      </c>
      <c r="F23" s="3">
        <v>273814</v>
      </c>
      <c r="G23" s="3">
        <v>4459517</v>
      </c>
    </row>
    <row r="24" spans="1:10" x14ac:dyDescent="0.25">
      <c r="A24" t="s">
        <v>4</v>
      </c>
      <c r="B24" t="s">
        <v>20</v>
      </c>
      <c r="C24" t="s">
        <v>21</v>
      </c>
      <c r="D24" t="s">
        <v>10</v>
      </c>
      <c r="E24" s="3">
        <v>269224</v>
      </c>
      <c r="F24" s="3">
        <v>269064</v>
      </c>
      <c r="G24" s="3">
        <v>4477375</v>
      </c>
    </row>
    <row r="25" spans="1:10" x14ac:dyDescent="0.25">
      <c r="A25" t="s">
        <v>4</v>
      </c>
      <c r="B25" t="s">
        <v>20</v>
      </c>
      <c r="C25" t="s">
        <v>21</v>
      </c>
      <c r="D25" t="s">
        <v>11</v>
      </c>
      <c r="E25" s="3">
        <v>342031</v>
      </c>
      <c r="F25" s="3">
        <v>302548</v>
      </c>
      <c r="G25" s="3">
        <v>4898354</v>
      </c>
    </row>
    <row r="26" spans="1:10" x14ac:dyDescent="0.25">
      <c r="A26" t="s">
        <v>4</v>
      </c>
      <c r="B26" t="s">
        <v>22</v>
      </c>
      <c r="C26" t="s">
        <v>23</v>
      </c>
      <c r="D26" t="s">
        <v>7</v>
      </c>
      <c r="E26" s="3">
        <v>244961</v>
      </c>
      <c r="F26" s="3">
        <v>205032</v>
      </c>
      <c r="G26" s="3">
        <v>3328279</v>
      </c>
    </row>
    <row r="27" spans="1:10" x14ac:dyDescent="0.25">
      <c r="A27" t="s">
        <v>4</v>
      </c>
      <c r="B27" t="s">
        <v>22</v>
      </c>
      <c r="C27" t="s">
        <v>23</v>
      </c>
      <c r="D27" t="s">
        <v>9</v>
      </c>
      <c r="E27" s="3">
        <v>233268</v>
      </c>
      <c r="F27" s="3">
        <v>203565</v>
      </c>
      <c r="G27" s="3">
        <v>3200260</v>
      </c>
    </row>
    <row r="28" spans="1:10" x14ac:dyDescent="0.25">
      <c r="A28" t="s">
        <v>4</v>
      </c>
      <c r="B28" t="s">
        <v>22</v>
      </c>
      <c r="C28" t="s">
        <v>23</v>
      </c>
      <c r="D28" t="s">
        <v>10</v>
      </c>
      <c r="E28" s="3">
        <v>246067</v>
      </c>
      <c r="G28" s="3">
        <v>3449304</v>
      </c>
    </row>
    <row r="29" spans="1:10" x14ac:dyDescent="0.25">
      <c r="A29" t="s">
        <v>4</v>
      </c>
      <c r="B29" t="s">
        <v>22</v>
      </c>
      <c r="C29" t="s">
        <v>23</v>
      </c>
      <c r="D29" t="s">
        <v>11</v>
      </c>
      <c r="G29" s="3">
        <v>3882876</v>
      </c>
    </row>
    <row r="30" spans="1:10" x14ac:dyDescent="0.25">
      <c r="A30" t="s">
        <v>4</v>
      </c>
      <c r="B30" t="s">
        <v>24</v>
      </c>
      <c r="C30" t="s">
        <v>25</v>
      </c>
      <c r="D30" t="s">
        <v>7</v>
      </c>
      <c r="E30" s="3">
        <v>24490</v>
      </c>
      <c r="F30" s="3">
        <v>35214</v>
      </c>
      <c r="G30" s="3">
        <v>444882</v>
      </c>
      <c r="H30" s="3">
        <v>18575</v>
      </c>
    </row>
    <row r="31" spans="1:10" x14ac:dyDescent="0.25">
      <c r="A31" t="s">
        <v>4</v>
      </c>
      <c r="B31" t="s">
        <v>24</v>
      </c>
      <c r="C31" t="s">
        <v>25</v>
      </c>
      <c r="D31" t="s">
        <v>9</v>
      </c>
      <c r="E31" s="3">
        <v>29169</v>
      </c>
      <c r="F31" s="3">
        <v>37548</v>
      </c>
      <c r="G31" s="3">
        <v>450544</v>
      </c>
    </row>
    <row r="32" spans="1:10" x14ac:dyDescent="0.25">
      <c r="A32" t="s">
        <v>4</v>
      </c>
      <c r="B32" t="s">
        <v>24</v>
      </c>
      <c r="C32" t="s">
        <v>25</v>
      </c>
      <c r="D32" t="s">
        <v>10</v>
      </c>
      <c r="E32" s="3">
        <v>18714</v>
      </c>
      <c r="G32" s="3">
        <v>431455</v>
      </c>
    </row>
    <row r="33" spans="1:9" x14ac:dyDescent="0.25">
      <c r="A33" t="s">
        <v>4</v>
      </c>
      <c r="B33" t="s">
        <v>24</v>
      </c>
      <c r="C33" t="s">
        <v>25</v>
      </c>
      <c r="D33" t="s">
        <v>11</v>
      </c>
      <c r="G33" s="3">
        <v>492209</v>
      </c>
    </row>
    <row r="34" spans="1:9" x14ac:dyDescent="0.25">
      <c r="A34" t="s">
        <v>4</v>
      </c>
      <c r="B34" t="s">
        <v>26</v>
      </c>
      <c r="C34" t="s">
        <v>27</v>
      </c>
      <c r="D34" t="s">
        <v>7</v>
      </c>
      <c r="E34" s="3">
        <v>59256</v>
      </c>
      <c r="F34" s="3">
        <v>88227</v>
      </c>
      <c r="G34" s="3">
        <v>1317284</v>
      </c>
    </row>
    <row r="35" spans="1:9" x14ac:dyDescent="0.25">
      <c r="A35" t="s">
        <v>4</v>
      </c>
      <c r="B35" t="s">
        <v>26</v>
      </c>
      <c r="C35" t="s">
        <v>27</v>
      </c>
      <c r="D35" t="s">
        <v>9</v>
      </c>
      <c r="E35" s="3">
        <v>48931</v>
      </c>
      <c r="F35" s="3">
        <v>76470</v>
      </c>
      <c r="G35" s="3">
        <v>1209446</v>
      </c>
    </row>
    <row r="36" spans="1:9" x14ac:dyDescent="0.25">
      <c r="A36" t="s">
        <v>4</v>
      </c>
      <c r="B36" t="s">
        <v>26</v>
      </c>
      <c r="C36" t="s">
        <v>27</v>
      </c>
      <c r="D36" t="s">
        <v>10</v>
      </c>
      <c r="E36" s="3">
        <v>42241</v>
      </c>
      <c r="F36" s="3">
        <v>76973</v>
      </c>
      <c r="G36" s="3">
        <v>1230807</v>
      </c>
      <c r="H36" s="3" t="s">
        <v>8</v>
      </c>
    </row>
    <row r="37" spans="1:9" x14ac:dyDescent="0.25">
      <c r="A37" t="s">
        <v>4</v>
      </c>
      <c r="B37" t="s">
        <v>26</v>
      </c>
      <c r="C37" t="s">
        <v>27</v>
      </c>
      <c r="D37" t="s">
        <v>11</v>
      </c>
      <c r="E37" s="3">
        <v>45395</v>
      </c>
      <c r="F37" s="3">
        <v>79573</v>
      </c>
      <c r="G37" s="3">
        <v>1107683</v>
      </c>
      <c r="H37" s="3" t="s">
        <v>8</v>
      </c>
    </row>
    <row r="38" spans="1:9" x14ac:dyDescent="0.25">
      <c r="A38" t="s">
        <v>4</v>
      </c>
      <c r="B38" t="s">
        <v>28</v>
      </c>
      <c r="C38" t="s">
        <v>29</v>
      </c>
      <c r="D38" t="s">
        <v>7</v>
      </c>
      <c r="E38" s="3">
        <v>199628</v>
      </c>
      <c r="G38" s="3">
        <v>1037499</v>
      </c>
    </row>
    <row r="39" spans="1:9" x14ac:dyDescent="0.25">
      <c r="A39" t="s">
        <v>4</v>
      </c>
      <c r="B39" t="s">
        <v>28</v>
      </c>
      <c r="C39" t="s">
        <v>29</v>
      </c>
      <c r="D39" t="s">
        <v>9</v>
      </c>
      <c r="E39" s="3">
        <v>169623</v>
      </c>
      <c r="G39" s="3">
        <v>850935</v>
      </c>
    </row>
    <row r="40" spans="1:9" x14ac:dyDescent="0.25">
      <c r="A40" t="s">
        <v>4</v>
      </c>
      <c r="B40" t="s">
        <v>28</v>
      </c>
      <c r="C40" t="s">
        <v>29</v>
      </c>
      <c r="D40" t="s">
        <v>10</v>
      </c>
      <c r="E40" s="3">
        <v>165054</v>
      </c>
      <c r="G40" s="3">
        <v>921502</v>
      </c>
    </row>
    <row r="41" spans="1:9" x14ac:dyDescent="0.25">
      <c r="A41" t="s">
        <v>4</v>
      </c>
      <c r="B41" t="s">
        <v>28</v>
      </c>
      <c r="C41" t="s">
        <v>29</v>
      </c>
      <c r="D41" t="s">
        <v>11</v>
      </c>
      <c r="E41" s="3">
        <v>188212</v>
      </c>
      <c r="G41" s="3">
        <v>1078516</v>
      </c>
    </row>
    <row r="42" spans="1:9" x14ac:dyDescent="0.25">
      <c r="A42" t="s">
        <v>4</v>
      </c>
      <c r="B42" t="s">
        <v>30</v>
      </c>
      <c r="C42" t="s">
        <v>31</v>
      </c>
      <c r="D42" t="s">
        <v>7</v>
      </c>
      <c r="E42" s="3">
        <v>117592</v>
      </c>
      <c r="G42" s="3">
        <v>771153</v>
      </c>
      <c r="H42" s="3">
        <v>112614</v>
      </c>
    </row>
    <row r="43" spans="1:9" x14ac:dyDescent="0.25">
      <c r="A43" t="s">
        <v>4</v>
      </c>
      <c r="B43" t="s">
        <v>30</v>
      </c>
      <c r="C43" t="s">
        <v>31</v>
      </c>
      <c r="D43" t="s">
        <v>9</v>
      </c>
      <c r="E43" s="3">
        <v>118926</v>
      </c>
      <c r="G43" s="3">
        <v>805270</v>
      </c>
      <c r="H43" s="3">
        <v>119388</v>
      </c>
    </row>
    <row r="44" spans="1:9" x14ac:dyDescent="0.25">
      <c r="A44" t="s">
        <v>4</v>
      </c>
      <c r="B44" t="s">
        <v>30</v>
      </c>
      <c r="C44" t="s">
        <v>31</v>
      </c>
      <c r="D44" t="s">
        <v>10</v>
      </c>
      <c r="E44" s="3">
        <v>120258</v>
      </c>
      <c r="G44" s="3">
        <v>808918</v>
      </c>
      <c r="H44" s="3">
        <v>134644</v>
      </c>
    </row>
    <row r="45" spans="1:9" x14ac:dyDescent="0.25">
      <c r="A45" t="s">
        <v>4</v>
      </c>
      <c r="B45" t="s">
        <v>30</v>
      </c>
      <c r="C45" t="s">
        <v>31</v>
      </c>
      <c r="D45" t="s">
        <v>11</v>
      </c>
      <c r="E45" s="3">
        <v>128394</v>
      </c>
      <c r="G45" s="3">
        <v>842729</v>
      </c>
    </row>
    <row r="46" spans="1:9" x14ac:dyDescent="0.25">
      <c r="A46" t="s">
        <v>4</v>
      </c>
      <c r="B46" t="s">
        <v>32</v>
      </c>
      <c r="C46" t="s">
        <v>33</v>
      </c>
      <c r="D46" t="s">
        <v>7</v>
      </c>
      <c r="E46" s="3">
        <v>38663</v>
      </c>
      <c r="F46" s="3">
        <v>98876</v>
      </c>
      <c r="G46" s="3">
        <v>1364090</v>
      </c>
      <c r="H46" s="3" t="s">
        <v>8</v>
      </c>
    </row>
    <row r="47" spans="1:9" x14ac:dyDescent="0.25">
      <c r="A47" t="s">
        <v>4</v>
      </c>
      <c r="B47" t="s">
        <v>32</v>
      </c>
      <c r="C47" t="s">
        <v>33</v>
      </c>
      <c r="D47" t="s">
        <v>9</v>
      </c>
      <c r="E47" s="3">
        <v>39570</v>
      </c>
      <c r="F47" s="3">
        <v>103253</v>
      </c>
      <c r="G47" s="3">
        <v>1431919</v>
      </c>
      <c r="H47" s="3" t="s">
        <v>8</v>
      </c>
      <c r="I47">
        <f>(H46+H47+H48+H49)/4</f>
        <v>0</v>
      </c>
    </row>
    <row r="48" spans="1:9" x14ac:dyDescent="0.25">
      <c r="A48" t="s">
        <v>4</v>
      </c>
      <c r="B48" t="s">
        <v>32</v>
      </c>
      <c r="C48" t="s">
        <v>33</v>
      </c>
      <c r="D48" t="s">
        <v>10</v>
      </c>
      <c r="E48" s="3">
        <v>31096</v>
      </c>
      <c r="F48" s="3">
        <v>87045</v>
      </c>
      <c r="G48" s="3">
        <v>1196809</v>
      </c>
    </row>
    <row r="49" spans="1:8" x14ac:dyDescent="0.25">
      <c r="A49" t="s">
        <v>4</v>
      </c>
      <c r="B49" t="s">
        <v>32</v>
      </c>
      <c r="C49" t="s">
        <v>33</v>
      </c>
      <c r="D49" t="s">
        <v>11</v>
      </c>
      <c r="E49" s="3">
        <v>31544</v>
      </c>
      <c r="F49" s="3">
        <v>89723</v>
      </c>
      <c r="G49" s="3">
        <v>1213356</v>
      </c>
    </row>
    <row r="50" spans="1:8" x14ac:dyDescent="0.25">
      <c r="A50" t="s">
        <v>4</v>
      </c>
      <c r="B50" t="s">
        <v>34</v>
      </c>
      <c r="C50" t="s">
        <v>35</v>
      </c>
      <c r="D50" t="s">
        <v>7</v>
      </c>
      <c r="E50" s="3">
        <v>9793</v>
      </c>
      <c r="F50" s="3">
        <v>34784</v>
      </c>
      <c r="G50" s="3">
        <v>384592</v>
      </c>
      <c r="H50" s="3" t="s">
        <v>8</v>
      </c>
    </row>
    <row r="51" spans="1:8" x14ac:dyDescent="0.25">
      <c r="A51" t="s">
        <v>4</v>
      </c>
      <c r="B51" t="s">
        <v>34</v>
      </c>
      <c r="C51" t="s">
        <v>35</v>
      </c>
      <c r="D51" t="s">
        <v>9</v>
      </c>
      <c r="E51" s="3">
        <v>11988</v>
      </c>
      <c r="F51" s="3">
        <v>41840</v>
      </c>
      <c r="G51" s="3">
        <v>457752</v>
      </c>
    </row>
    <row r="52" spans="1:8" x14ac:dyDescent="0.25">
      <c r="A52" t="s">
        <v>4</v>
      </c>
      <c r="B52" t="s">
        <v>34</v>
      </c>
      <c r="C52" t="s">
        <v>35</v>
      </c>
      <c r="D52" t="s">
        <v>10</v>
      </c>
      <c r="E52" s="3">
        <v>10541</v>
      </c>
      <c r="F52" s="3">
        <v>36438</v>
      </c>
      <c r="G52" s="3">
        <v>430322</v>
      </c>
      <c r="H52" s="3">
        <v>984</v>
      </c>
    </row>
    <row r="53" spans="1:8" x14ac:dyDescent="0.25">
      <c r="A53" t="s">
        <v>4</v>
      </c>
      <c r="B53" t="s">
        <v>34</v>
      </c>
      <c r="C53" t="s">
        <v>35</v>
      </c>
      <c r="D53" t="s">
        <v>11</v>
      </c>
      <c r="E53" s="3">
        <v>10754</v>
      </c>
      <c r="F53" s="3">
        <v>36873</v>
      </c>
      <c r="G53" s="3">
        <v>387049</v>
      </c>
      <c r="H53" s="3">
        <v>1003</v>
      </c>
    </row>
    <row r="54" spans="1:8" x14ac:dyDescent="0.25">
      <c r="A54" t="s">
        <v>4</v>
      </c>
      <c r="B54" t="s">
        <v>36</v>
      </c>
      <c r="C54" t="s">
        <v>37</v>
      </c>
      <c r="D54" t="s">
        <v>7</v>
      </c>
      <c r="E54" s="3">
        <v>37134</v>
      </c>
      <c r="F54" s="3">
        <v>81470</v>
      </c>
      <c r="G54" s="3">
        <v>1120553</v>
      </c>
    </row>
    <row r="55" spans="1:8" x14ac:dyDescent="0.25">
      <c r="A55" t="s">
        <v>4</v>
      </c>
      <c r="B55" t="s">
        <v>36</v>
      </c>
      <c r="C55" t="s">
        <v>37</v>
      </c>
      <c r="D55" t="s">
        <v>9</v>
      </c>
      <c r="E55" s="3">
        <v>39014</v>
      </c>
      <c r="F55" s="3">
        <v>85078</v>
      </c>
      <c r="G55" s="3">
        <v>1134118</v>
      </c>
    </row>
    <row r="56" spans="1:8" x14ac:dyDescent="0.25">
      <c r="A56" t="s">
        <v>4</v>
      </c>
      <c r="B56" t="s">
        <v>36</v>
      </c>
      <c r="C56" t="s">
        <v>37</v>
      </c>
      <c r="D56" t="s">
        <v>10</v>
      </c>
      <c r="E56" s="3">
        <v>38469</v>
      </c>
      <c r="F56" s="3">
        <v>79541</v>
      </c>
      <c r="G56" s="3">
        <v>1074648</v>
      </c>
    </row>
    <row r="57" spans="1:8" x14ac:dyDescent="0.25">
      <c r="A57" t="s">
        <v>4</v>
      </c>
      <c r="B57" t="s">
        <v>36</v>
      </c>
      <c r="C57" t="s">
        <v>37</v>
      </c>
      <c r="D57" t="s">
        <v>11</v>
      </c>
      <c r="E57" s="3">
        <v>39400</v>
      </c>
      <c r="F57" s="3">
        <v>83306</v>
      </c>
      <c r="G57" s="3">
        <v>1060298</v>
      </c>
    </row>
    <row r="58" spans="1:8" x14ac:dyDescent="0.25">
      <c r="A58" t="s">
        <v>4</v>
      </c>
      <c r="B58" t="s">
        <v>38</v>
      </c>
      <c r="C58" t="s">
        <v>135</v>
      </c>
      <c r="D58" t="s">
        <v>7</v>
      </c>
      <c r="E58" s="3">
        <v>99989</v>
      </c>
      <c r="F58" s="3">
        <v>160044</v>
      </c>
      <c r="G58" s="3">
        <v>2230820</v>
      </c>
    </row>
    <row r="59" spans="1:8" x14ac:dyDescent="0.25">
      <c r="A59" t="s">
        <v>4</v>
      </c>
      <c r="B59" t="s">
        <v>38</v>
      </c>
      <c r="C59" t="s">
        <v>135</v>
      </c>
      <c r="D59" t="s">
        <v>9</v>
      </c>
      <c r="E59" s="3">
        <v>98746</v>
      </c>
      <c r="F59" s="3">
        <v>168187</v>
      </c>
      <c r="G59" s="3">
        <v>2463561</v>
      </c>
    </row>
    <row r="60" spans="1:8" x14ac:dyDescent="0.25">
      <c r="A60" t="s">
        <v>4</v>
      </c>
      <c r="B60" t="s">
        <v>38</v>
      </c>
      <c r="C60" t="s">
        <v>135</v>
      </c>
      <c r="D60" t="s">
        <v>10</v>
      </c>
      <c r="E60" s="3">
        <v>101218</v>
      </c>
      <c r="F60" s="3">
        <v>182638</v>
      </c>
      <c r="G60" s="3">
        <v>2599418</v>
      </c>
    </row>
    <row r="61" spans="1:8" x14ac:dyDescent="0.25">
      <c r="A61" t="s">
        <v>4</v>
      </c>
      <c r="B61" t="s">
        <v>38</v>
      </c>
      <c r="C61" t="s">
        <v>135</v>
      </c>
      <c r="D61" t="s">
        <v>11</v>
      </c>
      <c r="E61" s="3">
        <v>92610</v>
      </c>
      <c r="F61" s="3">
        <v>176469</v>
      </c>
      <c r="G61" s="3">
        <v>2469817</v>
      </c>
    </row>
    <row r="62" spans="1:8" x14ac:dyDescent="0.25">
      <c r="A62" t="s">
        <v>4</v>
      </c>
      <c r="B62" t="s">
        <v>39</v>
      </c>
      <c r="C62" t="s">
        <v>40</v>
      </c>
      <c r="D62" t="s">
        <v>7</v>
      </c>
      <c r="E62" s="3">
        <v>69969</v>
      </c>
      <c r="F62" s="3">
        <v>208508</v>
      </c>
      <c r="G62" s="3">
        <v>2570883</v>
      </c>
    </row>
    <row r="63" spans="1:8" x14ac:dyDescent="0.25">
      <c r="A63" t="s">
        <v>4</v>
      </c>
      <c r="B63" t="s">
        <v>39</v>
      </c>
      <c r="C63" t="s">
        <v>40</v>
      </c>
      <c r="D63" t="s">
        <v>9</v>
      </c>
      <c r="E63" s="3">
        <v>62969</v>
      </c>
      <c r="F63" s="3">
        <v>200786</v>
      </c>
      <c r="G63" s="3">
        <v>2549401</v>
      </c>
    </row>
    <row r="64" spans="1:8" x14ac:dyDescent="0.25">
      <c r="A64" t="s">
        <v>4</v>
      </c>
      <c r="B64" t="s">
        <v>39</v>
      </c>
      <c r="C64" t="s">
        <v>40</v>
      </c>
      <c r="D64" t="s">
        <v>10</v>
      </c>
      <c r="E64" s="3">
        <v>60044</v>
      </c>
      <c r="F64" s="3">
        <v>199544</v>
      </c>
      <c r="G64" s="3">
        <v>2586805</v>
      </c>
    </row>
    <row r="65" spans="1:8" x14ac:dyDescent="0.25">
      <c r="A65" t="s">
        <v>4</v>
      </c>
      <c r="B65" t="s">
        <v>39</v>
      </c>
      <c r="C65" t="s">
        <v>40</v>
      </c>
      <c r="D65" t="s">
        <v>11</v>
      </c>
      <c r="E65" s="3">
        <v>75212</v>
      </c>
      <c r="F65" s="3">
        <v>217588</v>
      </c>
      <c r="G65" s="3">
        <v>2748589</v>
      </c>
      <c r="H65" s="3" t="s">
        <v>8</v>
      </c>
    </row>
    <row r="66" spans="1:8" x14ac:dyDescent="0.25">
      <c r="A66" t="s">
        <v>4</v>
      </c>
      <c r="B66" t="s">
        <v>41</v>
      </c>
      <c r="C66" t="s">
        <v>42</v>
      </c>
      <c r="D66" t="s">
        <v>7</v>
      </c>
      <c r="E66" s="3">
        <v>209618</v>
      </c>
      <c r="F66" s="3">
        <v>213421</v>
      </c>
      <c r="G66" s="3">
        <v>2205146</v>
      </c>
      <c r="H66" s="3">
        <v>212932</v>
      </c>
    </row>
    <row r="67" spans="1:8" x14ac:dyDescent="0.25">
      <c r="A67" t="s">
        <v>4</v>
      </c>
      <c r="B67" t="s">
        <v>41</v>
      </c>
      <c r="C67" t="s">
        <v>42</v>
      </c>
      <c r="D67" t="s">
        <v>9</v>
      </c>
      <c r="E67" s="3">
        <v>221082</v>
      </c>
      <c r="F67" s="3">
        <v>219798</v>
      </c>
      <c r="G67" s="3">
        <v>2442376</v>
      </c>
    </row>
    <row r="68" spans="1:8" x14ac:dyDescent="0.25">
      <c r="A68" t="s">
        <v>4</v>
      </c>
      <c r="B68" t="s">
        <v>41</v>
      </c>
      <c r="C68" t="s">
        <v>42</v>
      </c>
      <c r="D68" t="s">
        <v>10</v>
      </c>
      <c r="E68" s="3">
        <v>212877</v>
      </c>
      <c r="F68" s="3">
        <v>225606</v>
      </c>
      <c r="G68" s="3">
        <v>2524974</v>
      </c>
    </row>
    <row r="69" spans="1:8" x14ac:dyDescent="0.25">
      <c r="A69" t="s">
        <v>4</v>
      </c>
      <c r="B69" t="s">
        <v>41</v>
      </c>
      <c r="C69" t="s">
        <v>42</v>
      </c>
      <c r="D69" t="s">
        <v>11</v>
      </c>
      <c r="E69" s="3">
        <v>231956</v>
      </c>
      <c r="F69" s="3">
        <v>234809</v>
      </c>
      <c r="G69" s="3">
        <v>2529426</v>
      </c>
    </row>
    <row r="70" spans="1:8" x14ac:dyDescent="0.25">
      <c r="A70" t="s">
        <v>4</v>
      </c>
      <c r="B70" t="s">
        <v>43</v>
      </c>
      <c r="C70" t="s">
        <v>44</v>
      </c>
      <c r="D70" t="s">
        <v>7</v>
      </c>
      <c r="E70" s="3">
        <v>34467</v>
      </c>
      <c r="F70" s="3">
        <v>38061</v>
      </c>
      <c r="G70" s="3">
        <v>553327</v>
      </c>
    </row>
    <row r="71" spans="1:8" x14ac:dyDescent="0.25">
      <c r="A71" t="s">
        <v>4</v>
      </c>
      <c r="B71" t="s">
        <v>43</v>
      </c>
      <c r="C71" t="s">
        <v>44</v>
      </c>
      <c r="D71" t="s">
        <v>9</v>
      </c>
      <c r="E71" s="3">
        <v>36347</v>
      </c>
      <c r="F71" s="3">
        <v>39610</v>
      </c>
      <c r="G71" s="3">
        <v>567818</v>
      </c>
    </row>
    <row r="72" spans="1:8" x14ac:dyDescent="0.25">
      <c r="A72" t="s">
        <v>4</v>
      </c>
      <c r="B72" t="s">
        <v>43</v>
      </c>
      <c r="C72" t="s">
        <v>44</v>
      </c>
      <c r="D72" t="s">
        <v>10</v>
      </c>
      <c r="E72" s="3">
        <v>39129</v>
      </c>
      <c r="F72" s="3">
        <v>41559</v>
      </c>
      <c r="G72" s="3">
        <v>566299</v>
      </c>
    </row>
    <row r="73" spans="1:8" x14ac:dyDescent="0.25">
      <c r="A73" t="s">
        <v>4</v>
      </c>
      <c r="B73" t="s">
        <v>43</v>
      </c>
      <c r="C73" t="s">
        <v>44</v>
      </c>
      <c r="D73" t="s">
        <v>11</v>
      </c>
      <c r="E73" s="3">
        <v>39247</v>
      </c>
      <c r="F73" s="3">
        <v>40036</v>
      </c>
      <c r="G73" s="3">
        <v>570108</v>
      </c>
    </row>
    <row r="74" spans="1:8" x14ac:dyDescent="0.25">
      <c r="A74" t="s">
        <v>4</v>
      </c>
      <c r="B74" t="s">
        <v>45</v>
      </c>
      <c r="C74" t="s">
        <v>46</v>
      </c>
      <c r="D74" t="s">
        <v>7</v>
      </c>
      <c r="E74" s="3">
        <v>62610</v>
      </c>
      <c r="F74" s="3">
        <v>62321</v>
      </c>
      <c r="G74" s="3">
        <v>662034</v>
      </c>
    </row>
    <row r="75" spans="1:8" x14ac:dyDescent="0.25">
      <c r="A75" t="s">
        <v>4</v>
      </c>
      <c r="B75" t="s">
        <v>45</v>
      </c>
      <c r="C75" t="s">
        <v>46</v>
      </c>
      <c r="D75" t="s">
        <v>9</v>
      </c>
      <c r="E75" s="3">
        <v>58182</v>
      </c>
      <c r="F75" s="3">
        <v>57328</v>
      </c>
      <c r="G75" s="3">
        <v>649047</v>
      </c>
    </row>
    <row r="76" spans="1:8" x14ac:dyDescent="0.25">
      <c r="A76" t="s">
        <v>4</v>
      </c>
      <c r="B76" t="s">
        <v>45</v>
      </c>
      <c r="C76" t="s">
        <v>46</v>
      </c>
      <c r="D76" t="s">
        <v>10</v>
      </c>
      <c r="E76" s="3">
        <v>62332</v>
      </c>
      <c r="F76" s="3">
        <v>62157</v>
      </c>
      <c r="G76" s="3">
        <v>684536</v>
      </c>
    </row>
    <row r="77" spans="1:8" x14ac:dyDescent="0.25">
      <c r="A77" t="s">
        <v>4</v>
      </c>
      <c r="B77" t="s">
        <v>45</v>
      </c>
      <c r="C77" t="s">
        <v>46</v>
      </c>
      <c r="D77" t="s">
        <v>11</v>
      </c>
      <c r="E77" s="3">
        <v>69045</v>
      </c>
      <c r="F77" s="3">
        <v>68177</v>
      </c>
      <c r="G77" s="3">
        <v>741044</v>
      </c>
      <c r="H77" s="3">
        <v>11193</v>
      </c>
    </row>
    <row r="78" spans="1:8" x14ac:dyDescent="0.25">
      <c r="A78" t="s">
        <v>4</v>
      </c>
      <c r="B78" t="s">
        <v>47</v>
      </c>
      <c r="C78" t="s">
        <v>48</v>
      </c>
      <c r="D78" t="s">
        <v>7</v>
      </c>
      <c r="E78" s="3">
        <v>126915</v>
      </c>
      <c r="F78" s="3">
        <v>259365</v>
      </c>
      <c r="G78" s="3">
        <v>3183027</v>
      </c>
    </row>
    <row r="79" spans="1:8" x14ac:dyDescent="0.25">
      <c r="A79" t="s">
        <v>4</v>
      </c>
      <c r="B79" t="s">
        <v>47</v>
      </c>
      <c r="C79" t="s">
        <v>48</v>
      </c>
      <c r="D79" t="s">
        <v>9</v>
      </c>
      <c r="E79" s="3">
        <v>122784</v>
      </c>
      <c r="F79" s="3">
        <v>259598</v>
      </c>
      <c r="G79" s="3">
        <v>3207820</v>
      </c>
    </row>
    <row r="80" spans="1:8" x14ac:dyDescent="0.25">
      <c r="A80" t="s">
        <v>4</v>
      </c>
      <c r="B80" t="s">
        <v>47</v>
      </c>
      <c r="C80" t="s">
        <v>48</v>
      </c>
      <c r="D80" t="s">
        <v>10</v>
      </c>
      <c r="E80" s="3">
        <v>125808</v>
      </c>
      <c r="F80" s="3">
        <v>261638</v>
      </c>
      <c r="G80" s="3">
        <v>3279821</v>
      </c>
    </row>
    <row r="81" spans="1:8" x14ac:dyDescent="0.25">
      <c r="A81" t="s">
        <v>4</v>
      </c>
      <c r="B81" t="s">
        <v>47</v>
      </c>
      <c r="C81" t="s">
        <v>48</v>
      </c>
      <c r="D81" t="s">
        <v>11</v>
      </c>
      <c r="E81" s="3">
        <v>136029</v>
      </c>
      <c r="F81" s="3">
        <v>284980</v>
      </c>
      <c r="G81" s="3">
        <v>3476442</v>
      </c>
    </row>
    <row r="82" spans="1:8" x14ac:dyDescent="0.25">
      <c r="A82" t="s">
        <v>4</v>
      </c>
      <c r="B82" t="s">
        <v>49</v>
      </c>
      <c r="C82" t="s">
        <v>50</v>
      </c>
      <c r="D82" t="s">
        <v>7</v>
      </c>
      <c r="F82" s="3">
        <v>35282</v>
      </c>
      <c r="G82" s="3">
        <v>424257</v>
      </c>
    </row>
    <row r="83" spans="1:8" x14ac:dyDescent="0.25">
      <c r="A83" t="s">
        <v>4</v>
      </c>
      <c r="B83" t="s">
        <v>49</v>
      </c>
      <c r="C83" t="s">
        <v>50</v>
      </c>
      <c r="D83" t="s">
        <v>9</v>
      </c>
      <c r="E83" s="3">
        <v>32678</v>
      </c>
      <c r="F83" s="3">
        <v>37625</v>
      </c>
      <c r="G83" s="3">
        <v>457364</v>
      </c>
    </row>
    <row r="84" spans="1:8" x14ac:dyDescent="0.25">
      <c r="A84" t="s">
        <v>4</v>
      </c>
      <c r="B84" t="s">
        <v>49</v>
      </c>
      <c r="C84" t="s">
        <v>50</v>
      </c>
      <c r="D84" t="s">
        <v>10</v>
      </c>
      <c r="E84" s="3">
        <v>30922</v>
      </c>
      <c r="F84" s="3">
        <v>37458</v>
      </c>
      <c r="G84" s="3">
        <v>414405</v>
      </c>
    </row>
    <row r="85" spans="1:8" x14ac:dyDescent="0.25">
      <c r="A85" t="s">
        <v>4</v>
      </c>
      <c r="B85" t="s">
        <v>49</v>
      </c>
      <c r="C85" t="s">
        <v>50</v>
      </c>
      <c r="D85" t="s">
        <v>11</v>
      </c>
      <c r="E85" s="3">
        <v>33658</v>
      </c>
      <c r="F85" s="3">
        <v>39716</v>
      </c>
      <c r="G85" s="3">
        <v>427118</v>
      </c>
    </row>
    <row r="86" spans="1:8" x14ac:dyDescent="0.25">
      <c r="A86" t="s">
        <v>4</v>
      </c>
      <c r="B86" t="s">
        <v>51</v>
      </c>
      <c r="C86" t="s">
        <v>52</v>
      </c>
      <c r="D86" t="s">
        <v>7</v>
      </c>
      <c r="E86" s="3">
        <v>154448</v>
      </c>
      <c r="F86" s="3">
        <v>307279</v>
      </c>
      <c r="G86" s="3">
        <v>3901566</v>
      </c>
      <c r="H86" s="3" t="s">
        <v>8</v>
      </c>
    </row>
    <row r="87" spans="1:8" x14ac:dyDescent="0.25">
      <c r="A87" t="s">
        <v>4</v>
      </c>
      <c r="B87" t="s">
        <v>51</v>
      </c>
      <c r="C87" t="s">
        <v>52</v>
      </c>
      <c r="D87" t="s">
        <v>9</v>
      </c>
      <c r="E87" s="3">
        <v>170259</v>
      </c>
      <c r="F87" s="3">
        <v>310155</v>
      </c>
      <c r="G87" s="3">
        <v>4019707</v>
      </c>
      <c r="H87" s="3" t="s">
        <v>8</v>
      </c>
    </row>
    <row r="88" spans="1:8" x14ac:dyDescent="0.25">
      <c r="A88" t="s">
        <v>4</v>
      </c>
      <c r="B88" t="s">
        <v>51</v>
      </c>
      <c r="C88" t="s">
        <v>52</v>
      </c>
      <c r="D88" t="s">
        <v>10</v>
      </c>
      <c r="E88" s="3">
        <v>160912</v>
      </c>
      <c r="F88" s="3">
        <v>325235</v>
      </c>
      <c r="G88" s="3">
        <v>4134311</v>
      </c>
    </row>
    <row r="89" spans="1:8" x14ac:dyDescent="0.25">
      <c r="A89" t="s">
        <v>4</v>
      </c>
      <c r="B89" t="s">
        <v>51</v>
      </c>
      <c r="C89" t="s">
        <v>52</v>
      </c>
      <c r="D89" t="s">
        <v>11</v>
      </c>
      <c r="E89" s="3">
        <v>199392</v>
      </c>
      <c r="F89" s="3">
        <v>313837</v>
      </c>
      <c r="G89" s="3">
        <v>3973811</v>
      </c>
      <c r="H89" s="3">
        <v>459942</v>
      </c>
    </row>
    <row r="90" spans="1:8" x14ac:dyDescent="0.25">
      <c r="A90" t="s">
        <v>4</v>
      </c>
      <c r="B90" t="s">
        <v>53</v>
      </c>
      <c r="C90" t="s">
        <v>136</v>
      </c>
      <c r="D90" t="s">
        <v>7</v>
      </c>
      <c r="F90" s="3">
        <v>104870</v>
      </c>
      <c r="G90" s="3">
        <v>1263279</v>
      </c>
    </row>
    <row r="91" spans="1:8" x14ac:dyDescent="0.25">
      <c r="A91" t="s">
        <v>4</v>
      </c>
      <c r="B91" t="s">
        <v>53</v>
      </c>
      <c r="C91" t="s">
        <v>136</v>
      </c>
      <c r="D91" t="s">
        <v>9</v>
      </c>
      <c r="E91" s="3">
        <v>80201</v>
      </c>
      <c r="F91" s="3">
        <v>103663</v>
      </c>
      <c r="G91" s="3">
        <v>1282149</v>
      </c>
    </row>
    <row r="92" spans="1:8" x14ac:dyDescent="0.25">
      <c r="A92" t="s">
        <v>4</v>
      </c>
      <c r="B92" t="s">
        <v>53</v>
      </c>
      <c r="C92" t="s">
        <v>136</v>
      </c>
      <c r="D92" t="s">
        <v>10</v>
      </c>
      <c r="E92" s="3">
        <v>68067</v>
      </c>
      <c r="F92" s="3">
        <v>97596</v>
      </c>
      <c r="G92" s="3">
        <v>1194669</v>
      </c>
      <c r="H92" s="3">
        <v>15477</v>
      </c>
    </row>
    <row r="93" spans="1:8" x14ac:dyDescent="0.25">
      <c r="A93" t="s">
        <v>4</v>
      </c>
      <c r="B93" t="s">
        <v>53</v>
      </c>
      <c r="C93" t="s">
        <v>136</v>
      </c>
      <c r="D93" t="s">
        <v>11</v>
      </c>
      <c r="E93" s="3">
        <v>75855</v>
      </c>
      <c r="F93" s="3">
        <v>110965</v>
      </c>
      <c r="G93" s="3">
        <v>1319269</v>
      </c>
    </row>
    <row r="94" spans="1:8" x14ac:dyDescent="0.25">
      <c r="A94" t="s">
        <v>4</v>
      </c>
      <c r="B94" t="s">
        <v>54</v>
      </c>
      <c r="C94" t="s">
        <v>55</v>
      </c>
      <c r="D94" t="s">
        <v>7</v>
      </c>
      <c r="E94" s="3">
        <v>14620</v>
      </c>
      <c r="F94" s="3">
        <v>87995</v>
      </c>
      <c r="G94" s="3">
        <v>1130939</v>
      </c>
      <c r="H94" s="3" t="s">
        <v>8</v>
      </c>
    </row>
    <row r="95" spans="1:8" x14ac:dyDescent="0.25">
      <c r="A95" t="s">
        <v>4</v>
      </c>
      <c r="B95" t="s">
        <v>54</v>
      </c>
      <c r="C95" t="s">
        <v>55</v>
      </c>
      <c r="D95" t="s">
        <v>9</v>
      </c>
      <c r="E95" s="3">
        <v>19770</v>
      </c>
      <c r="F95" s="3">
        <v>92068</v>
      </c>
      <c r="G95" s="3">
        <v>1104582</v>
      </c>
      <c r="H95" s="3" t="s">
        <v>8</v>
      </c>
    </row>
    <row r="96" spans="1:8" x14ac:dyDescent="0.25">
      <c r="A96" t="s">
        <v>4</v>
      </c>
      <c r="B96" t="s">
        <v>54</v>
      </c>
      <c r="C96" t="s">
        <v>55</v>
      </c>
      <c r="D96" t="s">
        <v>10</v>
      </c>
      <c r="E96" s="3">
        <v>20495</v>
      </c>
      <c r="F96" s="3">
        <v>92122</v>
      </c>
      <c r="G96" s="3">
        <v>1107533</v>
      </c>
    </row>
    <row r="97" spans="1:8" x14ac:dyDescent="0.25">
      <c r="A97" t="s">
        <v>4</v>
      </c>
      <c r="B97" t="s">
        <v>54</v>
      </c>
      <c r="C97" t="s">
        <v>55</v>
      </c>
      <c r="D97" t="s">
        <v>11</v>
      </c>
      <c r="E97" s="3">
        <v>25157</v>
      </c>
      <c r="F97" s="3">
        <v>94642</v>
      </c>
      <c r="G97" s="3">
        <v>1124469</v>
      </c>
    </row>
    <row r="98" spans="1:8" x14ac:dyDescent="0.25">
      <c r="A98" t="s">
        <v>4</v>
      </c>
      <c r="B98" t="s">
        <v>56</v>
      </c>
      <c r="C98" t="s">
        <v>57</v>
      </c>
      <c r="D98" t="s">
        <v>7</v>
      </c>
      <c r="E98" s="3">
        <v>167992</v>
      </c>
      <c r="F98" s="3">
        <v>363060</v>
      </c>
      <c r="G98" s="3">
        <v>5266111</v>
      </c>
      <c r="H98" s="3" t="s">
        <v>8</v>
      </c>
    </row>
    <row r="99" spans="1:8" x14ac:dyDescent="0.25">
      <c r="A99" t="s">
        <v>4</v>
      </c>
      <c r="B99" t="s">
        <v>56</v>
      </c>
      <c r="C99" t="s">
        <v>57</v>
      </c>
      <c r="D99" t="s">
        <v>9</v>
      </c>
      <c r="E99" s="3">
        <v>166395</v>
      </c>
      <c r="F99" s="3">
        <v>379042</v>
      </c>
      <c r="G99" s="3">
        <v>5504697</v>
      </c>
      <c r="H99" s="3">
        <v>1679</v>
      </c>
    </row>
    <row r="100" spans="1:8" x14ac:dyDescent="0.25">
      <c r="A100" t="s">
        <v>4</v>
      </c>
      <c r="B100" t="s">
        <v>56</v>
      </c>
      <c r="C100" t="s">
        <v>57</v>
      </c>
      <c r="D100" t="s">
        <v>10</v>
      </c>
      <c r="E100" s="3">
        <v>153105</v>
      </c>
      <c r="F100" s="3">
        <v>384578</v>
      </c>
      <c r="G100" s="3">
        <v>5590300</v>
      </c>
    </row>
    <row r="101" spans="1:8" x14ac:dyDescent="0.25">
      <c r="A101" t="s">
        <v>4</v>
      </c>
      <c r="B101" t="s">
        <v>56</v>
      </c>
      <c r="C101" t="s">
        <v>57</v>
      </c>
      <c r="D101" t="s">
        <v>11</v>
      </c>
      <c r="E101" s="3">
        <v>207612</v>
      </c>
      <c r="F101" s="3">
        <v>441101</v>
      </c>
      <c r="G101" s="3">
        <v>6374576</v>
      </c>
    </row>
    <row r="102" spans="1:8" x14ac:dyDescent="0.25">
      <c r="A102" t="s">
        <v>4</v>
      </c>
      <c r="B102" t="s">
        <v>58</v>
      </c>
      <c r="C102" t="s">
        <v>59</v>
      </c>
      <c r="D102" t="s">
        <v>7</v>
      </c>
      <c r="E102" s="3">
        <v>119764</v>
      </c>
      <c r="F102" s="3">
        <v>402035</v>
      </c>
      <c r="G102" s="3">
        <v>5189528</v>
      </c>
    </row>
    <row r="103" spans="1:8" x14ac:dyDescent="0.25">
      <c r="A103" t="s">
        <v>4</v>
      </c>
      <c r="B103" t="s">
        <v>58</v>
      </c>
      <c r="C103" t="s">
        <v>59</v>
      </c>
      <c r="D103" t="s">
        <v>9</v>
      </c>
      <c r="E103" s="3">
        <v>116448</v>
      </c>
      <c r="F103" s="3">
        <v>398400</v>
      </c>
      <c r="G103" s="3">
        <v>5173512</v>
      </c>
    </row>
    <row r="104" spans="1:8" x14ac:dyDescent="0.25">
      <c r="A104" t="s">
        <v>4</v>
      </c>
      <c r="B104" t="s">
        <v>58</v>
      </c>
      <c r="C104" t="s">
        <v>59</v>
      </c>
      <c r="D104" t="s">
        <v>10</v>
      </c>
      <c r="E104" s="3">
        <v>115983</v>
      </c>
      <c r="F104" s="3">
        <v>420362</v>
      </c>
      <c r="G104" s="3">
        <v>5363048</v>
      </c>
    </row>
    <row r="105" spans="1:8" x14ac:dyDescent="0.25">
      <c r="A105" t="s">
        <v>4</v>
      </c>
      <c r="B105" t="s">
        <v>58</v>
      </c>
      <c r="C105" t="s">
        <v>59</v>
      </c>
      <c r="D105" t="s">
        <v>11</v>
      </c>
      <c r="E105" s="3">
        <v>159251</v>
      </c>
      <c r="F105" s="3">
        <v>449739</v>
      </c>
      <c r="G105" s="3">
        <v>5873975</v>
      </c>
    </row>
    <row r="106" spans="1:8" x14ac:dyDescent="0.25">
      <c r="A106" t="s">
        <v>4</v>
      </c>
      <c r="B106" t="s">
        <v>60</v>
      </c>
      <c r="C106" t="s">
        <v>61</v>
      </c>
      <c r="D106" t="s">
        <v>7</v>
      </c>
      <c r="E106" s="3">
        <v>144648</v>
      </c>
      <c r="F106" s="3">
        <v>82156</v>
      </c>
      <c r="G106" s="3">
        <v>1019951</v>
      </c>
    </row>
    <row r="107" spans="1:8" x14ac:dyDescent="0.25">
      <c r="A107" t="s">
        <v>4</v>
      </c>
      <c r="B107" t="s">
        <v>60</v>
      </c>
      <c r="C107" t="s">
        <v>61</v>
      </c>
      <c r="D107" t="s">
        <v>9</v>
      </c>
      <c r="E107" s="3">
        <v>130397</v>
      </c>
      <c r="F107" s="3">
        <v>80029</v>
      </c>
      <c r="G107" s="3">
        <v>968573</v>
      </c>
    </row>
    <row r="108" spans="1:8" x14ac:dyDescent="0.25">
      <c r="A108" t="s">
        <v>4</v>
      </c>
      <c r="B108" t="s">
        <v>60</v>
      </c>
      <c r="C108" t="s">
        <v>61</v>
      </c>
      <c r="D108" t="s">
        <v>10</v>
      </c>
      <c r="E108" s="3">
        <v>125945</v>
      </c>
      <c r="F108" s="3">
        <v>82390</v>
      </c>
      <c r="G108" s="3">
        <v>1053660</v>
      </c>
    </row>
    <row r="109" spans="1:8" x14ac:dyDescent="0.25">
      <c r="A109" t="s">
        <v>4</v>
      </c>
      <c r="B109" t="s">
        <v>60</v>
      </c>
      <c r="C109" t="s">
        <v>61</v>
      </c>
      <c r="D109" t="s">
        <v>11</v>
      </c>
      <c r="E109" s="3">
        <v>173837</v>
      </c>
      <c r="F109" s="3">
        <v>107494</v>
      </c>
      <c r="G109" s="3">
        <v>1335118</v>
      </c>
    </row>
    <row r="110" spans="1:8" x14ac:dyDescent="0.25">
      <c r="A110" t="s">
        <v>4</v>
      </c>
      <c r="B110" t="s">
        <v>62</v>
      </c>
      <c r="C110" t="s">
        <v>63</v>
      </c>
      <c r="D110" t="s">
        <v>7</v>
      </c>
      <c r="E110" s="3">
        <v>158559</v>
      </c>
      <c r="F110" s="3">
        <v>504536</v>
      </c>
      <c r="G110" s="3">
        <v>6908214</v>
      </c>
      <c r="H110" s="3">
        <v>15189</v>
      </c>
    </row>
    <row r="111" spans="1:8" x14ac:dyDescent="0.25">
      <c r="A111" t="s">
        <v>4</v>
      </c>
      <c r="B111" t="s">
        <v>62</v>
      </c>
      <c r="C111" t="s">
        <v>63</v>
      </c>
      <c r="D111" t="s">
        <v>9</v>
      </c>
      <c r="E111" s="3">
        <v>149267</v>
      </c>
      <c r="F111" s="3">
        <v>531415</v>
      </c>
      <c r="G111" s="3">
        <v>7304935</v>
      </c>
    </row>
    <row r="112" spans="1:8" x14ac:dyDescent="0.25">
      <c r="A112" t="s">
        <v>4</v>
      </c>
      <c r="B112" t="s">
        <v>62</v>
      </c>
      <c r="C112" t="s">
        <v>63</v>
      </c>
      <c r="D112" t="s">
        <v>10</v>
      </c>
      <c r="E112" s="3">
        <v>157658</v>
      </c>
      <c r="F112" s="3">
        <v>570190</v>
      </c>
      <c r="G112" s="3">
        <v>7877609</v>
      </c>
    </row>
    <row r="113" spans="1:8" x14ac:dyDescent="0.25">
      <c r="A113" t="s">
        <v>4</v>
      </c>
      <c r="B113" t="s">
        <v>62</v>
      </c>
      <c r="C113" t="s">
        <v>63</v>
      </c>
      <c r="D113" t="s">
        <v>11</v>
      </c>
      <c r="E113" s="3">
        <v>209998</v>
      </c>
      <c r="F113" s="3">
        <v>609909</v>
      </c>
      <c r="G113" s="3">
        <v>8371087</v>
      </c>
    </row>
    <row r="114" spans="1:8" x14ac:dyDescent="0.25">
      <c r="A114" t="s">
        <v>4</v>
      </c>
      <c r="B114" t="s">
        <v>64</v>
      </c>
      <c r="C114" t="s">
        <v>65</v>
      </c>
      <c r="D114" t="s">
        <v>7</v>
      </c>
      <c r="E114" s="3">
        <v>129106</v>
      </c>
      <c r="F114" s="3">
        <v>85002</v>
      </c>
      <c r="G114" s="3">
        <v>902370</v>
      </c>
      <c r="H114" s="3">
        <v>73783</v>
      </c>
    </row>
    <row r="115" spans="1:8" x14ac:dyDescent="0.25">
      <c r="A115" t="s">
        <v>4</v>
      </c>
      <c r="B115" t="s">
        <v>64</v>
      </c>
      <c r="C115" t="s">
        <v>65</v>
      </c>
      <c r="D115" t="s">
        <v>9</v>
      </c>
      <c r="E115" s="3">
        <v>134547</v>
      </c>
      <c r="F115" s="3">
        <v>88069</v>
      </c>
      <c r="G115" s="3">
        <v>897822</v>
      </c>
      <c r="H115" s="3">
        <v>73398</v>
      </c>
    </row>
    <row r="116" spans="1:8" x14ac:dyDescent="0.25">
      <c r="A116" t="s">
        <v>4</v>
      </c>
      <c r="B116" t="s">
        <v>64</v>
      </c>
      <c r="C116" t="s">
        <v>65</v>
      </c>
      <c r="D116" t="s">
        <v>10</v>
      </c>
      <c r="E116" s="3">
        <v>116375</v>
      </c>
      <c r="F116" s="3">
        <v>75163</v>
      </c>
      <c r="G116" s="3">
        <v>754083</v>
      </c>
      <c r="H116" s="3">
        <v>59448</v>
      </c>
    </row>
    <row r="117" spans="1:8" x14ac:dyDescent="0.25">
      <c r="A117" t="s">
        <v>4</v>
      </c>
      <c r="B117" t="s">
        <v>64</v>
      </c>
      <c r="C117" t="s">
        <v>65</v>
      </c>
      <c r="D117" t="s">
        <v>11</v>
      </c>
      <c r="E117" s="3">
        <v>147314</v>
      </c>
      <c r="F117" s="3">
        <v>81934</v>
      </c>
      <c r="G117" s="3">
        <v>805006</v>
      </c>
      <c r="H117" s="3">
        <v>52333</v>
      </c>
    </row>
    <row r="118" spans="1:8" x14ac:dyDescent="0.25">
      <c r="A118" t="s">
        <v>4</v>
      </c>
      <c r="B118" t="s">
        <v>66</v>
      </c>
      <c r="C118" t="s">
        <v>67</v>
      </c>
      <c r="D118" t="s">
        <v>7</v>
      </c>
      <c r="E118" s="3">
        <v>39933</v>
      </c>
      <c r="F118" s="3">
        <v>54072</v>
      </c>
      <c r="G118" s="3">
        <v>517703</v>
      </c>
    </row>
    <row r="119" spans="1:8" x14ac:dyDescent="0.25">
      <c r="A119" t="s">
        <v>4</v>
      </c>
      <c r="B119" t="s">
        <v>66</v>
      </c>
      <c r="C119" t="s">
        <v>67</v>
      </c>
      <c r="D119" t="s">
        <v>9</v>
      </c>
      <c r="E119" s="3">
        <v>36769</v>
      </c>
      <c r="F119" s="3">
        <v>57827</v>
      </c>
      <c r="G119" s="3">
        <v>565341</v>
      </c>
    </row>
    <row r="120" spans="1:8" x14ac:dyDescent="0.25">
      <c r="A120" t="s">
        <v>4</v>
      </c>
      <c r="B120" t="s">
        <v>66</v>
      </c>
      <c r="C120" t="s">
        <v>67</v>
      </c>
      <c r="D120" t="s">
        <v>10</v>
      </c>
      <c r="E120" s="3">
        <v>34304</v>
      </c>
      <c r="F120" s="3">
        <v>62508</v>
      </c>
      <c r="G120" s="3">
        <v>627322</v>
      </c>
    </row>
    <row r="121" spans="1:8" x14ac:dyDescent="0.25">
      <c r="A121" t="s">
        <v>4</v>
      </c>
      <c r="B121" t="s">
        <v>66</v>
      </c>
      <c r="C121" t="s">
        <v>67</v>
      </c>
      <c r="D121" t="s">
        <v>11</v>
      </c>
      <c r="E121" s="3">
        <v>37709</v>
      </c>
      <c r="F121" s="3">
        <v>60254</v>
      </c>
      <c r="G121" s="3">
        <v>583697</v>
      </c>
    </row>
    <row r="122" spans="1:8" x14ac:dyDescent="0.25">
      <c r="A122" t="s">
        <v>4</v>
      </c>
      <c r="B122" t="s">
        <v>68</v>
      </c>
      <c r="C122" t="s">
        <v>69</v>
      </c>
      <c r="D122" t="s">
        <v>7</v>
      </c>
      <c r="E122" s="3">
        <v>162037</v>
      </c>
      <c r="F122" s="3">
        <v>287061</v>
      </c>
      <c r="G122" s="3">
        <v>3260904</v>
      </c>
      <c r="H122" s="3">
        <v>21434</v>
      </c>
    </row>
    <row r="123" spans="1:8" x14ac:dyDescent="0.25">
      <c r="A123" t="s">
        <v>4</v>
      </c>
      <c r="B123" t="s">
        <v>68</v>
      </c>
      <c r="C123" t="s">
        <v>69</v>
      </c>
      <c r="D123" t="s">
        <v>9</v>
      </c>
      <c r="E123" s="3">
        <v>152447</v>
      </c>
      <c r="F123" s="3">
        <v>288056</v>
      </c>
      <c r="G123" s="3">
        <v>3213178</v>
      </c>
    </row>
    <row r="124" spans="1:8" x14ac:dyDescent="0.25">
      <c r="A124" t="s">
        <v>4</v>
      </c>
      <c r="B124" t="s">
        <v>68</v>
      </c>
      <c r="C124" t="s">
        <v>69</v>
      </c>
      <c r="D124" t="s">
        <v>10</v>
      </c>
      <c r="E124" s="3">
        <v>149556</v>
      </c>
      <c r="F124" s="3">
        <v>273226</v>
      </c>
      <c r="G124" s="3">
        <v>2994018</v>
      </c>
    </row>
    <row r="125" spans="1:8" x14ac:dyDescent="0.25">
      <c r="A125" t="s">
        <v>4</v>
      </c>
      <c r="B125" t="s">
        <v>68</v>
      </c>
      <c r="C125" t="s">
        <v>69</v>
      </c>
      <c r="D125" t="s">
        <v>11</v>
      </c>
      <c r="E125" s="3">
        <v>169361</v>
      </c>
      <c r="F125" s="3">
        <v>303142</v>
      </c>
      <c r="G125" s="3">
        <v>3220528</v>
      </c>
    </row>
    <row r="126" spans="1:8" x14ac:dyDescent="0.25">
      <c r="A126" t="s">
        <v>4</v>
      </c>
      <c r="B126" t="s">
        <v>70</v>
      </c>
      <c r="C126" t="s">
        <v>137</v>
      </c>
      <c r="D126" t="s">
        <v>7</v>
      </c>
      <c r="E126" s="3">
        <v>23167</v>
      </c>
      <c r="F126" s="3">
        <v>59881</v>
      </c>
      <c r="G126" s="3">
        <v>716071</v>
      </c>
    </row>
    <row r="127" spans="1:8" x14ac:dyDescent="0.25">
      <c r="A127" t="s">
        <v>4</v>
      </c>
      <c r="B127" t="s">
        <v>70</v>
      </c>
      <c r="C127" t="s">
        <v>137</v>
      </c>
      <c r="D127" t="s">
        <v>9</v>
      </c>
      <c r="E127" s="3">
        <v>19960</v>
      </c>
      <c r="F127" s="3">
        <v>59843</v>
      </c>
      <c r="G127" s="3">
        <v>736451</v>
      </c>
    </row>
    <row r="128" spans="1:8" x14ac:dyDescent="0.25">
      <c r="A128" t="s">
        <v>4</v>
      </c>
      <c r="B128" t="s">
        <v>70</v>
      </c>
      <c r="C128" t="s">
        <v>137</v>
      </c>
      <c r="D128" t="s">
        <v>10</v>
      </c>
      <c r="E128" s="3">
        <v>19678</v>
      </c>
      <c r="F128" s="3">
        <v>56893</v>
      </c>
      <c r="G128" s="3">
        <v>664746</v>
      </c>
    </row>
    <row r="129" spans="1:8" x14ac:dyDescent="0.25">
      <c r="A129" t="s">
        <v>4</v>
      </c>
      <c r="B129" t="s">
        <v>70</v>
      </c>
      <c r="C129" t="s">
        <v>137</v>
      </c>
      <c r="D129" t="s">
        <v>11</v>
      </c>
      <c r="E129" s="3">
        <v>22207</v>
      </c>
      <c r="F129" s="3">
        <v>63423</v>
      </c>
      <c r="G129" s="3">
        <v>738766</v>
      </c>
    </row>
    <row r="130" spans="1:8" x14ac:dyDescent="0.25">
      <c r="A130" t="s">
        <v>4</v>
      </c>
      <c r="B130" t="s">
        <v>71</v>
      </c>
      <c r="C130" t="s">
        <v>72</v>
      </c>
      <c r="D130" t="s">
        <v>7</v>
      </c>
      <c r="E130" s="3">
        <v>37951</v>
      </c>
      <c r="F130" s="3">
        <v>65702</v>
      </c>
      <c r="G130" s="3">
        <v>846750</v>
      </c>
    </row>
    <row r="131" spans="1:8" x14ac:dyDescent="0.25">
      <c r="A131" t="s">
        <v>4</v>
      </c>
      <c r="B131" t="s">
        <v>71</v>
      </c>
      <c r="C131" t="s">
        <v>72</v>
      </c>
      <c r="D131" t="s">
        <v>9</v>
      </c>
      <c r="E131" s="3">
        <v>34964</v>
      </c>
      <c r="F131" s="3">
        <v>64619</v>
      </c>
      <c r="G131" s="3">
        <v>832425</v>
      </c>
    </row>
    <row r="132" spans="1:8" x14ac:dyDescent="0.25">
      <c r="A132" t="s">
        <v>4</v>
      </c>
      <c r="B132" t="s">
        <v>71</v>
      </c>
      <c r="C132" t="s">
        <v>72</v>
      </c>
      <c r="D132" t="s">
        <v>10</v>
      </c>
      <c r="E132" s="3">
        <v>37038</v>
      </c>
      <c r="F132" s="3">
        <v>57785</v>
      </c>
      <c r="G132" s="3">
        <v>747103</v>
      </c>
    </row>
    <row r="133" spans="1:8" x14ac:dyDescent="0.25">
      <c r="A133" t="s">
        <v>4</v>
      </c>
      <c r="B133" t="s">
        <v>71</v>
      </c>
      <c r="C133" t="s">
        <v>72</v>
      </c>
      <c r="D133" t="s">
        <v>11</v>
      </c>
      <c r="E133" s="3">
        <v>36850</v>
      </c>
      <c r="F133" s="3">
        <v>60659</v>
      </c>
      <c r="G133" s="3">
        <v>892665</v>
      </c>
    </row>
    <row r="134" spans="1:8" x14ac:dyDescent="0.25">
      <c r="A134" t="s">
        <v>4</v>
      </c>
      <c r="B134" t="s">
        <v>73</v>
      </c>
      <c r="C134" t="s">
        <v>138</v>
      </c>
      <c r="D134" t="s">
        <v>7</v>
      </c>
      <c r="E134" s="3">
        <v>25187</v>
      </c>
      <c r="F134" s="3">
        <v>100279</v>
      </c>
      <c r="G134" s="3">
        <v>1259936</v>
      </c>
    </row>
    <row r="135" spans="1:8" x14ac:dyDescent="0.25">
      <c r="A135" t="s">
        <v>4</v>
      </c>
      <c r="B135" t="s">
        <v>73</v>
      </c>
      <c r="C135" t="s">
        <v>138</v>
      </c>
      <c r="D135" t="s">
        <v>9</v>
      </c>
      <c r="E135" s="3">
        <v>24017</v>
      </c>
      <c r="F135" s="3">
        <v>105689</v>
      </c>
      <c r="G135" s="3">
        <v>1266358</v>
      </c>
    </row>
    <row r="136" spans="1:8" x14ac:dyDescent="0.25">
      <c r="A136" t="s">
        <v>4</v>
      </c>
      <c r="B136" t="s">
        <v>73</v>
      </c>
      <c r="C136" t="s">
        <v>138</v>
      </c>
      <c r="D136" t="s">
        <v>10</v>
      </c>
      <c r="E136" s="3">
        <v>30910</v>
      </c>
      <c r="F136" s="3">
        <v>112399</v>
      </c>
      <c r="G136" s="3">
        <v>1268022</v>
      </c>
    </row>
    <row r="137" spans="1:8" x14ac:dyDescent="0.25">
      <c r="A137" t="s">
        <v>4</v>
      </c>
      <c r="B137" t="s">
        <v>73</v>
      </c>
      <c r="C137" t="s">
        <v>138</v>
      </c>
      <c r="D137" t="s">
        <v>11</v>
      </c>
      <c r="E137" s="3">
        <v>30647</v>
      </c>
      <c r="F137" s="3">
        <v>112204</v>
      </c>
      <c r="G137" s="3">
        <v>1241346</v>
      </c>
      <c r="H137" s="3" t="s">
        <v>8</v>
      </c>
    </row>
    <row r="138" spans="1:8" x14ac:dyDescent="0.25">
      <c r="A138" t="s">
        <v>4</v>
      </c>
      <c r="B138" t="s">
        <v>74</v>
      </c>
      <c r="C138" t="s">
        <v>75</v>
      </c>
      <c r="D138" t="s">
        <v>7</v>
      </c>
      <c r="E138" s="3">
        <v>25165</v>
      </c>
      <c r="F138" s="3">
        <v>42573</v>
      </c>
      <c r="G138" s="3">
        <v>514649</v>
      </c>
      <c r="H138" s="3" t="s">
        <v>8</v>
      </c>
    </row>
    <row r="139" spans="1:8" x14ac:dyDescent="0.25">
      <c r="A139" t="s">
        <v>4</v>
      </c>
      <c r="B139" t="s">
        <v>74</v>
      </c>
      <c r="C139" t="s">
        <v>75</v>
      </c>
      <c r="D139" t="s">
        <v>9</v>
      </c>
      <c r="E139" s="3">
        <v>20201</v>
      </c>
      <c r="F139" s="3">
        <v>42274</v>
      </c>
      <c r="G139" s="3">
        <v>445818</v>
      </c>
      <c r="H139" s="3" t="s">
        <v>8</v>
      </c>
    </row>
    <row r="140" spans="1:8" x14ac:dyDescent="0.25">
      <c r="A140" t="s">
        <v>4</v>
      </c>
      <c r="B140" t="s">
        <v>74</v>
      </c>
      <c r="C140" t="s">
        <v>75</v>
      </c>
      <c r="D140" t="s">
        <v>10</v>
      </c>
      <c r="E140" s="3">
        <v>20619</v>
      </c>
      <c r="F140" s="3">
        <v>44928</v>
      </c>
      <c r="G140" s="3">
        <v>469148</v>
      </c>
      <c r="H140" s="3" t="s">
        <v>8</v>
      </c>
    </row>
    <row r="141" spans="1:8" x14ac:dyDescent="0.25">
      <c r="A141" t="s">
        <v>4</v>
      </c>
      <c r="B141" t="s">
        <v>74</v>
      </c>
      <c r="C141" t="s">
        <v>75</v>
      </c>
      <c r="D141" t="s">
        <v>11</v>
      </c>
      <c r="E141" s="3">
        <v>22136</v>
      </c>
      <c r="F141" s="3">
        <v>40466</v>
      </c>
      <c r="G141" s="3">
        <v>500144</v>
      </c>
    </row>
    <row r="142" spans="1:8" x14ac:dyDescent="0.25">
      <c r="A142" t="s">
        <v>4</v>
      </c>
      <c r="B142" t="s">
        <v>76</v>
      </c>
      <c r="C142" t="s">
        <v>77</v>
      </c>
      <c r="D142" t="s">
        <v>7</v>
      </c>
      <c r="E142" s="3">
        <v>33795</v>
      </c>
      <c r="F142" s="3">
        <v>82268</v>
      </c>
      <c r="G142" s="3">
        <v>841978</v>
      </c>
    </row>
    <row r="143" spans="1:8" x14ac:dyDescent="0.25">
      <c r="A143" t="s">
        <v>4</v>
      </c>
      <c r="B143" t="s">
        <v>76</v>
      </c>
      <c r="C143" t="s">
        <v>77</v>
      </c>
      <c r="D143" t="s">
        <v>9</v>
      </c>
      <c r="G143" s="3">
        <v>841275</v>
      </c>
    </row>
    <row r="144" spans="1:8" x14ac:dyDescent="0.25">
      <c r="A144" t="s">
        <v>4</v>
      </c>
      <c r="B144" t="s">
        <v>76</v>
      </c>
      <c r="C144" t="s">
        <v>77</v>
      </c>
      <c r="D144" t="s">
        <v>10</v>
      </c>
      <c r="E144" s="3">
        <v>38908</v>
      </c>
      <c r="F144" s="3">
        <v>91197</v>
      </c>
      <c r="G144" s="3">
        <v>839221</v>
      </c>
    </row>
    <row r="145" spans="1:8" x14ac:dyDescent="0.25">
      <c r="A145" t="s">
        <v>4</v>
      </c>
      <c r="B145" t="s">
        <v>76</v>
      </c>
      <c r="C145" t="s">
        <v>77</v>
      </c>
      <c r="D145" t="s">
        <v>11</v>
      </c>
      <c r="E145" s="3">
        <v>36517</v>
      </c>
      <c r="F145" s="3">
        <v>85992</v>
      </c>
      <c r="G145" s="3">
        <v>848781</v>
      </c>
    </row>
    <row r="146" spans="1:8" x14ac:dyDescent="0.25">
      <c r="A146" t="s">
        <v>4</v>
      </c>
      <c r="B146" t="s">
        <v>78</v>
      </c>
      <c r="C146" t="s">
        <v>79</v>
      </c>
      <c r="D146" t="s">
        <v>7</v>
      </c>
      <c r="E146" s="3">
        <v>96820</v>
      </c>
      <c r="F146" s="3">
        <v>91991</v>
      </c>
      <c r="G146" s="3">
        <v>1253513</v>
      </c>
    </row>
    <row r="147" spans="1:8" x14ac:dyDescent="0.25">
      <c r="A147" t="s">
        <v>4</v>
      </c>
      <c r="B147" t="s">
        <v>78</v>
      </c>
      <c r="C147" t="s">
        <v>79</v>
      </c>
      <c r="D147" t="s">
        <v>9</v>
      </c>
      <c r="G147" s="3">
        <v>1198413</v>
      </c>
    </row>
    <row r="148" spans="1:8" x14ac:dyDescent="0.25">
      <c r="A148" t="s">
        <v>4</v>
      </c>
      <c r="B148" t="s">
        <v>78</v>
      </c>
      <c r="C148" t="s">
        <v>79</v>
      </c>
      <c r="D148" t="s">
        <v>10</v>
      </c>
      <c r="E148" s="3">
        <v>82430</v>
      </c>
      <c r="F148" s="3">
        <v>90623</v>
      </c>
      <c r="G148" s="3">
        <v>1250327</v>
      </c>
    </row>
    <row r="149" spans="1:8" x14ac:dyDescent="0.25">
      <c r="A149" t="s">
        <v>4</v>
      </c>
      <c r="B149" t="s">
        <v>78</v>
      </c>
      <c r="C149" t="s">
        <v>79</v>
      </c>
      <c r="D149" t="s">
        <v>11</v>
      </c>
      <c r="E149" s="3">
        <v>90270</v>
      </c>
      <c r="F149" s="3">
        <v>95080</v>
      </c>
      <c r="G149" s="3">
        <v>1271386</v>
      </c>
    </row>
    <row r="150" spans="1:8" x14ac:dyDescent="0.25">
      <c r="A150" t="s">
        <v>4</v>
      </c>
      <c r="B150" t="s">
        <v>80</v>
      </c>
      <c r="C150" t="s">
        <v>81</v>
      </c>
      <c r="D150" t="s">
        <v>7</v>
      </c>
      <c r="E150" s="3">
        <v>25637</v>
      </c>
      <c r="F150" s="3">
        <v>41738</v>
      </c>
      <c r="G150" s="3">
        <v>457293</v>
      </c>
      <c r="H150" s="3">
        <v>2024</v>
      </c>
    </row>
    <row r="151" spans="1:8" x14ac:dyDescent="0.25">
      <c r="A151" t="s">
        <v>4</v>
      </c>
      <c r="B151" t="s">
        <v>80</v>
      </c>
      <c r="C151" t="s">
        <v>81</v>
      </c>
      <c r="D151" t="s">
        <v>9</v>
      </c>
      <c r="E151" s="3">
        <v>23664</v>
      </c>
      <c r="G151" s="3">
        <v>442199</v>
      </c>
      <c r="H151" s="3" t="s">
        <v>8</v>
      </c>
    </row>
    <row r="152" spans="1:8" x14ac:dyDescent="0.25">
      <c r="A152" t="s">
        <v>4</v>
      </c>
      <c r="B152" t="s">
        <v>80</v>
      </c>
      <c r="C152" t="s">
        <v>81</v>
      </c>
      <c r="D152" t="s">
        <v>10</v>
      </c>
      <c r="E152" s="3">
        <v>22975</v>
      </c>
      <c r="F152" s="3">
        <v>40646</v>
      </c>
      <c r="G152" s="3">
        <v>444553</v>
      </c>
      <c r="H152" s="3" t="s">
        <v>8</v>
      </c>
    </row>
    <row r="153" spans="1:8" x14ac:dyDescent="0.25">
      <c r="A153" t="s">
        <v>4</v>
      </c>
      <c r="B153" t="s">
        <v>80</v>
      </c>
      <c r="C153" t="s">
        <v>81</v>
      </c>
      <c r="D153" t="s">
        <v>11</v>
      </c>
      <c r="E153" s="3">
        <v>26634</v>
      </c>
      <c r="F153" s="3">
        <v>42653</v>
      </c>
      <c r="G153" s="3">
        <v>455096</v>
      </c>
      <c r="H153" s="3" t="s">
        <v>8</v>
      </c>
    </row>
    <row r="154" spans="1:8" x14ac:dyDescent="0.25">
      <c r="A154" t="s">
        <v>4</v>
      </c>
      <c r="B154" t="s">
        <v>82</v>
      </c>
      <c r="C154" t="s">
        <v>83</v>
      </c>
      <c r="D154" t="s">
        <v>7</v>
      </c>
      <c r="E154" s="3">
        <v>16863</v>
      </c>
      <c r="F154" s="3">
        <v>31501</v>
      </c>
      <c r="G154" s="3">
        <v>362819</v>
      </c>
    </row>
    <row r="155" spans="1:8" x14ac:dyDescent="0.25">
      <c r="A155" t="s">
        <v>4</v>
      </c>
      <c r="B155" t="s">
        <v>82</v>
      </c>
      <c r="C155" t="s">
        <v>83</v>
      </c>
      <c r="D155" t="s">
        <v>9</v>
      </c>
      <c r="G155" s="3">
        <v>391296</v>
      </c>
    </row>
    <row r="156" spans="1:8" x14ac:dyDescent="0.25">
      <c r="A156" t="s">
        <v>4</v>
      </c>
      <c r="B156" t="s">
        <v>82</v>
      </c>
      <c r="C156" t="s">
        <v>83</v>
      </c>
      <c r="D156" t="s">
        <v>10</v>
      </c>
      <c r="E156" s="3">
        <v>15952</v>
      </c>
      <c r="F156" s="3">
        <v>33559</v>
      </c>
      <c r="G156" s="3">
        <v>343585</v>
      </c>
    </row>
    <row r="157" spans="1:8" x14ac:dyDescent="0.25">
      <c r="A157" t="s">
        <v>4</v>
      </c>
      <c r="B157" t="s">
        <v>82</v>
      </c>
      <c r="C157" t="s">
        <v>83</v>
      </c>
      <c r="D157" t="s">
        <v>11</v>
      </c>
      <c r="E157" s="3">
        <v>14650</v>
      </c>
      <c r="F157" s="3">
        <v>32346</v>
      </c>
      <c r="G157" s="3">
        <v>334501</v>
      </c>
    </row>
    <row r="158" spans="1:8" x14ac:dyDescent="0.25">
      <c r="A158" t="s">
        <v>4</v>
      </c>
      <c r="B158" t="s">
        <v>84</v>
      </c>
      <c r="C158" t="s">
        <v>139</v>
      </c>
      <c r="D158" t="s">
        <v>7</v>
      </c>
      <c r="E158" s="3">
        <v>21826</v>
      </c>
      <c r="F158" s="3">
        <v>57056</v>
      </c>
      <c r="G158" s="3">
        <v>680648</v>
      </c>
    </row>
    <row r="159" spans="1:8" x14ac:dyDescent="0.25">
      <c r="A159" t="s">
        <v>4</v>
      </c>
      <c r="B159" t="s">
        <v>84</v>
      </c>
      <c r="C159" t="s">
        <v>139</v>
      </c>
      <c r="D159" t="s">
        <v>9</v>
      </c>
      <c r="E159" s="3">
        <v>22726</v>
      </c>
      <c r="F159" s="3">
        <v>60909</v>
      </c>
      <c r="G159" s="3">
        <v>682215</v>
      </c>
    </row>
    <row r="160" spans="1:8" x14ac:dyDescent="0.25">
      <c r="A160" t="s">
        <v>4</v>
      </c>
      <c r="B160" t="s">
        <v>84</v>
      </c>
      <c r="C160" t="s">
        <v>139</v>
      </c>
      <c r="D160" t="s">
        <v>10</v>
      </c>
      <c r="E160" s="3">
        <v>23084</v>
      </c>
      <c r="F160" s="3">
        <v>65708</v>
      </c>
      <c r="G160" s="3">
        <v>722575</v>
      </c>
    </row>
    <row r="161" spans="1:8" x14ac:dyDescent="0.25">
      <c r="A161" t="s">
        <v>4</v>
      </c>
      <c r="B161" t="s">
        <v>84</v>
      </c>
      <c r="C161" t="s">
        <v>139</v>
      </c>
      <c r="D161" t="s">
        <v>11</v>
      </c>
      <c r="E161" s="3">
        <v>22993</v>
      </c>
      <c r="F161" s="3">
        <v>68229</v>
      </c>
      <c r="G161" s="3">
        <v>721769</v>
      </c>
    </row>
    <row r="162" spans="1:8" x14ac:dyDescent="0.25">
      <c r="A162" t="s">
        <v>4</v>
      </c>
      <c r="B162" t="s">
        <v>85</v>
      </c>
      <c r="C162" t="s">
        <v>86</v>
      </c>
      <c r="D162" t="s">
        <v>7</v>
      </c>
      <c r="E162" s="3">
        <v>23264</v>
      </c>
      <c r="F162" s="3">
        <v>49771</v>
      </c>
      <c r="G162" s="3">
        <v>594316</v>
      </c>
    </row>
    <row r="163" spans="1:8" x14ac:dyDescent="0.25">
      <c r="A163" t="s">
        <v>4</v>
      </c>
      <c r="B163" t="s">
        <v>85</v>
      </c>
      <c r="C163" t="s">
        <v>86</v>
      </c>
      <c r="D163" t="s">
        <v>9</v>
      </c>
      <c r="F163" s="3">
        <v>52500</v>
      </c>
      <c r="G163" s="3">
        <v>596429</v>
      </c>
    </row>
    <row r="164" spans="1:8" x14ac:dyDescent="0.25">
      <c r="A164" t="s">
        <v>4</v>
      </c>
      <c r="B164" t="s">
        <v>85</v>
      </c>
      <c r="C164" t="s">
        <v>86</v>
      </c>
      <c r="D164" t="s">
        <v>10</v>
      </c>
      <c r="E164" s="3">
        <v>22592</v>
      </c>
      <c r="F164" s="3">
        <v>52647</v>
      </c>
      <c r="G164" s="3">
        <v>615192</v>
      </c>
    </row>
    <row r="165" spans="1:8" x14ac:dyDescent="0.25">
      <c r="A165" t="s">
        <v>4</v>
      </c>
      <c r="B165" t="s">
        <v>85</v>
      </c>
      <c r="C165" t="s">
        <v>86</v>
      </c>
      <c r="D165" t="s">
        <v>11</v>
      </c>
      <c r="E165" s="3">
        <v>24454</v>
      </c>
      <c r="F165" s="3">
        <v>57602</v>
      </c>
      <c r="G165" s="3">
        <v>664537</v>
      </c>
    </row>
    <row r="166" spans="1:8" x14ac:dyDescent="0.25">
      <c r="A166" t="s">
        <v>4</v>
      </c>
      <c r="B166" t="s">
        <v>87</v>
      </c>
      <c r="C166" t="s">
        <v>88</v>
      </c>
      <c r="D166" t="s">
        <v>7</v>
      </c>
      <c r="E166" s="3">
        <v>46592</v>
      </c>
      <c r="F166" s="3">
        <v>116466</v>
      </c>
      <c r="G166" s="3">
        <v>1200509</v>
      </c>
    </row>
    <row r="167" spans="1:8" x14ac:dyDescent="0.25">
      <c r="A167" t="s">
        <v>4</v>
      </c>
      <c r="B167" t="s">
        <v>87</v>
      </c>
      <c r="C167" t="s">
        <v>88</v>
      </c>
      <c r="D167" t="s">
        <v>9</v>
      </c>
      <c r="E167" s="3">
        <v>41327</v>
      </c>
      <c r="F167" s="3">
        <v>124968</v>
      </c>
      <c r="G167" s="3">
        <v>1322907</v>
      </c>
    </row>
    <row r="168" spans="1:8" x14ac:dyDescent="0.25">
      <c r="A168" t="s">
        <v>4</v>
      </c>
      <c r="B168" t="s">
        <v>87</v>
      </c>
      <c r="C168" t="s">
        <v>88</v>
      </c>
      <c r="D168" t="s">
        <v>10</v>
      </c>
      <c r="E168" s="3">
        <v>41634</v>
      </c>
      <c r="F168" s="3">
        <v>146377</v>
      </c>
      <c r="G168" s="3">
        <v>1427363</v>
      </c>
    </row>
    <row r="169" spans="1:8" x14ac:dyDescent="0.25">
      <c r="A169" t="s">
        <v>4</v>
      </c>
      <c r="B169" t="s">
        <v>87</v>
      </c>
      <c r="C169" t="s">
        <v>88</v>
      </c>
      <c r="D169" t="s">
        <v>11</v>
      </c>
      <c r="E169" s="3">
        <v>46913</v>
      </c>
      <c r="F169" s="3">
        <v>168126</v>
      </c>
      <c r="G169" s="3">
        <v>1615371</v>
      </c>
      <c r="H169" s="3" t="s">
        <v>8</v>
      </c>
    </row>
    <row r="170" spans="1:8" x14ac:dyDescent="0.25">
      <c r="A170" t="s">
        <v>4</v>
      </c>
      <c r="B170" t="s">
        <v>89</v>
      </c>
      <c r="C170" t="s">
        <v>90</v>
      </c>
      <c r="D170" t="s">
        <v>7</v>
      </c>
      <c r="E170" s="3">
        <v>56001</v>
      </c>
      <c r="F170" s="3">
        <v>112192</v>
      </c>
      <c r="G170" s="3">
        <v>1371316</v>
      </c>
    </row>
    <row r="171" spans="1:8" x14ac:dyDescent="0.25">
      <c r="A171" t="s">
        <v>4</v>
      </c>
      <c r="B171" t="s">
        <v>89</v>
      </c>
      <c r="C171" t="s">
        <v>90</v>
      </c>
      <c r="D171" t="s">
        <v>9</v>
      </c>
      <c r="E171" s="3">
        <v>54206</v>
      </c>
      <c r="F171" s="3">
        <v>112026</v>
      </c>
      <c r="G171" s="3">
        <v>1368307</v>
      </c>
      <c r="H171" s="3" t="s">
        <v>8</v>
      </c>
    </row>
    <row r="172" spans="1:8" x14ac:dyDescent="0.25">
      <c r="A172" t="s">
        <v>4</v>
      </c>
      <c r="B172" t="s">
        <v>89</v>
      </c>
      <c r="C172" t="s">
        <v>90</v>
      </c>
      <c r="D172" t="s">
        <v>10</v>
      </c>
      <c r="E172" s="3">
        <v>49785</v>
      </c>
      <c r="F172" s="3">
        <v>105959</v>
      </c>
      <c r="G172" s="3">
        <v>1259598</v>
      </c>
    </row>
    <row r="173" spans="1:8" x14ac:dyDescent="0.25">
      <c r="A173" t="s">
        <v>4</v>
      </c>
      <c r="B173" t="s">
        <v>89</v>
      </c>
      <c r="C173" t="s">
        <v>90</v>
      </c>
      <c r="D173" t="s">
        <v>11</v>
      </c>
      <c r="E173" s="3">
        <v>61070</v>
      </c>
      <c r="F173" s="3">
        <v>112519</v>
      </c>
      <c r="G173" s="3">
        <v>1313382</v>
      </c>
      <c r="H173" s="3" t="s">
        <v>8</v>
      </c>
    </row>
    <row r="174" spans="1:8" x14ac:dyDescent="0.25">
      <c r="A174" t="s">
        <v>4</v>
      </c>
      <c r="B174" t="s">
        <v>91</v>
      </c>
      <c r="C174" t="s">
        <v>92</v>
      </c>
      <c r="D174" t="s">
        <v>7</v>
      </c>
      <c r="E174" s="3">
        <v>141721</v>
      </c>
      <c r="F174" s="3">
        <v>259658</v>
      </c>
      <c r="G174" s="3">
        <v>3007385</v>
      </c>
    </row>
    <row r="175" spans="1:8" x14ac:dyDescent="0.25">
      <c r="A175" t="s">
        <v>4</v>
      </c>
      <c r="B175" t="s">
        <v>91</v>
      </c>
      <c r="C175" t="s">
        <v>92</v>
      </c>
      <c r="D175" t="s">
        <v>9</v>
      </c>
      <c r="E175" s="3">
        <v>145636</v>
      </c>
      <c r="F175" s="3">
        <v>257477</v>
      </c>
      <c r="G175" s="3">
        <v>2988081</v>
      </c>
    </row>
    <row r="176" spans="1:8" x14ac:dyDescent="0.25">
      <c r="A176" t="s">
        <v>4</v>
      </c>
      <c r="B176" t="s">
        <v>91</v>
      </c>
      <c r="C176" t="s">
        <v>92</v>
      </c>
      <c r="D176" t="s">
        <v>10</v>
      </c>
      <c r="E176" s="3">
        <v>134062</v>
      </c>
      <c r="F176" s="3">
        <v>252552</v>
      </c>
      <c r="G176" s="3">
        <v>2906303</v>
      </c>
    </row>
    <row r="177" spans="1:8" x14ac:dyDescent="0.25">
      <c r="A177" t="s">
        <v>4</v>
      </c>
      <c r="B177" t="s">
        <v>91</v>
      </c>
      <c r="C177" t="s">
        <v>92</v>
      </c>
      <c r="D177" t="s">
        <v>11</v>
      </c>
      <c r="E177" s="3">
        <v>143594</v>
      </c>
      <c r="F177" s="3">
        <v>269296</v>
      </c>
      <c r="G177" s="3">
        <v>3117150</v>
      </c>
    </row>
    <row r="178" spans="1:8" x14ac:dyDescent="0.25">
      <c r="A178" t="s">
        <v>4</v>
      </c>
      <c r="B178" t="s">
        <v>93</v>
      </c>
      <c r="C178" t="s">
        <v>94</v>
      </c>
      <c r="D178" t="s">
        <v>7</v>
      </c>
      <c r="E178" s="3">
        <v>22878</v>
      </c>
      <c r="F178" s="3">
        <v>121959</v>
      </c>
      <c r="G178" s="3">
        <v>1472036</v>
      </c>
      <c r="H178" s="3" t="s">
        <v>8</v>
      </c>
    </row>
    <row r="179" spans="1:8" x14ac:dyDescent="0.25">
      <c r="A179" t="s">
        <v>4</v>
      </c>
      <c r="B179" t="s">
        <v>93</v>
      </c>
      <c r="C179" t="s">
        <v>94</v>
      </c>
      <c r="D179" t="s">
        <v>9</v>
      </c>
      <c r="E179" s="3">
        <v>24141</v>
      </c>
      <c r="F179" s="3">
        <v>126230</v>
      </c>
      <c r="G179" s="3">
        <v>1520460</v>
      </c>
      <c r="H179" s="3" t="s">
        <v>8</v>
      </c>
    </row>
    <row r="180" spans="1:8" x14ac:dyDescent="0.25">
      <c r="A180" t="s">
        <v>4</v>
      </c>
      <c r="B180" t="s">
        <v>93</v>
      </c>
      <c r="C180" t="s">
        <v>94</v>
      </c>
      <c r="D180" t="s">
        <v>10</v>
      </c>
      <c r="E180" s="3">
        <v>21446</v>
      </c>
      <c r="F180" s="3">
        <v>123009</v>
      </c>
      <c r="G180" s="3">
        <v>1486777</v>
      </c>
      <c r="H180" s="3" t="s">
        <v>8</v>
      </c>
    </row>
    <row r="181" spans="1:8" x14ac:dyDescent="0.25">
      <c r="A181" t="s">
        <v>4</v>
      </c>
      <c r="B181" t="s">
        <v>93</v>
      </c>
      <c r="C181" t="s">
        <v>94</v>
      </c>
      <c r="D181" t="s">
        <v>11</v>
      </c>
      <c r="E181" s="3">
        <v>23730</v>
      </c>
      <c r="F181" s="3">
        <v>128942</v>
      </c>
      <c r="G181" s="3">
        <v>1550868</v>
      </c>
      <c r="H181" s="3" t="s">
        <v>8</v>
      </c>
    </row>
    <row r="182" spans="1:8" x14ac:dyDescent="0.25">
      <c r="A182" t="s">
        <v>4</v>
      </c>
      <c r="B182" t="s">
        <v>95</v>
      </c>
      <c r="C182" t="s">
        <v>96</v>
      </c>
      <c r="D182" t="s">
        <v>7</v>
      </c>
      <c r="E182" s="3">
        <v>15919</v>
      </c>
      <c r="F182" s="3">
        <v>45470</v>
      </c>
      <c r="G182" s="3">
        <v>550526</v>
      </c>
      <c r="H182" s="3" t="s">
        <v>8</v>
      </c>
    </row>
    <row r="183" spans="1:8" x14ac:dyDescent="0.25">
      <c r="A183" t="s">
        <v>4</v>
      </c>
      <c r="B183" t="s">
        <v>95</v>
      </c>
      <c r="C183" t="s">
        <v>96</v>
      </c>
      <c r="D183" t="s">
        <v>9</v>
      </c>
      <c r="E183" s="3">
        <v>14259</v>
      </c>
      <c r="F183" s="3">
        <v>42826</v>
      </c>
      <c r="G183" s="3">
        <v>519864</v>
      </c>
      <c r="H183" s="3" t="s">
        <v>8</v>
      </c>
    </row>
    <row r="184" spans="1:8" x14ac:dyDescent="0.25">
      <c r="A184" t="s">
        <v>4</v>
      </c>
      <c r="B184" t="s">
        <v>95</v>
      </c>
      <c r="C184" t="s">
        <v>96</v>
      </c>
      <c r="D184" t="s">
        <v>10</v>
      </c>
      <c r="E184" s="3">
        <v>16674</v>
      </c>
      <c r="F184" s="3">
        <v>53502</v>
      </c>
      <c r="G184" s="3">
        <v>641874</v>
      </c>
      <c r="H184" s="3" t="s">
        <v>8</v>
      </c>
    </row>
    <row r="185" spans="1:8" x14ac:dyDescent="0.25">
      <c r="A185" t="s">
        <v>4</v>
      </c>
      <c r="B185" t="s">
        <v>95</v>
      </c>
      <c r="C185" t="s">
        <v>96</v>
      </c>
      <c r="D185" t="s">
        <v>11</v>
      </c>
      <c r="E185" s="3">
        <v>18195</v>
      </c>
      <c r="F185" s="3">
        <v>55320</v>
      </c>
      <c r="G185" s="3">
        <v>674716</v>
      </c>
      <c r="H185" s="3" t="s">
        <v>8</v>
      </c>
    </row>
    <row r="186" spans="1:8" x14ac:dyDescent="0.25">
      <c r="A186" t="s">
        <v>4</v>
      </c>
      <c r="B186" t="s">
        <v>97</v>
      </c>
      <c r="C186" t="s">
        <v>98</v>
      </c>
      <c r="D186" t="s">
        <v>7</v>
      </c>
      <c r="E186" s="3">
        <v>120211</v>
      </c>
      <c r="F186" s="3">
        <v>206577</v>
      </c>
      <c r="G186" s="3">
        <v>2601395</v>
      </c>
      <c r="H186" s="3">
        <v>21746</v>
      </c>
    </row>
    <row r="187" spans="1:8" x14ac:dyDescent="0.25">
      <c r="A187" t="s">
        <v>4</v>
      </c>
      <c r="B187" t="s">
        <v>97</v>
      </c>
      <c r="C187" t="s">
        <v>98</v>
      </c>
      <c r="D187" t="s">
        <v>9</v>
      </c>
      <c r="E187" s="3">
        <v>116287</v>
      </c>
      <c r="F187" s="3">
        <v>211109</v>
      </c>
      <c r="G187" s="3">
        <v>2648399</v>
      </c>
      <c r="H187" s="3">
        <v>21284</v>
      </c>
    </row>
    <row r="188" spans="1:8" x14ac:dyDescent="0.25">
      <c r="A188" t="s">
        <v>4</v>
      </c>
      <c r="B188" t="s">
        <v>97</v>
      </c>
      <c r="C188" t="s">
        <v>98</v>
      </c>
      <c r="D188" t="s">
        <v>10</v>
      </c>
      <c r="E188" s="3">
        <v>99572</v>
      </c>
      <c r="F188" s="3">
        <v>187406</v>
      </c>
      <c r="G188" s="3">
        <v>2268823</v>
      </c>
      <c r="H188" s="3">
        <v>19029</v>
      </c>
    </row>
    <row r="189" spans="1:8" x14ac:dyDescent="0.25">
      <c r="A189" t="s">
        <v>4</v>
      </c>
      <c r="B189" t="s">
        <v>97</v>
      </c>
      <c r="C189" t="s">
        <v>98</v>
      </c>
      <c r="D189" t="s">
        <v>11</v>
      </c>
      <c r="E189" s="3">
        <v>112083</v>
      </c>
      <c r="F189" s="3">
        <v>202498</v>
      </c>
      <c r="G189" s="3">
        <v>2332780</v>
      </c>
      <c r="H189" s="3">
        <v>20612</v>
      </c>
    </row>
    <row r="190" spans="1:8" x14ac:dyDescent="0.25">
      <c r="A190" t="s">
        <v>4</v>
      </c>
      <c r="B190" t="s">
        <v>99</v>
      </c>
      <c r="C190" t="s">
        <v>100</v>
      </c>
      <c r="D190" t="s">
        <v>7</v>
      </c>
      <c r="E190" s="3">
        <v>39393</v>
      </c>
      <c r="F190" s="3">
        <v>120059</v>
      </c>
      <c r="G190" s="3">
        <v>879540</v>
      </c>
      <c r="H190" s="3">
        <v>7535</v>
      </c>
    </row>
    <row r="191" spans="1:8" x14ac:dyDescent="0.25">
      <c r="A191" t="s">
        <v>4</v>
      </c>
      <c r="B191" t="s">
        <v>99</v>
      </c>
      <c r="C191" t="s">
        <v>100</v>
      </c>
      <c r="D191" t="s">
        <v>9</v>
      </c>
      <c r="E191" s="3">
        <v>40991</v>
      </c>
      <c r="F191" s="3">
        <v>137293</v>
      </c>
      <c r="G191" s="3">
        <v>928568</v>
      </c>
      <c r="H191" s="3">
        <v>10168</v>
      </c>
    </row>
    <row r="192" spans="1:8" x14ac:dyDescent="0.25">
      <c r="A192" t="s">
        <v>4</v>
      </c>
      <c r="B192" t="s">
        <v>99</v>
      </c>
      <c r="C192" t="s">
        <v>100</v>
      </c>
      <c r="D192" t="s">
        <v>10</v>
      </c>
      <c r="E192" s="3">
        <v>39323</v>
      </c>
      <c r="F192" s="3">
        <v>124855</v>
      </c>
      <c r="G192" s="3">
        <v>822453</v>
      </c>
      <c r="H192" s="3">
        <v>9018</v>
      </c>
    </row>
    <row r="193" spans="1:8" x14ac:dyDescent="0.25">
      <c r="A193" t="s">
        <v>4</v>
      </c>
      <c r="B193" t="s">
        <v>99</v>
      </c>
      <c r="C193" t="s">
        <v>100</v>
      </c>
      <c r="D193" t="s">
        <v>11</v>
      </c>
      <c r="E193" s="3">
        <v>49317</v>
      </c>
      <c r="F193" s="3">
        <v>135331</v>
      </c>
      <c r="G193" s="3">
        <v>878446</v>
      </c>
      <c r="H193" s="3">
        <v>7553</v>
      </c>
    </row>
    <row r="194" spans="1:8" x14ac:dyDescent="0.25">
      <c r="A194" t="s">
        <v>4</v>
      </c>
      <c r="B194" t="s">
        <v>101</v>
      </c>
      <c r="C194" t="s">
        <v>102</v>
      </c>
      <c r="D194" t="s">
        <v>7</v>
      </c>
      <c r="E194" s="3">
        <v>29817</v>
      </c>
      <c r="F194" s="3">
        <v>29945</v>
      </c>
      <c r="G194" s="3">
        <v>370278</v>
      </c>
      <c r="H194" s="3">
        <v>3160</v>
      </c>
    </row>
    <row r="195" spans="1:8" x14ac:dyDescent="0.25">
      <c r="A195" t="s">
        <v>4</v>
      </c>
      <c r="B195" t="s">
        <v>101</v>
      </c>
      <c r="C195" t="s">
        <v>102</v>
      </c>
      <c r="D195" t="s">
        <v>9</v>
      </c>
      <c r="E195" s="3">
        <v>34824</v>
      </c>
      <c r="F195" s="3">
        <v>36163</v>
      </c>
      <c r="G195" s="3">
        <v>388608</v>
      </c>
    </row>
    <row r="196" spans="1:8" x14ac:dyDescent="0.25">
      <c r="A196" t="s">
        <v>4</v>
      </c>
      <c r="B196" t="s">
        <v>101</v>
      </c>
      <c r="C196" t="s">
        <v>102</v>
      </c>
      <c r="D196" t="s">
        <v>10</v>
      </c>
      <c r="E196" s="3">
        <v>36375</v>
      </c>
      <c r="F196" s="3">
        <v>41074</v>
      </c>
      <c r="G196" s="3">
        <v>518870</v>
      </c>
    </row>
    <row r="197" spans="1:8" x14ac:dyDescent="0.25">
      <c r="A197" t="s">
        <v>4</v>
      </c>
      <c r="B197" t="s">
        <v>101</v>
      </c>
      <c r="C197" t="s">
        <v>102</v>
      </c>
      <c r="D197" t="s">
        <v>11</v>
      </c>
      <c r="E197" s="3">
        <v>41362</v>
      </c>
      <c r="F197" s="3">
        <v>45082</v>
      </c>
      <c r="G197" s="3">
        <v>574881</v>
      </c>
    </row>
    <row r="198" spans="1:8" x14ac:dyDescent="0.25">
      <c r="A198" t="s">
        <v>4</v>
      </c>
      <c r="B198" t="s">
        <v>103</v>
      </c>
      <c r="C198" t="s">
        <v>104</v>
      </c>
      <c r="D198" t="s">
        <v>7</v>
      </c>
      <c r="E198" s="3">
        <v>35496</v>
      </c>
      <c r="F198" s="3">
        <v>63766</v>
      </c>
      <c r="G198" s="3">
        <v>890408</v>
      </c>
    </row>
    <row r="199" spans="1:8" x14ac:dyDescent="0.25">
      <c r="A199" t="s">
        <v>4</v>
      </c>
      <c r="B199" t="s">
        <v>103</v>
      </c>
      <c r="C199" t="s">
        <v>104</v>
      </c>
      <c r="D199" t="s">
        <v>9</v>
      </c>
      <c r="E199" s="3">
        <v>30010</v>
      </c>
      <c r="F199" s="3">
        <v>59796</v>
      </c>
      <c r="G199" s="3">
        <v>785402</v>
      </c>
    </row>
    <row r="200" spans="1:8" x14ac:dyDescent="0.25">
      <c r="A200" t="s">
        <v>4</v>
      </c>
      <c r="B200" t="s">
        <v>103</v>
      </c>
      <c r="C200" t="s">
        <v>104</v>
      </c>
      <c r="D200" t="s">
        <v>10</v>
      </c>
      <c r="E200" s="3">
        <v>27958</v>
      </c>
      <c r="F200" s="3">
        <v>56038</v>
      </c>
      <c r="G200" s="3">
        <v>794350</v>
      </c>
    </row>
    <row r="201" spans="1:8" x14ac:dyDescent="0.25">
      <c r="A201" t="s">
        <v>4</v>
      </c>
      <c r="B201" t="s">
        <v>103</v>
      </c>
      <c r="C201" t="s">
        <v>104</v>
      </c>
      <c r="D201" t="s">
        <v>11</v>
      </c>
      <c r="E201" s="3">
        <v>30561</v>
      </c>
      <c r="F201" s="3">
        <v>59999</v>
      </c>
      <c r="G201" s="3">
        <v>866833</v>
      </c>
    </row>
  </sheetData>
  <conditionalFormatting sqref="D1:H201">
    <cfRule type="containsText" dxfId="5" priority="1" operator="containsText" text="D">
      <formula>NOT(ISERROR(SEARCH("D",D1)))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0203-8070-419F-8A01-31C31B32818C}">
  <dimension ref="A1:I41"/>
  <sheetViews>
    <sheetView workbookViewId="0">
      <pane ySplit="1" topLeftCell="A2" activePane="bottomLeft" state="frozen"/>
      <selection pane="bottomLeft" activeCell="A3" sqref="A3:XFD5"/>
    </sheetView>
  </sheetViews>
  <sheetFormatPr defaultRowHeight="15" x14ac:dyDescent="0.25"/>
  <cols>
    <col min="1" max="9" width="20" style="4" customWidth="1"/>
  </cols>
  <sheetData>
    <row r="1" spans="1:9" ht="63.95" customHeight="1" x14ac:dyDescent="0.25">
      <c r="A1" s="1" t="s">
        <v>132</v>
      </c>
      <c r="B1" s="1" t="s">
        <v>133</v>
      </c>
      <c r="C1" s="1" t="s">
        <v>134</v>
      </c>
      <c r="D1" s="1" t="s">
        <v>3</v>
      </c>
      <c r="E1" s="2" t="s">
        <v>140</v>
      </c>
      <c r="F1" s="2" t="s">
        <v>141</v>
      </c>
      <c r="G1" s="2" t="s">
        <v>107</v>
      </c>
      <c r="H1" s="2" t="s">
        <v>108</v>
      </c>
      <c r="I1" s="5" t="s">
        <v>131</v>
      </c>
    </row>
    <row r="2" spans="1:9" x14ac:dyDescent="0.25">
      <c r="A2" s="4" t="s">
        <v>4</v>
      </c>
      <c r="B2" s="4" t="s">
        <v>130</v>
      </c>
      <c r="C2" s="4" t="s">
        <v>129</v>
      </c>
      <c r="D2" s="4" t="s">
        <v>7</v>
      </c>
      <c r="E2" s="6">
        <v>3486863</v>
      </c>
      <c r="F2" s="6">
        <v>5633505</v>
      </c>
      <c r="G2" s="6">
        <v>72852157</v>
      </c>
      <c r="H2" s="6">
        <v>2030288</v>
      </c>
      <c r="I2" s="6">
        <v>213708</v>
      </c>
    </row>
    <row r="3" spans="1:9" x14ac:dyDescent="0.25">
      <c r="A3" s="4" t="s">
        <v>4</v>
      </c>
      <c r="B3" s="4" t="s">
        <v>130</v>
      </c>
      <c r="C3" s="4" t="s">
        <v>129</v>
      </c>
      <c r="D3" s="4" t="s">
        <v>9</v>
      </c>
      <c r="E3" s="6">
        <v>3414628</v>
      </c>
      <c r="F3" s="6">
        <v>5710906</v>
      </c>
      <c r="G3" s="6">
        <v>74006235</v>
      </c>
      <c r="H3" s="6">
        <v>2047726</v>
      </c>
      <c r="I3" s="6">
        <v>121346</v>
      </c>
    </row>
    <row r="4" spans="1:9" x14ac:dyDescent="0.25">
      <c r="A4" s="4" t="s">
        <v>4</v>
      </c>
      <c r="B4" s="4" t="s">
        <v>130</v>
      </c>
      <c r="C4" s="4" t="s">
        <v>129</v>
      </c>
      <c r="D4" s="4" t="s">
        <v>10</v>
      </c>
      <c r="E4" s="6">
        <v>3342287</v>
      </c>
      <c r="F4" s="6">
        <v>5838258</v>
      </c>
      <c r="G4" s="6">
        <v>75419018</v>
      </c>
      <c r="H4" s="6">
        <v>2557110</v>
      </c>
      <c r="I4" s="6">
        <v>106183</v>
      </c>
    </row>
    <row r="5" spans="1:9" x14ac:dyDescent="0.25">
      <c r="A5" s="4" t="s">
        <v>4</v>
      </c>
      <c r="B5" s="4" t="s">
        <v>130</v>
      </c>
      <c r="C5" s="4" t="s">
        <v>129</v>
      </c>
      <c r="D5" s="4" t="s">
        <v>11</v>
      </c>
      <c r="E5" s="6">
        <v>3900399</v>
      </c>
      <c r="F5" s="6">
        <v>6281447</v>
      </c>
      <c r="G5" s="6">
        <v>79961122</v>
      </c>
      <c r="H5" s="6">
        <v>2574163</v>
      </c>
      <c r="I5" s="6">
        <v>105590</v>
      </c>
    </row>
    <row r="6" spans="1:9" ht="30" x14ac:dyDescent="0.25">
      <c r="A6" s="4" t="s">
        <v>4</v>
      </c>
      <c r="B6" s="4" t="s">
        <v>126</v>
      </c>
      <c r="C6" s="4" t="s">
        <v>125</v>
      </c>
      <c r="D6" s="4" t="s">
        <v>7</v>
      </c>
      <c r="E6" s="6">
        <v>191231</v>
      </c>
      <c r="F6" s="6">
        <v>340811</v>
      </c>
      <c r="G6" s="6">
        <v>4195019</v>
      </c>
      <c r="H6" s="6" t="s">
        <v>109</v>
      </c>
      <c r="I6" s="6" t="s">
        <v>8</v>
      </c>
    </row>
    <row r="7" spans="1:9" ht="30" x14ac:dyDescent="0.25">
      <c r="A7" s="4" t="s">
        <v>4</v>
      </c>
      <c r="B7" s="4" t="s">
        <v>126</v>
      </c>
      <c r="C7" s="4" t="s">
        <v>125</v>
      </c>
      <c r="D7" s="4" t="s">
        <v>9</v>
      </c>
      <c r="E7" s="6">
        <v>184064</v>
      </c>
      <c r="F7" s="6">
        <v>345933</v>
      </c>
      <c r="G7" s="6">
        <v>4295244</v>
      </c>
      <c r="H7" s="6">
        <v>9194</v>
      </c>
      <c r="I7" s="6" t="s">
        <v>128</v>
      </c>
    </row>
    <row r="8" spans="1:9" ht="30" x14ac:dyDescent="0.25">
      <c r="A8" s="4" t="s">
        <v>4</v>
      </c>
      <c r="B8" s="4" t="s">
        <v>126</v>
      </c>
      <c r="C8" s="4" t="s">
        <v>125</v>
      </c>
      <c r="D8" s="4" t="s">
        <v>10</v>
      </c>
      <c r="E8" s="6">
        <v>188771</v>
      </c>
      <c r="F8" s="6">
        <v>374725</v>
      </c>
      <c r="G8" s="6">
        <v>4670611</v>
      </c>
      <c r="H8" s="6" t="s">
        <v>109</v>
      </c>
      <c r="I8" s="6" t="s">
        <v>127</v>
      </c>
    </row>
    <row r="9" spans="1:9" ht="30" x14ac:dyDescent="0.25">
      <c r="A9" s="4" t="s">
        <v>4</v>
      </c>
      <c r="B9" s="4" t="s">
        <v>126</v>
      </c>
      <c r="C9" s="4" t="s">
        <v>125</v>
      </c>
      <c r="D9" s="4" t="s">
        <v>11</v>
      </c>
      <c r="E9" s="6">
        <v>235084</v>
      </c>
      <c r="F9" s="6">
        <v>404548</v>
      </c>
      <c r="G9" s="6">
        <v>4855319</v>
      </c>
      <c r="H9" s="6" t="s">
        <v>109</v>
      </c>
      <c r="I9" s="6" t="s">
        <v>8</v>
      </c>
    </row>
    <row r="10" spans="1:9" ht="30" x14ac:dyDescent="0.25">
      <c r="A10" s="4" t="s">
        <v>4</v>
      </c>
      <c r="B10" s="4" t="s">
        <v>124</v>
      </c>
      <c r="C10" s="4" t="s">
        <v>123</v>
      </c>
      <c r="D10" s="4" t="s">
        <v>7</v>
      </c>
      <c r="E10" s="6">
        <v>654162</v>
      </c>
      <c r="F10" s="6">
        <v>842058</v>
      </c>
      <c r="G10" s="6">
        <v>12689395</v>
      </c>
      <c r="H10" s="6" t="s">
        <v>109</v>
      </c>
      <c r="I10" s="6">
        <v>167908</v>
      </c>
    </row>
    <row r="11" spans="1:9" ht="30" x14ac:dyDescent="0.25">
      <c r="A11" s="4" t="s">
        <v>4</v>
      </c>
      <c r="B11" s="4" t="s">
        <v>124</v>
      </c>
      <c r="C11" s="4" t="s">
        <v>123</v>
      </c>
      <c r="D11" s="4" t="s">
        <v>9</v>
      </c>
      <c r="E11" s="6">
        <v>651072</v>
      </c>
      <c r="F11" s="6">
        <v>835964</v>
      </c>
      <c r="G11" s="6">
        <v>12535020</v>
      </c>
      <c r="H11" s="6" t="s">
        <v>109</v>
      </c>
      <c r="I11" s="6" t="s">
        <v>109</v>
      </c>
    </row>
    <row r="12" spans="1:9" ht="30" x14ac:dyDescent="0.25">
      <c r="A12" s="4" t="s">
        <v>4</v>
      </c>
      <c r="B12" s="4" t="s">
        <v>124</v>
      </c>
      <c r="C12" s="4" t="s">
        <v>123</v>
      </c>
      <c r="D12" s="4" t="s">
        <v>10</v>
      </c>
      <c r="E12" s="6">
        <v>647766</v>
      </c>
      <c r="F12" s="6">
        <v>846650</v>
      </c>
      <c r="G12" s="6">
        <v>12911964</v>
      </c>
      <c r="H12" s="6">
        <v>945082</v>
      </c>
      <c r="I12" s="6">
        <v>56006</v>
      </c>
    </row>
    <row r="13" spans="1:9" ht="30" x14ac:dyDescent="0.25">
      <c r="A13" s="4" t="s">
        <v>4</v>
      </c>
      <c r="B13" s="4" t="s">
        <v>124</v>
      </c>
      <c r="C13" s="4" t="s">
        <v>123</v>
      </c>
      <c r="D13" s="4" t="s">
        <v>11</v>
      </c>
      <c r="E13" s="6">
        <v>748429</v>
      </c>
      <c r="F13" s="6">
        <v>960419</v>
      </c>
      <c r="G13" s="6">
        <v>13982032</v>
      </c>
      <c r="H13" s="6">
        <v>934721</v>
      </c>
      <c r="I13" s="6">
        <v>54339</v>
      </c>
    </row>
    <row r="14" spans="1:9" ht="60" x14ac:dyDescent="0.25">
      <c r="A14" s="4" t="s">
        <v>4</v>
      </c>
      <c r="B14" s="4" t="s">
        <v>122</v>
      </c>
      <c r="C14" s="4" t="s">
        <v>121</v>
      </c>
      <c r="D14" s="4" t="s">
        <v>7</v>
      </c>
      <c r="E14" s="6">
        <v>402810</v>
      </c>
      <c r="F14" s="6">
        <v>344149</v>
      </c>
      <c r="G14" s="6">
        <v>4677887</v>
      </c>
      <c r="H14" s="6">
        <v>558315</v>
      </c>
      <c r="I14" s="6" t="s">
        <v>109</v>
      </c>
    </row>
    <row r="15" spans="1:9" ht="60" x14ac:dyDescent="0.25">
      <c r="A15" s="4" t="s">
        <v>4</v>
      </c>
      <c r="B15" s="4" t="s">
        <v>122</v>
      </c>
      <c r="C15" s="4" t="s">
        <v>121</v>
      </c>
      <c r="D15" s="4" t="s">
        <v>9</v>
      </c>
      <c r="E15" s="6">
        <v>379121</v>
      </c>
      <c r="F15" s="6">
        <v>348651</v>
      </c>
      <c r="G15" s="6">
        <v>4679994</v>
      </c>
      <c r="H15" s="6">
        <v>559718</v>
      </c>
      <c r="I15" s="6">
        <v>9501</v>
      </c>
    </row>
    <row r="16" spans="1:9" ht="60" x14ac:dyDescent="0.25">
      <c r="A16" s="4" t="s">
        <v>4</v>
      </c>
      <c r="B16" s="4" t="s">
        <v>122</v>
      </c>
      <c r="C16" s="4" t="s">
        <v>121</v>
      </c>
      <c r="D16" s="4" t="s">
        <v>10</v>
      </c>
      <c r="E16" s="6">
        <v>365417</v>
      </c>
      <c r="F16" s="6">
        <v>324193</v>
      </c>
      <c r="G16" s="6">
        <v>4432199</v>
      </c>
      <c r="H16" s="6">
        <v>605384</v>
      </c>
      <c r="I16" s="6">
        <v>9515</v>
      </c>
    </row>
    <row r="17" spans="1:9" ht="60" x14ac:dyDescent="0.25">
      <c r="A17" s="4" t="s">
        <v>4</v>
      </c>
      <c r="B17" s="4" t="s">
        <v>122</v>
      </c>
      <c r="C17" s="4" t="s">
        <v>121</v>
      </c>
      <c r="D17" s="4" t="s">
        <v>11</v>
      </c>
      <c r="E17" s="6">
        <v>398305</v>
      </c>
      <c r="F17" s="6">
        <v>342389</v>
      </c>
      <c r="G17" s="6">
        <v>4581949</v>
      </c>
      <c r="H17" s="6">
        <v>594652</v>
      </c>
      <c r="I17" s="6">
        <v>9581</v>
      </c>
    </row>
    <row r="18" spans="1:9" ht="60" x14ac:dyDescent="0.25">
      <c r="A18" s="4" t="s">
        <v>4</v>
      </c>
      <c r="B18" s="4" t="s">
        <v>120</v>
      </c>
      <c r="C18" s="4" t="s">
        <v>119</v>
      </c>
      <c r="D18" s="4" t="s">
        <v>7</v>
      </c>
      <c r="E18" s="6">
        <v>476653</v>
      </c>
      <c r="F18" s="6">
        <v>682356</v>
      </c>
      <c r="G18" s="6">
        <v>8222210</v>
      </c>
      <c r="H18" s="6">
        <v>302907</v>
      </c>
      <c r="I18" s="6" t="s">
        <v>109</v>
      </c>
    </row>
    <row r="19" spans="1:9" ht="60" x14ac:dyDescent="0.25">
      <c r="A19" s="4" t="s">
        <v>4</v>
      </c>
      <c r="B19" s="4" t="s">
        <v>120</v>
      </c>
      <c r="C19" s="4" t="s">
        <v>119</v>
      </c>
      <c r="D19" s="4" t="s">
        <v>9</v>
      </c>
      <c r="E19" s="6">
        <v>477327</v>
      </c>
      <c r="F19" s="6">
        <v>685709</v>
      </c>
      <c r="G19" s="6">
        <v>8672205</v>
      </c>
      <c r="H19" s="6">
        <v>327395</v>
      </c>
      <c r="I19" s="6">
        <v>10469</v>
      </c>
    </row>
    <row r="20" spans="1:9" ht="60" x14ac:dyDescent="0.25">
      <c r="A20" s="4" t="s">
        <v>4</v>
      </c>
      <c r="B20" s="4" t="s">
        <v>120</v>
      </c>
      <c r="C20" s="4" t="s">
        <v>119</v>
      </c>
      <c r="D20" s="4" t="s">
        <v>10</v>
      </c>
      <c r="E20" s="6">
        <v>475599</v>
      </c>
      <c r="F20" s="6">
        <v>711504</v>
      </c>
      <c r="G20" s="6">
        <v>8962032</v>
      </c>
      <c r="H20" s="6">
        <v>319631</v>
      </c>
      <c r="I20" s="6" t="s">
        <v>109</v>
      </c>
    </row>
    <row r="21" spans="1:9" ht="60" x14ac:dyDescent="0.25">
      <c r="A21" s="4" t="s">
        <v>4</v>
      </c>
      <c r="B21" s="4" t="s">
        <v>120</v>
      </c>
      <c r="C21" s="4" t="s">
        <v>119</v>
      </c>
      <c r="D21" s="4" t="s">
        <v>11</v>
      </c>
      <c r="E21" s="6">
        <v>508069</v>
      </c>
      <c r="F21" s="6">
        <v>737080</v>
      </c>
      <c r="G21" s="6">
        <v>9058983</v>
      </c>
      <c r="H21" s="6">
        <v>323413</v>
      </c>
      <c r="I21" s="6" t="s">
        <v>109</v>
      </c>
    </row>
    <row r="22" spans="1:9" ht="30" x14ac:dyDescent="0.25">
      <c r="A22" s="4" t="s">
        <v>4</v>
      </c>
      <c r="B22" s="4" t="s">
        <v>118</v>
      </c>
      <c r="C22" s="4" t="s">
        <v>117</v>
      </c>
      <c r="D22" s="4" t="s">
        <v>7</v>
      </c>
      <c r="E22" s="6">
        <v>407702</v>
      </c>
      <c r="F22" s="6">
        <v>794790</v>
      </c>
      <c r="G22" s="6">
        <v>9903068</v>
      </c>
      <c r="H22" s="6">
        <v>111622</v>
      </c>
      <c r="I22" s="6" t="s">
        <v>109</v>
      </c>
    </row>
    <row r="23" spans="1:9" ht="30" x14ac:dyDescent="0.25">
      <c r="A23" s="4" t="s">
        <v>4</v>
      </c>
      <c r="B23" s="4" t="s">
        <v>118</v>
      </c>
      <c r="C23" s="4" t="s">
        <v>117</v>
      </c>
      <c r="D23" s="4" t="s">
        <v>9</v>
      </c>
      <c r="E23" s="6">
        <v>425692</v>
      </c>
      <c r="F23" s="6">
        <v>803108</v>
      </c>
      <c r="G23" s="6">
        <v>10071623</v>
      </c>
      <c r="H23" s="6">
        <v>119427</v>
      </c>
      <c r="I23" s="6">
        <v>25036</v>
      </c>
    </row>
    <row r="24" spans="1:9" ht="30" x14ac:dyDescent="0.25">
      <c r="A24" s="4" t="s">
        <v>4</v>
      </c>
      <c r="B24" s="4" t="s">
        <v>118</v>
      </c>
      <c r="C24" s="4" t="s">
        <v>117</v>
      </c>
      <c r="D24" s="4" t="s">
        <v>10</v>
      </c>
      <c r="E24" s="6">
        <v>406204</v>
      </c>
      <c r="F24" s="6">
        <v>814049</v>
      </c>
      <c r="G24" s="6">
        <v>10130740</v>
      </c>
      <c r="H24" s="6">
        <v>542947</v>
      </c>
      <c r="I24" s="6">
        <v>22854</v>
      </c>
    </row>
    <row r="25" spans="1:9" ht="30" x14ac:dyDescent="0.25">
      <c r="A25" s="4" t="s">
        <v>4</v>
      </c>
      <c r="B25" s="4" t="s">
        <v>118</v>
      </c>
      <c r="C25" s="4" t="s">
        <v>117</v>
      </c>
      <c r="D25" s="4" t="s">
        <v>11</v>
      </c>
      <c r="E25" s="6">
        <v>470091</v>
      </c>
      <c r="F25" s="6">
        <v>844139</v>
      </c>
      <c r="G25" s="6">
        <v>10321109</v>
      </c>
      <c r="H25" s="6">
        <v>598267</v>
      </c>
      <c r="I25" s="6" t="s">
        <v>109</v>
      </c>
    </row>
    <row r="26" spans="1:9" ht="30" x14ac:dyDescent="0.25">
      <c r="A26" s="4" t="s">
        <v>4</v>
      </c>
      <c r="B26" s="4" t="s">
        <v>116</v>
      </c>
      <c r="C26" s="4" t="s">
        <v>115</v>
      </c>
      <c r="D26" s="4" t="s">
        <v>7</v>
      </c>
      <c r="E26" s="6">
        <v>590963</v>
      </c>
      <c r="F26" s="6">
        <v>1351787</v>
      </c>
      <c r="G26" s="6">
        <v>18383803</v>
      </c>
      <c r="H26" s="6" t="s">
        <v>109</v>
      </c>
      <c r="I26" s="6" t="s">
        <v>8</v>
      </c>
    </row>
    <row r="27" spans="1:9" ht="30" x14ac:dyDescent="0.25">
      <c r="A27" s="4" t="s">
        <v>4</v>
      </c>
      <c r="B27" s="4" t="s">
        <v>116</v>
      </c>
      <c r="C27" s="4" t="s">
        <v>115</v>
      </c>
      <c r="D27" s="4" t="s">
        <v>9</v>
      </c>
      <c r="E27" s="6">
        <v>562507</v>
      </c>
      <c r="F27" s="6">
        <v>1388885</v>
      </c>
      <c r="G27" s="6">
        <v>18951717</v>
      </c>
      <c r="H27" s="6" t="s">
        <v>109</v>
      </c>
      <c r="I27" s="6" t="s">
        <v>8</v>
      </c>
    </row>
    <row r="28" spans="1:9" ht="30" x14ac:dyDescent="0.25">
      <c r="A28" s="4" t="s">
        <v>4</v>
      </c>
      <c r="B28" s="4" t="s">
        <v>116</v>
      </c>
      <c r="C28" s="4" t="s">
        <v>115</v>
      </c>
      <c r="D28" s="4" t="s">
        <v>10</v>
      </c>
      <c r="E28" s="6">
        <v>552691</v>
      </c>
      <c r="F28" s="6">
        <v>1457520</v>
      </c>
      <c r="G28" s="6">
        <v>19884617</v>
      </c>
      <c r="H28" s="6">
        <v>15009</v>
      </c>
      <c r="I28" s="6" t="s">
        <v>109</v>
      </c>
    </row>
    <row r="29" spans="1:9" ht="30" x14ac:dyDescent="0.25">
      <c r="A29" s="4" t="s">
        <v>4</v>
      </c>
      <c r="B29" s="4" t="s">
        <v>116</v>
      </c>
      <c r="C29" s="4" t="s">
        <v>115</v>
      </c>
      <c r="D29" s="4" t="s">
        <v>11</v>
      </c>
      <c r="E29" s="6">
        <v>750697</v>
      </c>
      <c r="F29" s="6">
        <v>1608243</v>
      </c>
      <c r="G29" s="6">
        <v>21954757</v>
      </c>
      <c r="H29" s="6">
        <v>15247</v>
      </c>
      <c r="I29" s="6" t="s">
        <v>109</v>
      </c>
    </row>
    <row r="30" spans="1:9" ht="45" x14ac:dyDescent="0.25">
      <c r="A30" s="4" t="s">
        <v>4</v>
      </c>
      <c r="B30" s="4" t="s">
        <v>114</v>
      </c>
      <c r="C30" s="4" t="s">
        <v>65</v>
      </c>
      <c r="D30" s="4" t="s">
        <v>7</v>
      </c>
      <c r="E30" s="6">
        <v>129106</v>
      </c>
      <c r="F30" s="6">
        <v>85002</v>
      </c>
      <c r="G30" s="6">
        <v>902370</v>
      </c>
      <c r="H30" s="6">
        <v>73783</v>
      </c>
      <c r="I30" s="6" t="s">
        <v>109</v>
      </c>
    </row>
    <row r="31" spans="1:9" ht="45" x14ac:dyDescent="0.25">
      <c r="A31" s="4" t="s">
        <v>4</v>
      </c>
      <c r="B31" s="4" t="s">
        <v>114</v>
      </c>
      <c r="C31" s="4" t="s">
        <v>65</v>
      </c>
      <c r="D31" s="4" t="s">
        <v>9</v>
      </c>
      <c r="E31" s="6">
        <v>134547</v>
      </c>
      <c r="F31" s="6">
        <v>88069</v>
      </c>
      <c r="G31" s="6">
        <v>897822</v>
      </c>
      <c r="H31" s="6">
        <v>73398</v>
      </c>
      <c r="I31" s="6" t="s">
        <v>109</v>
      </c>
    </row>
    <row r="32" spans="1:9" ht="45" x14ac:dyDescent="0.25">
      <c r="A32" s="4" t="s">
        <v>4</v>
      </c>
      <c r="B32" s="4" t="s">
        <v>114</v>
      </c>
      <c r="C32" s="4" t="s">
        <v>65</v>
      </c>
      <c r="D32" s="4" t="s">
        <v>10</v>
      </c>
      <c r="E32" s="6">
        <v>116375</v>
      </c>
      <c r="F32" s="6">
        <v>75163</v>
      </c>
      <c r="G32" s="6">
        <v>754083</v>
      </c>
      <c r="H32" s="6">
        <v>59448</v>
      </c>
      <c r="I32" s="6" t="s">
        <v>109</v>
      </c>
    </row>
    <row r="33" spans="1:9" ht="45" x14ac:dyDescent="0.25">
      <c r="A33" s="4" t="s">
        <v>4</v>
      </c>
      <c r="B33" s="4" t="s">
        <v>114</v>
      </c>
      <c r="C33" s="4" t="s">
        <v>65</v>
      </c>
      <c r="D33" s="4" t="s">
        <v>11</v>
      </c>
      <c r="E33" s="6">
        <v>147314</v>
      </c>
      <c r="F33" s="6">
        <v>81934</v>
      </c>
      <c r="G33" s="6">
        <v>805006</v>
      </c>
      <c r="H33" s="6">
        <v>52333</v>
      </c>
      <c r="I33" s="6" t="s">
        <v>109</v>
      </c>
    </row>
    <row r="34" spans="1:9" ht="30" x14ac:dyDescent="0.25">
      <c r="A34" s="4" t="s">
        <v>4</v>
      </c>
      <c r="B34" s="4" t="s">
        <v>113</v>
      </c>
      <c r="C34" s="4" t="s">
        <v>112</v>
      </c>
      <c r="D34" s="4" t="s">
        <v>7</v>
      </c>
      <c r="E34" s="6">
        <v>313440</v>
      </c>
      <c r="F34" s="6">
        <v>609567</v>
      </c>
      <c r="G34" s="6">
        <v>7116012</v>
      </c>
      <c r="H34" s="6">
        <v>56523</v>
      </c>
      <c r="I34" s="6" t="s">
        <v>109</v>
      </c>
    </row>
    <row r="35" spans="1:9" ht="30" x14ac:dyDescent="0.25">
      <c r="A35" s="4" t="s">
        <v>4</v>
      </c>
      <c r="B35" s="4" t="s">
        <v>113</v>
      </c>
      <c r="C35" s="4" t="s">
        <v>112</v>
      </c>
      <c r="D35" s="4" t="s">
        <v>9</v>
      </c>
      <c r="E35" s="6">
        <v>288357</v>
      </c>
      <c r="F35" s="6">
        <v>618309</v>
      </c>
      <c r="G35" s="6">
        <v>7059571</v>
      </c>
      <c r="H35" s="6" t="s">
        <v>109</v>
      </c>
      <c r="I35" s="6" t="s">
        <v>109</v>
      </c>
    </row>
    <row r="36" spans="1:9" ht="30" x14ac:dyDescent="0.25">
      <c r="A36" s="4" t="s">
        <v>4</v>
      </c>
      <c r="B36" s="4" t="s">
        <v>113</v>
      </c>
      <c r="C36" s="4" t="s">
        <v>112</v>
      </c>
      <c r="D36" s="4" t="s">
        <v>10</v>
      </c>
      <c r="E36" s="6">
        <v>292105</v>
      </c>
      <c r="F36" s="6">
        <v>607739</v>
      </c>
      <c r="G36" s="6">
        <v>6770359</v>
      </c>
      <c r="H36" s="6">
        <v>57735</v>
      </c>
      <c r="I36" s="6" t="s">
        <v>8</v>
      </c>
    </row>
    <row r="37" spans="1:9" ht="30" x14ac:dyDescent="0.25">
      <c r="A37" s="4" t="s">
        <v>4</v>
      </c>
      <c r="B37" s="4" t="s">
        <v>113</v>
      </c>
      <c r="C37" s="4" t="s">
        <v>112</v>
      </c>
      <c r="D37" s="4" t="s">
        <v>11</v>
      </c>
      <c r="E37" s="6">
        <v>318910</v>
      </c>
      <c r="F37" s="6">
        <v>640148</v>
      </c>
      <c r="G37" s="6">
        <v>7177145</v>
      </c>
      <c r="H37" s="6">
        <v>42809</v>
      </c>
      <c r="I37" s="6" t="s">
        <v>109</v>
      </c>
    </row>
    <row r="38" spans="1:9" ht="30" x14ac:dyDescent="0.25">
      <c r="A38" s="4" t="s">
        <v>4</v>
      </c>
      <c r="B38" s="4" t="s">
        <v>111</v>
      </c>
      <c r="C38" s="4" t="s">
        <v>110</v>
      </c>
      <c r="D38" s="4" t="s">
        <v>7</v>
      </c>
      <c r="E38" s="6">
        <v>320797</v>
      </c>
      <c r="F38" s="6">
        <v>582983</v>
      </c>
      <c r="G38" s="6">
        <v>6762393</v>
      </c>
      <c r="H38" s="6" t="s">
        <v>109</v>
      </c>
      <c r="I38" s="6">
        <v>2256</v>
      </c>
    </row>
    <row r="39" spans="1:9" ht="30" x14ac:dyDescent="0.25">
      <c r="A39" s="4" t="s">
        <v>4</v>
      </c>
      <c r="B39" s="4" t="s">
        <v>111</v>
      </c>
      <c r="C39" s="4" t="s">
        <v>110</v>
      </c>
      <c r="D39" s="4" t="s">
        <v>9</v>
      </c>
      <c r="E39" s="6">
        <v>311942</v>
      </c>
      <c r="F39" s="6">
        <v>596277</v>
      </c>
      <c r="G39" s="6">
        <v>6843041</v>
      </c>
      <c r="H39" s="6">
        <v>2783</v>
      </c>
      <c r="I39" s="6" t="s">
        <v>109</v>
      </c>
    </row>
    <row r="40" spans="1:9" ht="30" x14ac:dyDescent="0.25">
      <c r="A40" s="4" t="s">
        <v>4</v>
      </c>
      <c r="B40" s="4" t="s">
        <v>111</v>
      </c>
      <c r="C40" s="4" t="s">
        <v>110</v>
      </c>
      <c r="D40" s="4" t="s">
        <v>10</v>
      </c>
      <c r="E40" s="6">
        <v>297359</v>
      </c>
      <c r="F40" s="6">
        <v>626716</v>
      </c>
      <c r="G40" s="6">
        <v>6902414</v>
      </c>
      <c r="H40" s="6" t="s">
        <v>109</v>
      </c>
      <c r="I40" s="6" t="s">
        <v>109</v>
      </c>
    </row>
    <row r="41" spans="1:9" ht="30" x14ac:dyDescent="0.25">
      <c r="A41" s="4" t="s">
        <v>4</v>
      </c>
      <c r="B41" s="4" t="s">
        <v>111</v>
      </c>
      <c r="C41" s="4" t="s">
        <v>110</v>
      </c>
      <c r="D41" s="4" t="s">
        <v>11</v>
      </c>
      <c r="E41" s="6">
        <v>323501</v>
      </c>
      <c r="F41" s="6">
        <v>662547</v>
      </c>
      <c r="G41" s="6">
        <v>7224823</v>
      </c>
      <c r="H41" s="6" t="s">
        <v>109</v>
      </c>
      <c r="I41" s="6" t="s">
        <v>109</v>
      </c>
    </row>
  </sheetData>
  <conditionalFormatting sqref="D1:H1">
    <cfRule type="containsText" dxfId="4" priority="1" operator="containsText" text="D">
      <formula>NOT(ISERROR(SEARCH("D",D1)))</formula>
    </cfRule>
  </conditionalFormatting>
  <printOptions gridLines="1"/>
  <pageMargins left="0.7" right="0.7" top="0.75" bottom="0.75" header="0.3" footer="0.3"/>
  <pageSetup pageOrder="overThenDown" orientation="landscape" r:id="rId1"/>
  <headerFooter>
    <oddHeader>&amp;LTable: ASMAREA2017.AM1831BASIC01</oddHeader>
    <oddFooter>&amp;L&amp;Bdata.census.gov&amp;B | Measuring America's People, Places, and Economy &amp;R&amp;P</oddFooter>
    <evenHeader>&amp;LTable: ASMAREA2017.AM1831BASIC01</evenHeader>
    <evenFooter>&amp;L&amp;Bdata.census.gov&amp;B | Measuring America's People, Places, and Economy &amp;R&amp;P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3CAC-0DD8-441F-93D9-F0FAD13514CA}">
  <dimension ref="A1:M29"/>
  <sheetViews>
    <sheetView workbookViewId="0">
      <pane ySplit="1" topLeftCell="A11" activePane="bottomLeft" state="frozen"/>
      <selection pane="bottomLeft" activeCell="G25" sqref="G25"/>
    </sheetView>
  </sheetViews>
  <sheetFormatPr defaultRowHeight="15" x14ac:dyDescent="0.25"/>
  <cols>
    <col min="1" max="13" width="20" style="4" customWidth="1"/>
  </cols>
  <sheetData>
    <row r="1" spans="1:13" ht="63.95" customHeight="1" x14ac:dyDescent="0.25">
      <c r="A1" s="1" t="s">
        <v>132</v>
      </c>
      <c r="B1" s="1" t="s">
        <v>133</v>
      </c>
      <c r="C1" s="1" t="s">
        <v>134</v>
      </c>
      <c r="D1" s="1" t="s">
        <v>3</v>
      </c>
      <c r="E1" s="2" t="s">
        <v>140</v>
      </c>
      <c r="F1" s="2" t="s">
        <v>141</v>
      </c>
      <c r="G1" s="2" t="s">
        <v>153</v>
      </c>
      <c r="H1" s="2" t="s">
        <v>154</v>
      </c>
      <c r="I1" s="2"/>
      <c r="J1" s="2"/>
      <c r="K1" s="2" t="s">
        <v>107</v>
      </c>
      <c r="L1" s="2" t="s">
        <v>108</v>
      </c>
      <c r="M1" s="5" t="s">
        <v>131</v>
      </c>
    </row>
    <row r="2" spans="1:13" x14ac:dyDescent="0.25">
      <c r="A2" s="4" t="s">
        <v>4</v>
      </c>
      <c r="B2" s="4" t="s">
        <v>130</v>
      </c>
      <c r="C2" s="4" t="s">
        <v>129</v>
      </c>
      <c r="D2" s="4" t="s">
        <v>7</v>
      </c>
      <c r="E2" s="6">
        <v>3486863</v>
      </c>
      <c r="F2" s="6">
        <v>5633505</v>
      </c>
      <c r="G2" s="6">
        <f>(E2*1000/$G$17)/1000000</f>
        <v>560.50443113960443</v>
      </c>
      <c r="H2" s="6">
        <f>(F2*1000/$E$17)*$F$17*(1/1000000000000)</f>
        <v>173.91032073373742</v>
      </c>
      <c r="I2" s="6"/>
      <c r="J2" s="6"/>
      <c r="K2" s="6">
        <v>72852157</v>
      </c>
      <c r="L2" s="6">
        <v>2030288</v>
      </c>
      <c r="M2" s="6">
        <v>213708</v>
      </c>
    </row>
    <row r="3" spans="1:13" ht="30" x14ac:dyDescent="0.25">
      <c r="A3" s="4" t="s">
        <v>4</v>
      </c>
      <c r="B3" s="4" t="s">
        <v>126</v>
      </c>
      <c r="C3" s="4" t="s">
        <v>125</v>
      </c>
      <c r="D3" s="4" t="s">
        <v>7</v>
      </c>
      <c r="E3" s="6">
        <v>191231</v>
      </c>
      <c r="F3" s="6">
        <v>340811</v>
      </c>
      <c r="G3" s="6">
        <f t="shared" ref="G3:G11" si="0">(E3*1000/$G$17)/1000000</f>
        <v>30.73990084246433</v>
      </c>
      <c r="H3" s="6">
        <f t="shared" ref="H3:H11" si="1">(F3*1000/$E$17)*$F$17*(1/1000000000000)</f>
        <v>10.521078852257304</v>
      </c>
      <c r="I3" s="6"/>
      <c r="J3" s="6"/>
      <c r="K3" s="6">
        <v>4195019</v>
      </c>
      <c r="L3" s="6" t="s">
        <v>109</v>
      </c>
      <c r="M3" s="6" t="s">
        <v>8</v>
      </c>
    </row>
    <row r="4" spans="1:13" ht="30" x14ac:dyDescent="0.25">
      <c r="A4" s="4" t="s">
        <v>4</v>
      </c>
      <c r="B4" s="4" t="s">
        <v>124</v>
      </c>
      <c r="C4" s="4" t="s">
        <v>123</v>
      </c>
      <c r="D4" s="4" t="s">
        <v>7</v>
      </c>
      <c r="E4" s="6">
        <v>654162</v>
      </c>
      <c r="F4" s="6">
        <v>842058</v>
      </c>
      <c r="G4" s="6">
        <f t="shared" si="0"/>
        <v>105.15489128283673</v>
      </c>
      <c r="H4" s="6">
        <f t="shared" si="1"/>
        <v>25.994931549081695</v>
      </c>
      <c r="I4" s="6"/>
      <c r="J4" s="6"/>
      <c r="K4" s="6">
        <v>12689395</v>
      </c>
      <c r="L4" s="6" t="s">
        <v>109</v>
      </c>
      <c r="M4" s="6">
        <v>167908</v>
      </c>
    </row>
    <row r="5" spans="1:13" ht="60" x14ac:dyDescent="0.25">
      <c r="A5" s="4" t="s">
        <v>4</v>
      </c>
      <c r="B5" s="4" t="s">
        <v>122</v>
      </c>
      <c r="C5" s="4" t="s">
        <v>121</v>
      </c>
      <c r="D5" s="4" t="s">
        <v>7</v>
      </c>
      <c r="E5" s="6">
        <v>402810</v>
      </c>
      <c r="F5" s="6">
        <v>344149</v>
      </c>
      <c r="G5" s="6">
        <f t="shared" si="0"/>
        <v>64.75069135418974</v>
      </c>
      <c r="H5" s="6">
        <f t="shared" si="1"/>
        <v>10.624125295033021</v>
      </c>
      <c r="I5" s="6"/>
      <c r="J5" s="6"/>
      <c r="K5" s="6">
        <v>4677887</v>
      </c>
      <c r="L5" s="6">
        <v>558315</v>
      </c>
      <c r="M5" s="6" t="s">
        <v>109</v>
      </c>
    </row>
    <row r="6" spans="1:13" ht="60" x14ac:dyDescent="0.25">
      <c r="A6" s="4" t="s">
        <v>4</v>
      </c>
      <c r="B6" s="4" t="s">
        <v>120</v>
      </c>
      <c r="C6" s="4" t="s">
        <v>119</v>
      </c>
      <c r="D6" s="4" t="s">
        <v>7</v>
      </c>
      <c r="E6" s="6">
        <v>476653</v>
      </c>
      <c r="F6" s="6">
        <v>682356</v>
      </c>
      <c r="G6" s="6">
        <f t="shared" si="0"/>
        <v>76.620767324665721</v>
      </c>
      <c r="H6" s="6">
        <f t="shared" si="1"/>
        <v>21.064816808468283</v>
      </c>
      <c r="I6" s="6"/>
      <c r="J6" s="6"/>
      <c r="K6" s="6">
        <v>8222210</v>
      </c>
      <c r="L6" s="6">
        <v>302907</v>
      </c>
      <c r="M6" s="6" t="s">
        <v>109</v>
      </c>
    </row>
    <row r="7" spans="1:13" ht="30" x14ac:dyDescent="0.25">
      <c r="A7" s="4" t="s">
        <v>4</v>
      </c>
      <c r="B7" s="4" t="s">
        <v>118</v>
      </c>
      <c r="C7" s="4" t="s">
        <v>117</v>
      </c>
      <c r="D7" s="4" t="s">
        <v>7</v>
      </c>
      <c r="E7" s="6">
        <v>407702</v>
      </c>
      <c r="F7" s="6">
        <v>794790</v>
      </c>
      <c r="G7" s="6">
        <f t="shared" si="0"/>
        <v>65.537068013420381</v>
      </c>
      <c r="H7" s="6">
        <f t="shared" si="1"/>
        <v>24.535734647606983</v>
      </c>
      <c r="I7" s="6"/>
      <c r="J7" s="6"/>
      <c r="K7" s="6">
        <v>9903068</v>
      </c>
      <c r="L7" s="6">
        <v>111622</v>
      </c>
      <c r="M7" s="6" t="s">
        <v>109</v>
      </c>
    </row>
    <row r="8" spans="1:13" ht="30" x14ac:dyDescent="0.25">
      <c r="A8" s="4" t="s">
        <v>4</v>
      </c>
      <c r="B8" s="4" t="s">
        <v>116</v>
      </c>
      <c r="C8" s="4" t="s">
        <v>115</v>
      </c>
      <c r="D8" s="4" t="s">
        <v>7</v>
      </c>
      <c r="E8" s="6">
        <v>590963</v>
      </c>
      <c r="F8" s="6">
        <v>1351787</v>
      </c>
      <c r="G8" s="6">
        <f t="shared" si="0"/>
        <v>94.995811461349106</v>
      </c>
      <c r="H8" s="6">
        <f t="shared" si="1"/>
        <v>41.730629640640544</v>
      </c>
      <c r="I8" s="6"/>
      <c r="J8" s="6"/>
      <c r="K8" s="6">
        <v>18383803</v>
      </c>
      <c r="L8" s="6" t="s">
        <v>109</v>
      </c>
      <c r="M8" s="6" t="s">
        <v>8</v>
      </c>
    </row>
    <row r="9" spans="1:13" ht="45" x14ac:dyDescent="0.25">
      <c r="A9" s="4" t="s">
        <v>4</v>
      </c>
      <c r="B9" s="4" t="s">
        <v>114</v>
      </c>
      <c r="C9" s="4" t="s">
        <v>65</v>
      </c>
      <c r="D9" s="4" t="s">
        <v>7</v>
      </c>
      <c r="E9" s="6">
        <v>129106</v>
      </c>
      <c r="F9" s="6">
        <v>85002</v>
      </c>
      <c r="G9" s="6">
        <f t="shared" si="0"/>
        <v>20.75346381165815</v>
      </c>
      <c r="H9" s="6">
        <f t="shared" si="1"/>
        <v>2.6240724172622811</v>
      </c>
      <c r="I9" s="6"/>
      <c r="J9" s="6"/>
      <c r="K9" s="6">
        <v>902370</v>
      </c>
      <c r="L9" s="6">
        <v>73783</v>
      </c>
      <c r="M9" s="6" t="s">
        <v>109</v>
      </c>
    </row>
    <row r="10" spans="1:13" ht="30" x14ac:dyDescent="0.25">
      <c r="A10" s="4" t="s">
        <v>4</v>
      </c>
      <c r="B10" s="4" t="s">
        <v>113</v>
      </c>
      <c r="C10" s="4" t="s">
        <v>112</v>
      </c>
      <c r="D10" s="4" t="s">
        <v>7</v>
      </c>
      <c r="E10" s="6">
        <v>313440</v>
      </c>
      <c r="F10" s="6">
        <v>609567</v>
      </c>
      <c r="G10" s="6">
        <f t="shared" si="0"/>
        <v>50.384689302790967</v>
      </c>
      <c r="H10" s="6">
        <f t="shared" si="1"/>
        <v>18.81776841925269</v>
      </c>
      <c r="I10" s="6"/>
      <c r="J10" s="6"/>
      <c r="K10" s="6">
        <v>7116012</v>
      </c>
      <c r="L10" s="6">
        <v>56523</v>
      </c>
      <c r="M10" s="6" t="s">
        <v>109</v>
      </c>
    </row>
    <row r="11" spans="1:13" ht="30" x14ac:dyDescent="0.25">
      <c r="A11" s="4" t="s">
        <v>4</v>
      </c>
      <c r="B11" s="4" t="s">
        <v>111</v>
      </c>
      <c r="C11" s="4" t="s">
        <v>110</v>
      </c>
      <c r="D11" s="4" t="s">
        <v>7</v>
      </c>
      <c r="E11" s="6">
        <v>320797</v>
      </c>
      <c r="F11" s="6">
        <v>582983</v>
      </c>
      <c r="G11" s="6">
        <f t="shared" si="0"/>
        <v>51.567308493706726</v>
      </c>
      <c r="H11" s="6">
        <f t="shared" si="1"/>
        <v>17.997101362706957</v>
      </c>
      <c r="I11" s="6"/>
      <c r="J11" s="6"/>
      <c r="K11" s="6">
        <v>6762393</v>
      </c>
      <c r="L11" s="6" t="s">
        <v>109</v>
      </c>
      <c r="M11" s="6">
        <v>2256</v>
      </c>
    </row>
    <row r="16" spans="1:13" ht="30" x14ac:dyDescent="0.25">
      <c r="C16" s="4" t="s">
        <v>142</v>
      </c>
      <c r="D16" s="4" t="s">
        <v>143</v>
      </c>
      <c r="E16" s="4" t="s">
        <v>144</v>
      </c>
      <c r="F16" s="4" t="s">
        <v>145</v>
      </c>
      <c r="G16" s="4" t="s">
        <v>157</v>
      </c>
    </row>
    <row r="17" spans="2:12" x14ac:dyDescent="0.25">
      <c r="C17" s="4" t="s">
        <v>148</v>
      </c>
      <c r="D17" s="4" t="s">
        <v>149</v>
      </c>
      <c r="E17" s="4">
        <v>0.11053</v>
      </c>
      <c r="F17" s="4">
        <v>3412.14</v>
      </c>
      <c r="G17" s="4">
        <f>SUMPRODUCT(G19:G22,H19:H22)</f>
        <v>6.2209374382832117</v>
      </c>
    </row>
    <row r="18" spans="2:12" x14ac:dyDescent="0.25">
      <c r="C18" s="4" t="s">
        <v>142</v>
      </c>
    </row>
    <row r="19" spans="2:12" x14ac:dyDescent="0.25">
      <c r="C19" s="4" t="s">
        <v>150</v>
      </c>
      <c r="D19" s="4" t="s">
        <v>151</v>
      </c>
      <c r="E19" s="4">
        <v>6.0860000000000003</v>
      </c>
      <c r="F19" s="4">
        <v>1.0369999999999999</v>
      </c>
      <c r="G19" s="4">
        <f>E19/F19</f>
        <v>5.8688524590163942</v>
      </c>
      <c r="H19" s="4">
        <f>I19/SUM($I$19:$I$22)</f>
        <v>0.73170731707317072</v>
      </c>
      <c r="I19" s="4">
        <v>0.65668202764976957</v>
      </c>
    </row>
    <row r="20" spans="2:12" x14ac:dyDescent="0.25">
      <c r="C20" s="4" t="s">
        <v>152</v>
      </c>
      <c r="D20" s="4" t="s">
        <v>147</v>
      </c>
      <c r="E20" s="4">
        <v>1.633</v>
      </c>
      <c r="F20" s="4">
        <v>0.17</v>
      </c>
      <c r="G20" s="4">
        <f t="shared" ref="G20:G22" si="2">E20/F20</f>
        <v>9.6058823529411761</v>
      </c>
      <c r="H20" s="4">
        <f>I20/SUM($I$19:$I$22)</f>
        <v>8.8575096277278567E-2</v>
      </c>
      <c r="I20" s="4">
        <v>7.9493087557603689E-2</v>
      </c>
    </row>
    <row r="21" spans="2:12" x14ac:dyDescent="0.25">
      <c r="C21" s="4" t="s">
        <v>146</v>
      </c>
      <c r="D21" s="4" t="s">
        <v>147</v>
      </c>
      <c r="E21" s="4">
        <v>2.6741600000000001</v>
      </c>
      <c r="F21" s="4">
        <v>0.137381</v>
      </c>
      <c r="G21" s="4">
        <f t="shared" si="2"/>
        <v>19.465282681011203</v>
      </c>
      <c r="H21" s="4">
        <f>I21/SUM($I$19:$I$22)</f>
        <v>3.8510911424903725E-2</v>
      </c>
      <c r="I21" s="4">
        <v>3.4562211981566823E-2</v>
      </c>
    </row>
    <row r="22" spans="2:12" x14ac:dyDescent="0.25">
      <c r="C22" s="4" t="s">
        <v>155</v>
      </c>
      <c r="D22" s="4" t="s">
        <v>156</v>
      </c>
      <c r="E22" s="4">
        <v>2.31</v>
      </c>
      <c r="F22" s="4">
        <v>1</v>
      </c>
      <c r="G22" s="4">
        <f t="shared" si="2"/>
        <v>2.31</v>
      </c>
      <c r="H22" s="4">
        <f>I22/SUM($I$19:$I$22)</f>
        <v>0.141206675224647</v>
      </c>
      <c r="I22" s="4">
        <v>0.12672811059907835</v>
      </c>
    </row>
    <row r="24" spans="2:12" ht="30" x14ac:dyDescent="0.25">
      <c r="B24" s="1" t="s">
        <v>2</v>
      </c>
      <c r="C24" s="1" t="s">
        <v>3</v>
      </c>
      <c r="D24" s="2" t="s">
        <v>105</v>
      </c>
      <c r="E24" s="2" t="s">
        <v>106</v>
      </c>
      <c r="F24" s="4" t="s">
        <v>159</v>
      </c>
      <c r="G24" s="4" t="s">
        <v>160</v>
      </c>
      <c r="H24" s="4" t="s">
        <v>161</v>
      </c>
      <c r="K24" s="4" t="s">
        <v>163</v>
      </c>
      <c r="L24" s="4" t="s">
        <v>164</v>
      </c>
    </row>
    <row r="25" spans="2:12" ht="30" x14ac:dyDescent="0.25">
      <c r="B25" s="4" t="s">
        <v>29</v>
      </c>
      <c r="C25" s="4" t="s">
        <v>7</v>
      </c>
      <c r="D25" s="4">
        <v>199628</v>
      </c>
      <c r="E25" s="4">
        <v>64509.5</v>
      </c>
      <c r="F25" s="4">
        <f>(D25*1000/$G$17)/1000000</f>
        <v>32.089697409831402</v>
      </c>
      <c r="G25" s="6">
        <f>(E25*1000/$E$17)*$F$17*(1/1000000000000)</f>
        <v>1.991454314032389</v>
      </c>
      <c r="H25" s="4">
        <v>3.5399465879999998</v>
      </c>
      <c r="J25" s="4">
        <v>31131</v>
      </c>
      <c r="K25" s="4">
        <f>SUM(F25:F26)</f>
        <v>50.992314767200583</v>
      </c>
      <c r="L25" s="4">
        <f>SUM(H25:H26)</f>
        <v>6.1711206240000003</v>
      </c>
    </row>
    <row r="26" spans="2:12" ht="30" x14ac:dyDescent="0.25">
      <c r="B26" s="4" t="s">
        <v>31</v>
      </c>
      <c r="C26" s="4" t="s">
        <v>7</v>
      </c>
      <c r="D26" s="4">
        <v>117592</v>
      </c>
      <c r="E26" s="4">
        <v>64509.5</v>
      </c>
      <c r="F26" s="4">
        <f t="shared" ref="F26:F29" si="3">(D26*1000/$G$17)/1000000</f>
        <v>18.902617357369181</v>
      </c>
      <c r="G26" s="6">
        <f t="shared" ref="G26:G29" si="4">(E26*1000/$E$17)*$F$17*(1/1000000000000)</f>
        <v>1.991454314032389</v>
      </c>
      <c r="H26" s="4">
        <v>2.631174036</v>
      </c>
      <c r="J26" s="4" t="s">
        <v>162</v>
      </c>
      <c r="K26" s="4">
        <f>SUM(F27:F29)</f>
        <v>13.758376586989151</v>
      </c>
      <c r="L26" s="4">
        <f>SUM(H27:H29)</f>
        <v>9.7898298199999996</v>
      </c>
    </row>
    <row r="27" spans="2:12" ht="45" x14ac:dyDescent="0.25">
      <c r="B27" s="4" t="s">
        <v>33</v>
      </c>
      <c r="C27" s="4" t="s">
        <v>7</v>
      </c>
      <c r="D27" s="4">
        <v>38663</v>
      </c>
      <c r="E27" s="4">
        <v>98876</v>
      </c>
      <c r="F27" s="4">
        <f t="shared" si="3"/>
        <v>6.2149797170552805</v>
      </c>
      <c r="G27" s="6">
        <f t="shared" si="4"/>
        <v>3.0523727009861576</v>
      </c>
      <c r="H27" s="4">
        <v>4.6542750799999997</v>
      </c>
    </row>
    <row r="28" spans="2:12" ht="60" x14ac:dyDescent="0.25">
      <c r="B28" s="4" t="s">
        <v>35</v>
      </c>
      <c r="C28" s="4" t="s">
        <v>7</v>
      </c>
      <c r="D28" s="4">
        <v>9793</v>
      </c>
      <c r="E28" s="4">
        <v>34784</v>
      </c>
      <c r="F28" s="4">
        <f t="shared" si="3"/>
        <v>1.5742000457575036</v>
      </c>
      <c r="G28" s="6">
        <f t="shared" si="4"/>
        <v>1.0738069099791911</v>
      </c>
      <c r="H28" s="4">
        <v>1.312227904</v>
      </c>
    </row>
    <row r="29" spans="2:12" ht="45" x14ac:dyDescent="0.25">
      <c r="B29" s="4" t="s">
        <v>37</v>
      </c>
      <c r="C29" s="4" t="s">
        <v>7</v>
      </c>
      <c r="D29" s="4">
        <v>37134</v>
      </c>
      <c r="E29" s="4">
        <v>81470</v>
      </c>
      <c r="F29" s="4">
        <f t="shared" si="3"/>
        <v>5.9691968241763655</v>
      </c>
      <c r="G29" s="6">
        <f t="shared" si="4"/>
        <v>2.5150370560028952</v>
      </c>
      <c r="H29" s="4">
        <v>3.8233268360000001</v>
      </c>
    </row>
  </sheetData>
  <sortState xmlns:xlrd2="http://schemas.microsoft.com/office/spreadsheetml/2017/richdata2" ref="A2:M11">
    <sortCondition ref="D2:D11"/>
    <sortCondition ref="B2:B11"/>
  </sortState>
  <conditionalFormatting sqref="D1:L1">
    <cfRule type="containsText" dxfId="3" priority="2" operator="containsText" text="D">
      <formula>NOT(ISERROR(SEARCH("D",D1)))</formula>
    </cfRule>
  </conditionalFormatting>
  <conditionalFormatting sqref="C24:E24">
    <cfRule type="containsText" dxfId="0" priority="1" operator="containsText" text="D">
      <formula>NOT(ISERROR(SEARCH("D",C24)))</formula>
    </cfRule>
  </conditionalFormatting>
  <printOptions gridLines="1"/>
  <pageMargins left="0.7" right="0.7" top="0.75" bottom="0.75" header="0.3" footer="0.3"/>
  <pageSetup pageOrder="overThenDown" orientation="landscape" r:id="rId1"/>
  <headerFooter>
    <oddHeader>&amp;LTable: ASMAREA2017.AM1831BASIC01</oddHeader>
    <oddFooter>&amp;L&amp;Bdata.census.gov&amp;B | Measuring America's People, Places, and Economy &amp;R&amp;P</oddFooter>
    <evenHeader>&amp;LTable: ASMAREA2017.AM1831BASIC01</evenHeader>
    <evenFooter>&amp;L&amp;Bdata.census.gov&amp;B | Measuring America's People, Places, and Economy &amp;R&amp;P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1940-D294-4D2A-BB40-312B2BCDFE24}">
  <dimension ref="A1:L217"/>
  <sheetViews>
    <sheetView tabSelected="1" workbookViewId="0">
      <selection activeCell="I12" sqref="H12:I12"/>
    </sheetView>
  </sheetViews>
  <sheetFormatPr defaultRowHeight="15" x14ac:dyDescent="0.25"/>
  <cols>
    <col min="1" max="1" width="20.7109375" bestFit="1" customWidth="1"/>
    <col min="2" max="2" width="15" bestFit="1" customWidth="1"/>
    <col min="3" max="3" width="15" customWidth="1"/>
    <col min="4" max="4" width="61.5703125" bestFit="1" customWidth="1"/>
    <col min="6" max="6" width="18.5703125" style="3" customWidth="1"/>
    <col min="7" max="7" width="19.28515625" style="3" customWidth="1"/>
    <col min="8" max="8" width="23.5703125" style="3" customWidth="1"/>
    <col min="9" max="9" width="20.5703125" style="3" customWidth="1"/>
    <col min="11" max="12" width="9.42578125" bestFit="1" customWidth="1"/>
  </cols>
  <sheetData>
    <row r="1" spans="1:12" ht="30" x14ac:dyDescent="0.25">
      <c r="A1" s="1" t="s">
        <v>0</v>
      </c>
      <c r="B1" s="1" t="s">
        <v>1</v>
      </c>
      <c r="C1" s="1" t="s">
        <v>158</v>
      </c>
      <c r="D1" s="1" t="s">
        <v>2</v>
      </c>
      <c r="E1" s="1" t="s">
        <v>3</v>
      </c>
      <c r="F1" s="2" t="s">
        <v>105</v>
      </c>
      <c r="G1" s="2" t="s">
        <v>106</v>
      </c>
      <c r="H1" s="2" t="s">
        <v>107</v>
      </c>
      <c r="I1" s="2" t="s">
        <v>108</v>
      </c>
    </row>
    <row r="2" spans="1:12" x14ac:dyDescent="0.25">
      <c r="A2" t="s">
        <v>4</v>
      </c>
      <c r="B2" t="s">
        <v>5</v>
      </c>
      <c r="C2">
        <f>IF(ROUNDDOWN(B2/100,0)=3113,ROUNDDOWN(B2/10,0), ROUNDDOWN(B2/100,0))</f>
        <v>3111</v>
      </c>
      <c r="D2" t="s">
        <v>6</v>
      </c>
      <c r="E2" t="s">
        <v>7</v>
      </c>
      <c r="F2" s="3">
        <v>72224</v>
      </c>
      <c r="G2" s="3">
        <v>126447</v>
      </c>
      <c r="H2" s="3">
        <v>1529685</v>
      </c>
      <c r="I2" s="3" t="s">
        <v>8</v>
      </c>
    </row>
    <row r="3" spans="1:12" x14ac:dyDescent="0.25">
      <c r="A3" t="s">
        <v>4</v>
      </c>
      <c r="B3" t="s">
        <v>12</v>
      </c>
      <c r="C3">
        <f>IF(ROUNDDOWN(B3/100,0)=3113,ROUNDDOWN(B3/10,0), ROUNDDOWN(B3/100,0))</f>
        <v>3111</v>
      </c>
      <c r="D3" t="s">
        <v>13</v>
      </c>
      <c r="E3" t="s">
        <v>7</v>
      </c>
      <c r="F3" s="3">
        <v>119007</v>
      </c>
      <c r="G3" s="3">
        <v>214364</v>
      </c>
      <c r="H3" s="3">
        <v>2665335</v>
      </c>
    </row>
    <row r="4" spans="1:12" x14ac:dyDescent="0.25">
      <c r="A4" t="s">
        <v>4</v>
      </c>
      <c r="B4" t="s">
        <v>14</v>
      </c>
      <c r="C4">
        <f>IF(ROUNDDOWN(B4/100,0)=3113,ROUNDDOWN(B4/10,0), ROUNDDOWN(B4/100,0))</f>
        <v>3112</v>
      </c>
      <c r="D4" t="s">
        <v>15</v>
      </c>
      <c r="E4" t="s">
        <v>7</v>
      </c>
      <c r="F4" s="3">
        <v>33208</v>
      </c>
      <c r="G4" s="3">
        <v>166006</v>
      </c>
      <c r="H4" s="3">
        <v>2107172</v>
      </c>
      <c r="I4" s="3">
        <v>1738</v>
      </c>
    </row>
    <row r="5" spans="1:12" x14ac:dyDescent="0.25">
      <c r="A5" t="s">
        <v>4</v>
      </c>
      <c r="B5" t="s">
        <v>16</v>
      </c>
      <c r="C5">
        <f>IF(ROUNDDOWN(B5/100,0)=3113,ROUNDDOWN(B5/10,0), ROUNDDOWN(B5/100,0))</f>
        <v>3112</v>
      </c>
      <c r="D5" t="s">
        <v>17</v>
      </c>
      <c r="E5" t="s">
        <v>7</v>
      </c>
      <c r="G5" s="3">
        <v>48954</v>
      </c>
      <c r="H5" s="3">
        <v>732603</v>
      </c>
      <c r="L5" s="3"/>
    </row>
    <row r="6" spans="1:12" x14ac:dyDescent="0.25">
      <c r="A6" t="s">
        <v>4</v>
      </c>
      <c r="B6" t="s">
        <v>18</v>
      </c>
      <c r="C6">
        <f>IF(ROUNDDOWN(B6/100,0)=3113,ROUNDDOWN(B6/10,0), ROUNDDOWN(B6/100,0))</f>
        <v>3112</v>
      </c>
      <c r="D6" t="s">
        <v>19</v>
      </c>
      <c r="E6" t="s">
        <v>7</v>
      </c>
      <c r="G6" s="3">
        <v>20236</v>
      </c>
      <c r="H6" s="3">
        <v>270886</v>
      </c>
    </row>
    <row r="7" spans="1:12" x14ac:dyDescent="0.25">
      <c r="A7" t="s">
        <v>4</v>
      </c>
      <c r="B7" t="s">
        <v>20</v>
      </c>
      <c r="C7">
        <f>IF(ROUNDDOWN(B7/100,0)=3113,ROUNDDOWN(B7/10,0), ROUNDDOWN(B7/100,0))</f>
        <v>3112</v>
      </c>
      <c r="D7" t="s">
        <v>21</v>
      </c>
      <c r="E7" t="s">
        <v>7</v>
      </c>
      <c r="F7" s="3">
        <v>255367</v>
      </c>
      <c r="G7" s="3">
        <v>278390</v>
      </c>
      <c r="H7" s="3">
        <v>4488289</v>
      </c>
    </row>
    <row r="8" spans="1:12" x14ac:dyDescent="0.25">
      <c r="A8" t="s">
        <v>4</v>
      </c>
      <c r="B8" t="s">
        <v>22</v>
      </c>
      <c r="C8">
        <f>IF(ROUNDDOWN(B8/100,0)=3113,ROUNDDOWN(B8/10,0), ROUNDDOWN(B8/100,0))</f>
        <v>3112</v>
      </c>
      <c r="D8" t="s">
        <v>23</v>
      </c>
      <c r="E8" t="s">
        <v>7</v>
      </c>
      <c r="F8" s="3">
        <v>244961</v>
      </c>
      <c r="G8" s="3">
        <v>205032</v>
      </c>
      <c r="H8" s="3">
        <v>3328279</v>
      </c>
    </row>
    <row r="9" spans="1:12" x14ac:dyDescent="0.25">
      <c r="A9" t="s">
        <v>4</v>
      </c>
      <c r="B9" t="s">
        <v>24</v>
      </c>
      <c r="C9">
        <f>IF(ROUNDDOWN(B9/100,0)=3113,ROUNDDOWN(B9/10,0), ROUNDDOWN(B9/100,0))</f>
        <v>3112</v>
      </c>
      <c r="D9" t="s">
        <v>25</v>
      </c>
      <c r="E9" t="s">
        <v>7</v>
      </c>
      <c r="F9" s="3">
        <v>24490</v>
      </c>
      <c r="G9" s="3">
        <v>35214</v>
      </c>
      <c r="H9" s="3">
        <v>444882</v>
      </c>
      <c r="I9" s="3">
        <v>18575</v>
      </c>
      <c r="K9" s="3"/>
    </row>
    <row r="10" spans="1:12" x14ac:dyDescent="0.25">
      <c r="A10" t="s">
        <v>4</v>
      </c>
      <c r="B10" t="s">
        <v>26</v>
      </c>
      <c r="C10">
        <f>IF(ROUNDDOWN(B10/100,0)=3113,ROUNDDOWN(B10/10,0), ROUNDDOWN(B10/100,0))</f>
        <v>3112</v>
      </c>
      <c r="D10" t="s">
        <v>27</v>
      </c>
      <c r="E10" t="s">
        <v>7</v>
      </c>
      <c r="F10" s="3">
        <v>59256</v>
      </c>
      <c r="G10" s="3">
        <v>88227</v>
      </c>
      <c r="H10" s="3">
        <v>1317284</v>
      </c>
      <c r="K10" s="3" t="s">
        <v>160</v>
      </c>
    </row>
    <row r="11" spans="1:12" x14ac:dyDescent="0.25">
      <c r="A11" t="s">
        <v>4</v>
      </c>
      <c r="B11" t="s">
        <v>28</v>
      </c>
      <c r="C11">
        <f>IF(ROUNDDOWN(B11/100,0)=3113,ROUNDDOWN(B11/10,0), ROUNDDOWN(B11/100,0))</f>
        <v>31131</v>
      </c>
      <c r="D11" s="7" t="s">
        <v>29</v>
      </c>
      <c r="E11" t="s">
        <v>7</v>
      </c>
      <c r="F11" s="3">
        <v>199628</v>
      </c>
      <c r="G11" s="9">
        <f>('4dig experiment'!F5-SUM(G13:G15))/2</f>
        <v>64509.5</v>
      </c>
      <c r="H11" s="3">
        <v>1037499</v>
      </c>
      <c r="K11">
        <f>H11*3412*1000/1000000000000</f>
        <v>3.5399465879999998</v>
      </c>
    </row>
    <row r="12" spans="1:12" x14ac:dyDescent="0.25">
      <c r="A12" t="s">
        <v>4</v>
      </c>
      <c r="B12" t="s">
        <v>30</v>
      </c>
      <c r="C12">
        <f>IF(ROUNDDOWN(B12/100,0)=3113,ROUNDDOWN(B12/10,0), ROUNDDOWN(B12/100,0))</f>
        <v>31131</v>
      </c>
      <c r="D12" s="7" t="s">
        <v>31</v>
      </c>
      <c r="E12" t="s">
        <v>7</v>
      </c>
      <c r="F12" s="3">
        <v>117592</v>
      </c>
      <c r="G12" s="9">
        <f>G11</f>
        <v>64509.5</v>
      </c>
      <c r="H12" s="10">
        <v>771153</v>
      </c>
      <c r="I12" s="10">
        <v>112614</v>
      </c>
      <c r="K12">
        <f t="shared" ref="K12:K15" si="0">H12*3412*1000/1000000000000</f>
        <v>2.631174036</v>
      </c>
    </row>
    <row r="13" spans="1:12" x14ac:dyDescent="0.25">
      <c r="A13" t="s">
        <v>4</v>
      </c>
      <c r="B13" t="s">
        <v>32</v>
      </c>
      <c r="C13">
        <f>IF(ROUNDDOWN(B13/100,0)=3113,ROUNDDOWN(B13/10,0), ROUNDDOWN(B13/100,0))</f>
        <v>31134</v>
      </c>
      <c r="D13" s="8" t="s">
        <v>33</v>
      </c>
      <c r="E13" t="s">
        <v>7</v>
      </c>
      <c r="F13" s="3">
        <v>38663</v>
      </c>
      <c r="G13" s="3">
        <v>98876</v>
      </c>
      <c r="H13" s="3">
        <v>1364090</v>
      </c>
      <c r="I13" s="3" t="s">
        <v>8</v>
      </c>
      <c r="K13">
        <f t="shared" si="0"/>
        <v>4.6542750799999997</v>
      </c>
    </row>
    <row r="14" spans="1:12" x14ac:dyDescent="0.25">
      <c r="A14" t="s">
        <v>4</v>
      </c>
      <c r="B14" t="s">
        <v>34</v>
      </c>
      <c r="C14">
        <f>IF(ROUNDDOWN(B14/100,0)=3113,ROUNDDOWN(B14/10,0), ROUNDDOWN(B14/100,0))</f>
        <v>31135</v>
      </c>
      <c r="D14" s="8" t="s">
        <v>35</v>
      </c>
      <c r="E14" t="s">
        <v>7</v>
      </c>
      <c r="F14" s="3">
        <v>9793</v>
      </c>
      <c r="G14" s="3">
        <v>34784</v>
      </c>
      <c r="H14" s="3">
        <v>384592</v>
      </c>
      <c r="I14" s="3" t="s">
        <v>8</v>
      </c>
      <c r="K14">
        <f t="shared" si="0"/>
        <v>1.312227904</v>
      </c>
    </row>
    <row r="15" spans="1:12" x14ac:dyDescent="0.25">
      <c r="A15" t="s">
        <v>4</v>
      </c>
      <c r="B15" t="s">
        <v>36</v>
      </c>
      <c r="C15">
        <f>IF(ROUNDDOWN(B15/100,0)=3113,ROUNDDOWN(B15/10,0), ROUNDDOWN(B15/100,0))</f>
        <v>31135</v>
      </c>
      <c r="D15" s="8" t="s">
        <v>37</v>
      </c>
      <c r="E15" t="s">
        <v>7</v>
      </c>
      <c r="F15" s="3">
        <v>37134</v>
      </c>
      <c r="G15" s="3">
        <v>81470</v>
      </c>
      <c r="H15" s="3">
        <v>1120553</v>
      </c>
      <c r="K15">
        <f t="shared" si="0"/>
        <v>3.8233268360000001</v>
      </c>
    </row>
    <row r="16" spans="1:12" x14ac:dyDescent="0.25">
      <c r="A16" t="s">
        <v>4</v>
      </c>
      <c r="B16" t="s">
        <v>38</v>
      </c>
      <c r="C16">
        <f>IF(ROUNDDOWN(B16/100,0)=3113,ROUNDDOWN(B16/10,0), ROUNDDOWN(B16/100,0))</f>
        <v>3114</v>
      </c>
      <c r="D16" t="s">
        <v>135</v>
      </c>
      <c r="E16" t="s">
        <v>7</v>
      </c>
      <c r="F16" s="3">
        <v>99989</v>
      </c>
      <c r="G16" s="3">
        <v>160044</v>
      </c>
      <c r="H16" s="3">
        <v>2230820</v>
      </c>
    </row>
    <row r="17" spans="1:11" x14ac:dyDescent="0.25">
      <c r="A17" t="s">
        <v>4</v>
      </c>
      <c r="B17" t="s">
        <v>39</v>
      </c>
      <c r="C17">
        <f>IF(ROUNDDOWN(B17/100,0)=3113,ROUNDDOWN(B17/10,0), ROUNDDOWN(B17/100,0))</f>
        <v>3114</v>
      </c>
      <c r="D17" t="s">
        <v>40</v>
      </c>
      <c r="E17" t="s">
        <v>7</v>
      </c>
      <c r="F17" s="3">
        <v>69969</v>
      </c>
      <c r="G17" s="3">
        <v>208508</v>
      </c>
      <c r="H17" s="3">
        <v>2570883</v>
      </c>
      <c r="K17" s="3"/>
    </row>
    <row r="18" spans="1:11" x14ac:dyDescent="0.25">
      <c r="A18" t="s">
        <v>4</v>
      </c>
      <c r="B18" t="s">
        <v>41</v>
      </c>
      <c r="C18">
        <f>IF(ROUNDDOWN(B18/100,0)=3113,ROUNDDOWN(B18/10,0), ROUNDDOWN(B18/100,0))</f>
        <v>3114</v>
      </c>
      <c r="D18" t="s">
        <v>42</v>
      </c>
      <c r="E18" t="s">
        <v>7</v>
      </c>
      <c r="F18" s="3">
        <v>209618</v>
      </c>
      <c r="G18" s="3">
        <v>213421</v>
      </c>
      <c r="H18" s="3">
        <v>2205146</v>
      </c>
      <c r="I18" s="3">
        <v>212932</v>
      </c>
    </row>
    <row r="19" spans="1:11" x14ac:dyDescent="0.25">
      <c r="A19" t="s">
        <v>4</v>
      </c>
      <c r="B19" t="s">
        <v>43</v>
      </c>
      <c r="C19">
        <f>IF(ROUNDDOWN(B19/100,0)=3113,ROUNDDOWN(B19/10,0), ROUNDDOWN(B19/100,0))</f>
        <v>3114</v>
      </c>
      <c r="D19" t="s">
        <v>44</v>
      </c>
      <c r="E19" t="s">
        <v>7</v>
      </c>
      <c r="F19" s="3">
        <v>34467</v>
      </c>
      <c r="G19" s="3">
        <v>38061</v>
      </c>
      <c r="H19" s="3">
        <v>553327</v>
      </c>
    </row>
    <row r="20" spans="1:11" x14ac:dyDescent="0.25">
      <c r="A20" t="s">
        <v>4</v>
      </c>
      <c r="B20" t="s">
        <v>45</v>
      </c>
      <c r="C20">
        <f>IF(ROUNDDOWN(B20/100,0)=3113,ROUNDDOWN(B20/10,0), ROUNDDOWN(B20/100,0))</f>
        <v>3114</v>
      </c>
      <c r="D20" t="s">
        <v>46</v>
      </c>
      <c r="E20" t="s">
        <v>7</v>
      </c>
      <c r="F20" s="3">
        <v>62610</v>
      </c>
      <c r="G20" s="3">
        <v>62321</v>
      </c>
      <c r="H20" s="3">
        <v>662034</v>
      </c>
    </row>
    <row r="21" spans="1:11" x14ac:dyDescent="0.25">
      <c r="A21" t="s">
        <v>4</v>
      </c>
      <c r="B21" t="s">
        <v>47</v>
      </c>
      <c r="C21">
        <f>IF(ROUNDDOWN(B21/100,0)=3113,ROUNDDOWN(B21/10,0), ROUNDDOWN(B21/100,0))</f>
        <v>3115</v>
      </c>
      <c r="D21" t="s">
        <v>48</v>
      </c>
      <c r="E21" t="s">
        <v>7</v>
      </c>
      <c r="F21" s="3">
        <v>126915</v>
      </c>
      <c r="G21" s="3">
        <v>259365</v>
      </c>
      <c r="H21" s="3">
        <v>3183027</v>
      </c>
    </row>
    <row r="22" spans="1:11" x14ac:dyDescent="0.25">
      <c r="A22" t="s">
        <v>4</v>
      </c>
      <c r="B22" t="s">
        <v>49</v>
      </c>
      <c r="C22">
        <f>IF(ROUNDDOWN(B22/100,0)=3113,ROUNDDOWN(B22/10,0), ROUNDDOWN(B22/100,0))</f>
        <v>3115</v>
      </c>
      <c r="D22" t="s">
        <v>50</v>
      </c>
      <c r="E22" t="s">
        <v>7</v>
      </c>
      <c r="G22" s="3">
        <v>35282</v>
      </c>
      <c r="H22" s="3">
        <v>424257</v>
      </c>
    </row>
    <row r="23" spans="1:11" x14ac:dyDescent="0.25">
      <c r="A23" t="s">
        <v>4</v>
      </c>
      <c r="B23" t="s">
        <v>51</v>
      </c>
      <c r="C23">
        <f>IF(ROUNDDOWN(B23/100,0)=3113,ROUNDDOWN(B23/10,0), ROUNDDOWN(B23/100,0))</f>
        <v>3115</v>
      </c>
      <c r="D23" t="s">
        <v>52</v>
      </c>
      <c r="E23" t="s">
        <v>7</v>
      </c>
      <c r="F23" s="3">
        <v>154448</v>
      </c>
      <c r="G23" s="3">
        <v>307279</v>
      </c>
      <c r="H23" s="3">
        <v>3901566</v>
      </c>
      <c r="I23" s="3" t="s">
        <v>8</v>
      </c>
    </row>
    <row r="24" spans="1:11" x14ac:dyDescent="0.25">
      <c r="A24" t="s">
        <v>4</v>
      </c>
      <c r="B24" t="s">
        <v>53</v>
      </c>
      <c r="C24">
        <f>IF(ROUNDDOWN(B24/100,0)=3113,ROUNDDOWN(B24/10,0), ROUNDDOWN(B24/100,0))</f>
        <v>3115</v>
      </c>
      <c r="D24" t="s">
        <v>136</v>
      </c>
      <c r="E24" t="s">
        <v>7</v>
      </c>
      <c r="G24" s="3">
        <v>104870</v>
      </c>
      <c r="H24" s="3">
        <v>1263279</v>
      </c>
    </row>
    <row r="25" spans="1:11" x14ac:dyDescent="0.25">
      <c r="A25" t="s">
        <v>4</v>
      </c>
      <c r="B25" t="s">
        <v>54</v>
      </c>
      <c r="C25">
        <f>IF(ROUNDDOWN(B25/100,0)=3113,ROUNDDOWN(B25/10,0), ROUNDDOWN(B25/100,0))</f>
        <v>3115</v>
      </c>
      <c r="D25" t="s">
        <v>55</v>
      </c>
      <c r="E25" t="s">
        <v>7</v>
      </c>
      <c r="F25" s="3">
        <v>14620</v>
      </c>
      <c r="G25" s="3">
        <v>87995</v>
      </c>
      <c r="H25" s="3">
        <v>1130939</v>
      </c>
      <c r="I25" s="3" t="s">
        <v>8</v>
      </c>
    </row>
    <row r="26" spans="1:11" x14ac:dyDescent="0.25">
      <c r="A26" t="s">
        <v>4</v>
      </c>
      <c r="B26" t="s">
        <v>56</v>
      </c>
      <c r="C26">
        <f>IF(ROUNDDOWN(B26/100,0)=3113,ROUNDDOWN(B26/10,0), ROUNDDOWN(B26/100,0))</f>
        <v>3116</v>
      </c>
      <c r="D26" t="s">
        <v>57</v>
      </c>
      <c r="E26" t="s">
        <v>7</v>
      </c>
      <c r="F26" s="3">
        <v>167992</v>
      </c>
      <c r="G26" s="3">
        <v>363060</v>
      </c>
      <c r="H26" s="3">
        <v>5266111</v>
      </c>
      <c r="I26" s="3" t="s">
        <v>8</v>
      </c>
    </row>
    <row r="27" spans="1:11" x14ac:dyDescent="0.25">
      <c r="A27" t="s">
        <v>4</v>
      </c>
      <c r="B27" t="s">
        <v>58</v>
      </c>
      <c r="C27">
        <f>IF(ROUNDDOWN(B27/100,0)=3113,ROUNDDOWN(B27/10,0), ROUNDDOWN(B27/100,0))</f>
        <v>3116</v>
      </c>
      <c r="D27" t="s">
        <v>59</v>
      </c>
      <c r="E27" t="s">
        <v>7</v>
      </c>
      <c r="F27" s="3">
        <v>119764</v>
      </c>
      <c r="G27" s="3">
        <v>402035</v>
      </c>
      <c r="H27" s="3">
        <v>5189528</v>
      </c>
    </row>
    <row r="28" spans="1:11" x14ac:dyDescent="0.25">
      <c r="A28" t="s">
        <v>4</v>
      </c>
      <c r="B28" t="s">
        <v>60</v>
      </c>
      <c r="C28">
        <f>IF(ROUNDDOWN(B28/100,0)=3113,ROUNDDOWN(B28/10,0), ROUNDDOWN(B28/100,0))</f>
        <v>3116</v>
      </c>
      <c r="D28" t="s">
        <v>61</v>
      </c>
      <c r="E28" t="s">
        <v>7</v>
      </c>
      <c r="F28" s="3">
        <v>144648</v>
      </c>
      <c r="G28" s="3">
        <v>82156</v>
      </c>
      <c r="H28" s="3">
        <v>1019951</v>
      </c>
    </row>
    <row r="29" spans="1:11" x14ac:dyDescent="0.25">
      <c r="A29" t="s">
        <v>4</v>
      </c>
      <c r="B29" t="s">
        <v>62</v>
      </c>
      <c r="C29">
        <f>IF(ROUNDDOWN(B29/100,0)=3113,ROUNDDOWN(B29/10,0), ROUNDDOWN(B29/100,0))</f>
        <v>3116</v>
      </c>
      <c r="D29" t="s">
        <v>63</v>
      </c>
      <c r="E29" t="s">
        <v>7</v>
      </c>
      <c r="F29" s="3">
        <v>158559</v>
      </c>
      <c r="G29" s="3">
        <v>504536</v>
      </c>
      <c r="H29" s="3">
        <v>6908214</v>
      </c>
      <c r="I29" s="3">
        <v>15189</v>
      </c>
    </row>
    <row r="30" spans="1:11" x14ac:dyDescent="0.25">
      <c r="A30" t="s">
        <v>4</v>
      </c>
      <c r="B30" t="s">
        <v>64</v>
      </c>
      <c r="C30">
        <f>IF(ROUNDDOWN(B30/100,0)=3113,ROUNDDOWN(B30/10,0), ROUNDDOWN(B30/100,0))</f>
        <v>3117</v>
      </c>
      <c r="D30" t="s">
        <v>65</v>
      </c>
      <c r="E30" t="s">
        <v>7</v>
      </c>
      <c r="F30" s="3">
        <v>129106</v>
      </c>
      <c r="G30" s="3">
        <v>85002</v>
      </c>
      <c r="H30" s="3">
        <v>902370</v>
      </c>
      <c r="I30" s="3">
        <v>73783</v>
      </c>
    </row>
    <row r="31" spans="1:11" x14ac:dyDescent="0.25">
      <c r="A31" t="s">
        <v>4</v>
      </c>
      <c r="B31" t="s">
        <v>66</v>
      </c>
      <c r="C31">
        <f>IF(ROUNDDOWN(B31/100,0)=3113,ROUNDDOWN(B31/10,0), ROUNDDOWN(B31/100,0))</f>
        <v>3118</v>
      </c>
      <c r="D31" t="s">
        <v>67</v>
      </c>
      <c r="E31" t="s">
        <v>7</v>
      </c>
      <c r="F31" s="3">
        <v>39933</v>
      </c>
      <c r="G31" s="3">
        <v>54072</v>
      </c>
      <c r="H31" s="3">
        <v>517703</v>
      </c>
    </row>
    <row r="32" spans="1:11" x14ac:dyDescent="0.25">
      <c r="A32" t="s">
        <v>4</v>
      </c>
      <c r="B32" t="s">
        <v>68</v>
      </c>
      <c r="C32">
        <f>IF(ROUNDDOWN(B32/100,0)=3113,ROUNDDOWN(B32/10,0), ROUNDDOWN(B32/100,0))</f>
        <v>3118</v>
      </c>
      <c r="D32" t="s">
        <v>69</v>
      </c>
      <c r="E32" t="s">
        <v>7</v>
      </c>
      <c r="F32" s="3">
        <v>162037</v>
      </c>
      <c r="G32" s="3">
        <v>287061</v>
      </c>
      <c r="H32" s="3">
        <v>3260904</v>
      </c>
      <c r="I32" s="3">
        <v>21434</v>
      </c>
    </row>
    <row r="33" spans="1:9" x14ac:dyDescent="0.25">
      <c r="A33" t="s">
        <v>4</v>
      </c>
      <c r="B33" t="s">
        <v>70</v>
      </c>
      <c r="C33">
        <f>IF(ROUNDDOWN(B33/100,0)=3113,ROUNDDOWN(B33/10,0), ROUNDDOWN(B33/100,0))</f>
        <v>3118</v>
      </c>
      <c r="D33" t="s">
        <v>137</v>
      </c>
      <c r="E33" t="s">
        <v>7</v>
      </c>
      <c r="F33" s="3">
        <v>23167</v>
      </c>
      <c r="G33" s="3">
        <v>59881</v>
      </c>
      <c r="H33" s="3">
        <v>716071</v>
      </c>
    </row>
    <row r="34" spans="1:9" x14ac:dyDescent="0.25">
      <c r="A34" t="s">
        <v>4</v>
      </c>
      <c r="B34" t="s">
        <v>71</v>
      </c>
      <c r="C34">
        <f>IF(ROUNDDOWN(B34/100,0)=3113,ROUNDDOWN(B34/10,0), ROUNDDOWN(B34/100,0))</f>
        <v>3118</v>
      </c>
      <c r="D34" t="s">
        <v>72</v>
      </c>
      <c r="E34" t="s">
        <v>7</v>
      </c>
      <c r="F34" s="3">
        <v>37951</v>
      </c>
      <c r="G34" s="3">
        <v>65702</v>
      </c>
      <c r="H34" s="3">
        <v>846750</v>
      </c>
    </row>
    <row r="35" spans="1:9" x14ac:dyDescent="0.25">
      <c r="A35" t="s">
        <v>4</v>
      </c>
      <c r="B35" t="s">
        <v>73</v>
      </c>
      <c r="C35">
        <f>IF(ROUNDDOWN(B35/100,0)=3113,ROUNDDOWN(B35/10,0), ROUNDDOWN(B35/100,0))</f>
        <v>3118</v>
      </c>
      <c r="D35" t="s">
        <v>138</v>
      </c>
      <c r="E35" t="s">
        <v>7</v>
      </c>
      <c r="F35" s="3">
        <v>25187</v>
      </c>
      <c r="G35" s="3">
        <v>100279</v>
      </c>
      <c r="H35" s="3">
        <v>1259936</v>
      </c>
    </row>
    <row r="36" spans="1:9" x14ac:dyDescent="0.25">
      <c r="A36" t="s">
        <v>4</v>
      </c>
      <c r="B36" t="s">
        <v>74</v>
      </c>
      <c r="C36">
        <f>IF(ROUNDDOWN(B36/100,0)=3113,ROUNDDOWN(B36/10,0), ROUNDDOWN(B36/100,0))</f>
        <v>3118</v>
      </c>
      <c r="D36" t="s">
        <v>75</v>
      </c>
      <c r="E36" t="s">
        <v>7</v>
      </c>
      <c r="F36" s="3">
        <v>25165</v>
      </c>
      <c r="G36" s="3">
        <v>42573</v>
      </c>
      <c r="H36" s="3">
        <v>514649</v>
      </c>
      <c r="I36" s="3" t="s">
        <v>8</v>
      </c>
    </row>
    <row r="37" spans="1:9" x14ac:dyDescent="0.25">
      <c r="A37" t="s">
        <v>4</v>
      </c>
      <c r="B37" t="s">
        <v>76</v>
      </c>
      <c r="C37">
        <f>IF(ROUNDDOWN(B37/100,0)=3113,ROUNDDOWN(B37/10,0), ROUNDDOWN(B37/100,0))</f>
        <v>3119</v>
      </c>
      <c r="D37" t="s">
        <v>77</v>
      </c>
      <c r="E37" t="s">
        <v>7</v>
      </c>
      <c r="F37" s="3">
        <v>33795</v>
      </c>
      <c r="G37" s="3">
        <v>82268</v>
      </c>
      <c r="H37" s="3">
        <v>841978</v>
      </c>
    </row>
    <row r="38" spans="1:9" x14ac:dyDescent="0.25">
      <c r="A38" t="s">
        <v>4</v>
      </c>
      <c r="B38" t="s">
        <v>78</v>
      </c>
      <c r="C38">
        <f>IF(ROUNDDOWN(B38/100,0)=3113,ROUNDDOWN(B38/10,0), ROUNDDOWN(B38/100,0))</f>
        <v>3119</v>
      </c>
      <c r="D38" t="s">
        <v>79</v>
      </c>
      <c r="E38" t="s">
        <v>7</v>
      </c>
      <c r="F38" s="3">
        <v>96820</v>
      </c>
      <c r="G38" s="3">
        <v>91991</v>
      </c>
      <c r="H38" s="3">
        <v>1253513</v>
      </c>
    </row>
    <row r="39" spans="1:9" x14ac:dyDescent="0.25">
      <c r="A39" t="s">
        <v>4</v>
      </c>
      <c r="B39" t="s">
        <v>80</v>
      </c>
      <c r="C39">
        <f>IF(ROUNDDOWN(B39/100,0)=3113,ROUNDDOWN(B39/10,0), ROUNDDOWN(B39/100,0))</f>
        <v>3119</v>
      </c>
      <c r="D39" t="s">
        <v>81</v>
      </c>
      <c r="E39" t="s">
        <v>7</v>
      </c>
      <c r="F39" s="3">
        <v>25637</v>
      </c>
      <c r="G39" s="3">
        <v>41738</v>
      </c>
      <c r="H39" s="3">
        <v>457293</v>
      </c>
      <c r="I39" s="3">
        <v>2024</v>
      </c>
    </row>
    <row r="40" spans="1:9" x14ac:dyDescent="0.25">
      <c r="A40" t="s">
        <v>4</v>
      </c>
      <c r="B40" t="s">
        <v>82</v>
      </c>
      <c r="C40">
        <f>IF(ROUNDDOWN(B40/100,0)=3113,ROUNDDOWN(B40/10,0), ROUNDDOWN(B40/100,0))</f>
        <v>3119</v>
      </c>
      <c r="D40" t="s">
        <v>83</v>
      </c>
      <c r="E40" t="s">
        <v>7</v>
      </c>
      <c r="F40" s="3">
        <v>16863</v>
      </c>
      <c r="G40" s="3">
        <v>31501</v>
      </c>
      <c r="H40" s="3">
        <v>362819</v>
      </c>
    </row>
    <row r="41" spans="1:9" x14ac:dyDescent="0.25">
      <c r="A41" t="s">
        <v>4</v>
      </c>
      <c r="B41" t="s">
        <v>84</v>
      </c>
      <c r="C41">
        <f>IF(ROUNDDOWN(B41/100,0)=3113,ROUNDDOWN(B41/10,0), ROUNDDOWN(B41/100,0))</f>
        <v>3119</v>
      </c>
      <c r="D41" t="s">
        <v>139</v>
      </c>
      <c r="E41" t="s">
        <v>7</v>
      </c>
      <c r="F41" s="3">
        <v>21826</v>
      </c>
      <c r="G41" s="3">
        <v>57056</v>
      </c>
      <c r="H41" s="3">
        <v>680648</v>
      </c>
    </row>
    <row r="42" spans="1:9" x14ac:dyDescent="0.25">
      <c r="A42" t="s">
        <v>4</v>
      </c>
      <c r="B42" t="s">
        <v>85</v>
      </c>
      <c r="C42">
        <f>IF(ROUNDDOWN(B42/100,0)=3113,ROUNDDOWN(B42/10,0), ROUNDDOWN(B42/100,0))</f>
        <v>3119</v>
      </c>
      <c r="D42" t="s">
        <v>86</v>
      </c>
      <c r="E42" t="s">
        <v>7</v>
      </c>
      <c r="F42" s="3">
        <v>23264</v>
      </c>
      <c r="G42" s="3">
        <v>49771</v>
      </c>
      <c r="H42" s="3">
        <v>594316</v>
      </c>
    </row>
    <row r="43" spans="1:9" x14ac:dyDescent="0.25">
      <c r="A43" t="s">
        <v>4</v>
      </c>
      <c r="B43" t="s">
        <v>87</v>
      </c>
      <c r="C43">
        <f>IF(ROUNDDOWN(B43/100,0)=3113,ROUNDDOWN(B43/10,0), ROUNDDOWN(B43/100,0))</f>
        <v>3119</v>
      </c>
      <c r="D43" t="s">
        <v>88</v>
      </c>
      <c r="E43" t="s">
        <v>7</v>
      </c>
      <c r="F43" s="3">
        <v>46592</v>
      </c>
      <c r="G43" s="3">
        <v>116466</v>
      </c>
      <c r="H43" s="3">
        <v>1200509</v>
      </c>
    </row>
    <row r="44" spans="1:9" x14ac:dyDescent="0.25">
      <c r="A44" t="s">
        <v>4</v>
      </c>
      <c r="B44" t="s">
        <v>89</v>
      </c>
      <c r="C44">
        <f>IF(ROUNDDOWN(B44/100,0)=3113,ROUNDDOWN(B44/10,0), ROUNDDOWN(B44/100,0))</f>
        <v>3119</v>
      </c>
      <c r="D44" t="s">
        <v>90</v>
      </c>
      <c r="E44" t="s">
        <v>7</v>
      </c>
      <c r="F44" s="3">
        <v>56001</v>
      </c>
      <c r="G44" s="3">
        <v>112192</v>
      </c>
      <c r="H44" s="3">
        <v>1371316</v>
      </c>
    </row>
    <row r="61" spans="1:10" x14ac:dyDescent="0.25">
      <c r="A61" t="s">
        <v>4</v>
      </c>
      <c r="B61" t="s">
        <v>91</v>
      </c>
      <c r="C61">
        <f>IF(ROUNDDOWN(B61/100,0)=3113,ROUNDDOWN(B61/10,0), ROUNDDOWN(B61/100,0))</f>
        <v>3121</v>
      </c>
      <c r="D61" t="s">
        <v>92</v>
      </c>
      <c r="E61" t="s">
        <v>7</v>
      </c>
      <c r="F61" s="3">
        <v>141721</v>
      </c>
      <c r="G61" s="3">
        <v>259658</v>
      </c>
      <c r="H61" s="3">
        <v>3007385</v>
      </c>
    </row>
    <row r="62" spans="1:10" x14ac:dyDescent="0.25">
      <c r="A62" t="s">
        <v>4</v>
      </c>
      <c r="B62" t="s">
        <v>93</v>
      </c>
      <c r="C62">
        <f>IF(ROUNDDOWN(B62/100,0)=3113,ROUNDDOWN(B62/10,0), ROUNDDOWN(B62/100,0))</f>
        <v>3121</v>
      </c>
      <c r="D62" t="s">
        <v>94</v>
      </c>
      <c r="E62" t="s">
        <v>7</v>
      </c>
      <c r="F62" s="3">
        <v>22878</v>
      </c>
      <c r="G62" s="3">
        <v>121959</v>
      </c>
      <c r="H62" s="3">
        <v>1472036</v>
      </c>
      <c r="I62" s="3" t="s">
        <v>8</v>
      </c>
    </row>
    <row r="63" spans="1:10" x14ac:dyDescent="0.25">
      <c r="A63" t="s">
        <v>4</v>
      </c>
      <c r="B63" t="s">
        <v>95</v>
      </c>
      <c r="C63">
        <f>IF(ROUNDDOWN(B63/100,0)=3113,ROUNDDOWN(B63/10,0), ROUNDDOWN(B63/100,0))</f>
        <v>3121</v>
      </c>
      <c r="D63" t="s">
        <v>96</v>
      </c>
      <c r="E63" t="s">
        <v>7</v>
      </c>
      <c r="F63" s="3">
        <v>15919</v>
      </c>
      <c r="G63" s="3">
        <v>45470</v>
      </c>
      <c r="H63" s="3">
        <v>550526</v>
      </c>
      <c r="I63" s="3" t="s">
        <v>8</v>
      </c>
      <c r="J63">
        <f>(I62+I63+I64+I65)/4</f>
        <v>7320.25</v>
      </c>
    </row>
    <row r="64" spans="1:10" x14ac:dyDescent="0.25">
      <c r="A64" t="s">
        <v>4</v>
      </c>
      <c r="B64" t="s">
        <v>97</v>
      </c>
      <c r="C64">
        <f>IF(ROUNDDOWN(B64/100,0)=3113,ROUNDDOWN(B64/10,0), ROUNDDOWN(B64/100,0))</f>
        <v>3121</v>
      </c>
      <c r="D64" t="s">
        <v>98</v>
      </c>
      <c r="E64" t="s">
        <v>7</v>
      </c>
      <c r="F64" s="3">
        <v>120211</v>
      </c>
      <c r="G64" s="3">
        <v>206577</v>
      </c>
      <c r="H64" s="3">
        <v>2601395</v>
      </c>
      <c r="I64" s="3">
        <v>21746</v>
      </c>
    </row>
    <row r="65" spans="1:9" x14ac:dyDescent="0.25">
      <c r="A65" t="s">
        <v>4</v>
      </c>
      <c r="B65" t="s">
        <v>99</v>
      </c>
      <c r="C65">
        <f>IF(ROUNDDOWN(B65/100,0)=3113,ROUNDDOWN(B65/10,0), ROUNDDOWN(B65/100,0))</f>
        <v>3121</v>
      </c>
      <c r="D65" t="s">
        <v>100</v>
      </c>
      <c r="E65" t="s">
        <v>7</v>
      </c>
      <c r="F65" s="3">
        <v>39393</v>
      </c>
      <c r="G65" s="3">
        <v>120059</v>
      </c>
      <c r="H65" s="3">
        <v>879540</v>
      </c>
      <c r="I65" s="3">
        <v>7535</v>
      </c>
    </row>
    <row r="66" spans="1:9" x14ac:dyDescent="0.25">
      <c r="A66" t="s">
        <v>4</v>
      </c>
      <c r="B66" t="s">
        <v>101</v>
      </c>
      <c r="C66">
        <f>IF(ROUNDDOWN(B66/100,0)=3113,ROUNDDOWN(B66/10,0), ROUNDDOWN(B66/100,0))</f>
        <v>3121</v>
      </c>
      <c r="D66" t="s">
        <v>102</v>
      </c>
      <c r="E66" t="s">
        <v>7</v>
      </c>
      <c r="F66" s="3">
        <v>29817</v>
      </c>
      <c r="G66" s="3">
        <v>29945</v>
      </c>
      <c r="H66" s="3">
        <v>370278</v>
      </c>
      <c r="I66" s="3">
        <v>3160</v>
      </c>
    </row>
    <row r="67" spans="1:9" x14ac:dyDescent="0.25">
      <c r="A67" t="s">
        <v>4</v>
      </c>
      <c r="B67" t="s">
        <v>103</v>
      </c>
      <c r="C67">
        <f>IF(ROUNDDOWN(B67/100,0)=3113,ROUNDDOWN(B67/10,0), ROUNDDOWN(B67/100,0))</f>
        <v>3122</v>
      </c>
      <c r="D67" t="s">
        <v>104</v>
      </c>
      <c r="E67" t="s">
        <v>7</v>
      </c>
      <c r="F67" s="3">
        <v>35496</v>
      </c>
      <c r="G67" s="3">
        <v>63766</v>
      </c>
      <c r="H67" s="3">
        <v>890408</v>
      </c>
    </row>
    <row r="68" spans="1:9" x14ac:dyDescent="0.25">
      <c r="A68" t="s">
        <v>4</v>
      </c>
      <c r="B68" t="s">
        <v>5</v>
      </c>
      <c r="C68">
        <f>IF(ROUNDDOWN(B68/100,0)=3113,ROUNDDOWN(B68/10,0), ROUNDDOWN(B68/100,0))</f>
        <v>3111</v>
      </c>
      <c r="D68" t="s">
        <v>6</v>
      </c>
      <c r="E68" t="s">
        <v>9</v>
      </c>
      <c r="F68" s="3">
        <v>64118</v>
      </c>
      <c r="G68" s="3">
        <v>124422</v>
      </c>
      <c r="H68" s="3">
        <v>1522004</v>
      </c>
      <c r="I68" s="3" t="s">
        <v>8</v>
      </c>
    </row>
    <row r="69" spans="1:9" x14ac:dyDescent="0.25">
      <c r="A69" t="s">
        <v>4</v>
      </c>
      <c r="B69" t="s">
        <v>12</v>
      </c>
      <c r="C69">
        <f>IF(ROUNDDOWN(B69/100,0)=3113,ROUNDDOWN(B69/10,0), ROUNDDOWN(B69/100,0))</f>
        <v>3111</v>
      </c>
      <c r="D69" t="s">
        <v>13</v>
      </c>
      <c r="E69" t="s">
        <v>9</v>
      </c>
      <c r="F69" s="3">
        <v>119946</v>
      </c>
      <c r="G69" s="3">
        <v>221511</v>
      </c>
      <c r="H69" s="3">
        <v>2773240</v>
      </c>
      <c r="I69" s="3">
        <v>9194</v>
      </c>
    </row>
    <row r="70" spans="1:9" x14ac:dyDescent="0.25">
      <c r="A70" t="s">
        <v>4</v>
      </c>
      <c r="B70" t="s">
        <v>14</v>
      </c>
      <c r="C70">
        <f>IF(ROUNDDOWN(B70/100,0)=3113,ROUNDDOWN(B70/10,0), ROUNDDOWN(B70/100,0))</f>
        <v>3112</v>
      </c>
      <c r="D70" t="s">
        <v>15</v>
      </c>
      <c r="E70" t="s">
        <v>9</v>
      </c>
      <c r="F70" s="3">
        <v>32103</v>
      </c>
      <c r="G70" s="3">
        <v>175677</v>
      </c>
      <c r="H70" s="3">
        <v>2237204</v>
      </c>
    </row>
    <row r="71" spans="1:9" x14ac:dyDescent="0.25">
      <c r="A71" t="s">
        <v>4</v>
      </c>
      <c r="B71" t="s">
        <v>16</v>
      </c>
      <c r="C71">
        <f>IF(ROUNDDOWN(B71/100,0)=3113,ROUNDDOWN(B71/10,0), ROUNDDOWN(B71/100,0))</f>
        <v>3112</v>
      </c>
      <c r="D71" t="s">
        <v>17</v>
      </c>
      <c r="E71" t="s">
        <v>9</v>
      </c>
      <c r="G71" s="3">
        <v>51652</v>
      </c>
      <c r="H71" s="3">
        <v>742439</v>
      </c>
    </row>
    <row r="72" spans="1:9" x14ac:dyDescent="0.25">
      <c r="A72" t="s">
        <v>4</v>
      </c>
      <c r="B72" t="s">
        <v>18</v>
      </c>
      <c r="C72">
        <f>IF(ROUNDDOWN(B72/100,0)=3113,ROUNDDOWN(B72/10,0), ROUNDDOWN(B72/100,0))</f>
        <v>3112</v>
      </c>
      <c r="D72" t="s">
        <v>19</v>
      </c>
      <c r="E72" t="s">
        <v>9</v>
      </c>
      <c r="G72" s="3">
        <v>17239</v>
      </c>
      <c r="H72" s="3">
        <v>235611</v>
      </c>
      <c r="I72" s="3" t="s">
        <v>8</v>
      </c>
    </row>
    <row r="73" spans="1:9" x14ac:dyDescent="0.25">
      <c r="A73" t="s">
        <v>4</v>
      </c>
      <c r="B73" t="s">
        <v>20</v>
      </c>
      <c r="C73">
        <f>IF(ROUNDDOWN(B73/100,0)=3113,ROUNDDOWN(B73/10,0), ROUNDDOWN(B73/100,0))</f>
        <v>3112</v>
      </c>
      <c r="D73" t="s">
        <v>21</v>
      </c>
      <c r="E73" t="s">
        <v>9</v>
      </c>
      <c r="F73" s="3">
        <v>268918</v>
      </c>
      <c r="G73" s="3">
        <v>273814</v>
      </c>
      <c r="H73" s="3">
        <v>4459517</v>
      </c>
    </row>
    <row r="74" spans="1:9" x14ac:dyDescent="0.25">
      <c r="A74" t="s">
        <v>4</v>
      </c>
      <c r="B74" t="s">
        <v>22</v>
      </c>
      <c r="C74">
        <f>IF(ROUNDDOWN(B74/100,0)=3113,ROUNDDOWN(B74/10,0), ROUNDDOWN(B74/100,0))</f>
        <v>3112</v>
      </c>
      <c r="D74" t="s">
        <v>23</v>
      </c>
      <c r="E74" t="s">
        <v>9</v>
      </c>
      <c r="F74" s="3">
        <v>233268</v>
      </c>
      <c r="G74" s="3">
        <v>203565</v>
      </c>
      <c r="H74" s="3">
        <v>3200260</v>
      </c>
    </row>
    <row r="75" spans="1:9" x14ac:dyDescent="0.25">
      <c r="A75" t="s">
        <v>4</v>
      </c>
      <c r="B75" t="s">
        <v>24</v>
      </c>
      <c r="C75">
        <f>IF(ROUNDDOWN(B75/100,0)=3113,ROUNDDOWN(B75/10,0), ROUNDDOWN(B75/100,0))</f>
        <v>3112</v>
      </c>
      <c r="D75" t="s">
        <v>25</v>
      </c>
      <c r="E75" t="s">
        <v>9</v>
      </c>
      <c r="F75" s="3">
        <v>29169</v>
      </c>
      <c r="G75" s="3">
        <v>37548</v>
      </c>
      <c r="H75" s="3">
        <v>450544</v>
      </c>
    </row>
    <row r="76" spans="1:9" x14ac:dyDescent="0.25">
      <c r="A76" t="s">
        <v>4</v>
      </c>
      <c r="B76" t="s">
        <v>26</v>
      </c>
      <c r="C76">
        <f>IF(ROUNDDOWN(B76/100,0)=3113,ROUNDDOWN(B76/10,0), ROUNDDOWN(B76/100,0))</f>
        <v>3112</v>
      </c>
      <c r="D76" t="s">
        <v>27</v>
      </c>
      <c r="E76" t="s">
        <v>9</v>
      </c>
      <c r="F76" s="3">
        <v>48931</v>
      </c>
      <c r="G76" s="3">
        <v>76470</v>
      </c>
      <c r="H76" s="3">
        <v>1209446</v>
      </c>
    </row>
    <row r="77" spans="1:9" x14ac:dyDescent="0.25">
      <c r="A77" t="s">
        <v>4</v>
      </c>
      <c r="B77" t="s">
        <v>28</v>
      </c>
      <c r="C77">
        <f>IF(ROUNDDOWN(B77/100,0)=3113,ROUNDDOWN(B77/10,0), ROUNDDOWN(B77/100,0))</f>
        <v>31131</v>
      </c>
      <c r="D77" t="s">
        <v>29</v>
      </c>
      <c r="E77" t="s">
        <v>9</v>
      </c>
      <c r="F77" s="3">
        <v>169623</v>
      </c>
      <c r="H77" s="3">
        <v>850935</v>
      </c>
    </row>
    <row r="78" spans="1:9" x14ac:dyDescent="0.25">
      <c r="A78" t="s">
        <v>4</v>
      </c>
      <c r="B78" t="s">
        <v>30</v>
      </c>
      <c r="C78">
        <f>IF(ROUNDDOWN(B78/100,0)=3113,ROUNDDOWN(B78/10,0), ROUNDDOWN(B78/100,0))</f>
        <v>31131</v>
      </c>
      <c r="D78" t="s">
        <v>31</v>
      </c>
      <c r="E78" t="s">
        <v>9</v>
      </c>
      <c r="F78" s="3">
        <v>118926</v>
      </c>
      <c r="H78" s="3">
        <v>805270</v>
      </c>
      <c r="I78" s="3">
        <v>119388</v>
      </c>
    </row>
    <row r="79" spans="1:9" x14ac:dyDescent="0.25">
      <c r="A79" t="s">
        <v>4</v>
      </c>
      <c r="B79" t="s">
        <v>32</v>
      </c>
      <c r="C79">
        <f>IF(ROUNDDOWN(B79/100,0)=3113,ROUNDDOWN(B79/10,0), ROUNDDOWN(B79/100,0))</f>
        <v>31134</v>
      </c>
      <c r="D79" t="s">
        <v>33</v>
      </c>
      <c r="E79" t="s">
        <v>9</v>
      </c>
      <c r="F79" s="3">
        <v>39570</v>
      </c>
      <c r="G79" s="3">
        <v>103253</v>
      </c>
      <c r="H79" s="3">
        <v>1431919</v>
      </c>
      <c r="I79" s="3" t="s">
        <v>8</v>
      </c>
    </row>
    <row r="80" spans="1:9" x14ac:dyDescent="0.25">
      <c r="A80" t="s">
        <v>4</v>
      </c>
      <c r="B80" t="s">
        <v>34</v>
      </c>
      <c r="C80">
        <f>IF(ROUNDDOWN(B80/100,0)=3113,ROUNDDOWN(B80/10,0), ROUNDDOWN(B80/100,0))</f>
        <v>31135</v>
      </c>
      <c r="D80" t="s">
        <v>35</v>
      </c>
      <c r="E80" t="s">
        <v>9</v>
      </c>
      <c r="F80" s="3">
        <v>11988</v>
      </c>
      <c r="G80" s="3">
        <v>41840</v>
      </c>
      <c r="H80" s="3">
        <v>457752</v>
      </c>
    </row>
    <row r="81" spans="1:9" x14ac:dyDescent="0.25">
      <c r="A81" t="s">
        <v>4</v>
      </c>
      <c r="B81" t="s">
        <v>36</v>
      </c>
      <c r="C81">
        <f>IF(ROUNDDOWN(B81/100,0)=3113,ROUNDDOWN(B81/10,0), ROUNDDOWN(B81/100,0))</f>
        <v>31135</v>
      </c>
      <c r="D81" t="s">
        <v>37</v>
      </c>
      <c r="E81" t="s">
        <v>9</v>
      </c>
      <c r="F81" s="3">
        <v>39014</v>
      </c>
      <c r="G81" s="3">
        <v>85078</v>
      </c>
      <c r="H81" s="3">
        <v>1134118</v>
      </c>
    </row>
    <row r="82" spans="1:9" x14ac:dyDescent="0.25">
      <c r="A82" t="s">
        <v>4</v>
      </c>
      <c r="B82" t="s">
        <v>38</v>
      </c>
      <c r="C82">
        <f>IF(ROUNDDOWN(B82/100,0)=3113,ROUNDDOWN(B82/10,0), ROUNDDOWN(B82/100,0))</f>
        <v>3114</v>
      </c>
      <c r="D82" t="s">
        <v>135</v>
      </c>
      <c r="E82" t="s">
        <v>9</v>
      </c>
      <c r="F82" s="3">
        <v>98746</v>
      </c>
      <c r="G82" s="3">
        <v>168187</v>
      </c>
      <c r="H82" s="3">
        <v>2463561</v>
      </c>
    </row>
    <row r="83" spans="1:9" x14ac:dyDescent="0.25">
      <c r="A83" t="s">
        <v>4</v>
      </c>
      <c r="B83" t="s">
        <v>39</v>
      </c>
      <c r="C83">
        <f>IF(ROUNDDOWN(B83/100,0)=3113,ROUNDDOWN(B83/10,0), ROUNDDOWN(B83/100,0))</f>
        <v>3114</v>
      </c>
      <c r="D83" t="s">
        <v>40</v>
      </c>
      <c r="E83" t="s">
        <v>9</v>
      </c>
      <c r="F83" s="3">
        <v>62969</v>
      </c>
      <c r="G83" s="3">
        <v>200786</v>
      </c>
      <c r="H83" s="3">
        <v>2549401</v>
      </c>
    </row>
    <row r="84" spans="1:9" x14ac:dyDescent="0.25">
      <c r="A84" t="s">
        <v>4</v>
      </c>
      <c r="B84" t="s">
        <v>41</v>
      </c>
      <c r="C84">
        <f>IF(ROUNDDOWN(B84/100,0)=3113,ROUNDDOWN(B84/10,0), ROUNDDOWN(B84/100,0))</f>
        <v>3114</v>
      </c>
      <c r="D84" t="s">
        <v>42</v>
      </c>
      <c r="E84" t="s">
        <v>9</v>
      </c>
      <c r="F84" s="3">
        <v>221082</v>
      </c>
      <c r="G84" s="3">
        <v>219798</v>
      </c>
      <c r="H84" s="3">
        <v>2442376</v>
      </c>
    </row>
    <row r="85" spans="1:9" x14ac:dyDescent="0.25">
      <c r="A85" t="s">
        <v>4</v>
      </c>
      <c r="B85" t="s">
        <v>43</v>
      </c>
      <c r="C85">
        <f>IF(ROUNDDOWN(B85/100,0)=3113,ROUNDDOWN(B85/10,0), ROUNDDOWN(B85/100,0))</f>
        <v>3114</v>
      </c>
      <c r="D85" t="s">
        <v>44</v>
      </c>
      <c r="E85" t="s">
        <v>9</v>
      </c>
      <c r="F85" s="3">
        <v>36347</v>
      </c>
      <c r="G85" s="3">
        <v>39610</v>
      </c>
      <c r="H85" s="3">
        <v>567818</v>
      </c>
    </row>
    <row r="86" spans="1:9" x14ac:dyDescent="0.25">
      <c r="A86" t="s">
        <v>4</v>
      </c>
      <c r="B86" t="s">
        <v>45</v>
      </c>
      <c r="C86">
        <f>IF(ROUNDDOWN(B86/100,0)=3113,ROUNDDOWN(B86/10,0), ROUNDDOWN(B86/100,0))</f>
        <v>3114</v>
      </c>
      <c r="D86" t="s">
        <v>46</v>
      </c>
      <c r="E86" t="s">
        <v>9</v>
      </c>
      <c r="F86" s="3">
        <v>58182</v>
      </c>
      <c r="G86" s="3">
        <v>57328</v>
      </c>
      <c r="H86" s="3">
        <v>649047</v>
      </c>
    </row>
    <row r="87" spans="1:9" x14ac:dyDescent="0.25">
      <c r="A87" t="s">
        <v>4</v>
      </c>
      <c r="B87" t="s">
        <v>47</v>
      </c>
      <c r="C87">
        <f>IF(ROUNDDOWN(B87/100,0)=3113,ROUNDDOWN(B87/10,0), ROUNDDOWN(B87/100,0))</f>
        <v>3115</v>
      </c>
      <c r="D87" t="s">
        <v>48</v>
      </c>
      <c r="E87" t="s">
        <v>9</v>
      </c>
      <c r="F87" s="3">
        <v>122784</v>
      </c>
      <c r="G87" s="3">
        <v>259598</v>
      </c>
      <c r="H87" s="3">
        <v>3207820</v>
      </c>
    </row>
    <row r="88" spans="1:9" x14ac:dyDescent="0.25">
      <c r="A88" t="s">
        <v>4</v>
      </c>
      <c r="B88" t="s">
        <v>49</v>
      </c>
      <c r="C88">
        <f>IF(ROUNDDOWN(B88/100,0)=3113,ROUNDDOWN(B88/10,0), ROUNDDOWN(B88/100,0))</f>
        <v>3115</v>
      </c>
      <c r="D88" t="s">
        <v>50</v>
      </c>
      <c r="E88" t="s">
        <v>9</v>
      </c>
      <c r="F88" s="3">
        <v>32678</v>
      </c>
      <c r="G88" s="3">
        <v>37625</v>
      </c>
      <c r="H88" s="3">
        <v>457364</v>
      </c>
    </row>
    <row r="89" spans="1:9" x14ac:dyDescent="0.25">
      <c r="A89" t="s">
        <v>4</v>
      </c>
      <c r="B89" t="s">
        <v>51</v>
      </c>
      <c r="C89">
        <f>IF(ROUNDDOWN(B89/100,0)=3113,ROUNDDOWN(B89/10,0), ROUNDDOWN(B89/100,0))</f>
        <v>3115</v>
      </c>
      <c r="D89" t="s">
        <v>52</v>
      </c>
      <c r="E89" t="s">
        <v>9</v>
      </c>
      <c r="F89" s="3">
        <v>170259</v>
      </c>
      <c r="G89" s="3">
        <v>310155</v>
      </c>
      <c r="H89" s="3">
        <v>4019707</v>
      </c>
      <c r="I89" s="3" t="s">
        <v>8</v>
      </c>
    </row>
    <row r="90" spans="1:9" x14ac:dyDescent="0.25">
      <c r="A90" t="s">
        <v>4</v>
      </c>
      <c r="B90" t="s">
        <v>53</v>
      </c>
      <c r="C90">
        <f>IF(ROUNDDOWN(B90/100,0)=3113,ROUNDDOWN(B90/10,0), ROUNDDOWN(B90/100,0))</f>
        <v>3115</v>
      </c>
      <c r="D90" t="s">
        <v>136</v>
      </c>
      <c r="E90" t="s">
        <v>9</v>
      </c>
      <c r="F90" s="3">
        <v>80201</v>
      </c>
      <c r="G90" s="3">
        <v>103663</v>
      </c>
      <c r="H90" s="3">
        <v>1282149</v>
      </c>
    </row>
    <row r="91" spans="1:9" x14ac:dyDescent="0.25">
      <c r="A91" t="s">
        <v>4</v>
      </c>
      <c r="B91" t="s">
        <v>54</v>
      </c>
      <c r="C91">
        <f>IF(ROUNDDOWN(B91/100,0)=3113,ROUNDDOWN(B91/10,0), ROUNDDOWN(B91/100,0))</f>
        <v>3115</v>
      </c>
      <c r="D91" t="s">
        <v>55</v>
      </c>
      <c r="E91" t="s">
        <v>9</v>
      </c>
      <c r="F91" s="3">
        <v>19770</v>
      </c>
      <c r="G91" s="3">
        <v>92068</v>
      </c>
      <c r="H91" s="3">
        <v>1104582</v>
      </c>
      <c r="I91" s="3" t="s">
        <v>8</v>
      </c>
    </row>
    <row r="92" spans="1:9" x14ac:dyDescent="0.25">
      <c r="A92" t="s">
        <v>4</v>
      </c>
      <c r="B92" t="s">
        <v>56</v>
      </c>
      <c r="C92">
        <f>IF(ROUNDDOWN(B92/100,0)=3113,ROUNDDOWN(B92/10,0), ROUNDDOWN(B92/100,0))</f>
        <v>3116</v>
      </c>
      <c r="D92" t="s">
        <v>57</v>
      </c>
      <c r="E92" t="s">
        <v>9</v>
      </c>
      <c r="F92" s="3">
        <v>166395</v>
      </c>
      <c r="G92" s="3">
        <v>379042</v>
      </c>
      <c r="H92" s="3">
        <v>5504697</v>
      </c>
      <c r="I92" s="3">
        <v>1679</v>
      </c>
    </row>
    <row r="93" spans="1:9" x14ac:dyDescent="0.25">
      <c r="A93" t="s">
        <v>4</v>
      </c>
      <c r="B93" t="s">
        <v>58</v>
      </c>
      <c r="C93">
        <f>IF(ROUNDDOWN(B93/100,0)=3113,ROUNDDOWN(B93/10,0), ROUNDDOWN(B93/100,0))</f>
        <v>3116</v>
      </c>
      <c r="D93" t="s">
        <v>59</v>
      </c>
      <c r="E93" t="s">
        <v>9</v>
      </c>
      <c r="F93" s="3">
        <v>116448</v>
      </c>
      <c r="G93" s="3">
        <v>398400</v>
      </c>
      <c r="H93" s="3">
        <v>5173512</v>
      </c>
    </row>
    <row r="94" spans="1:9" x14ac:dyDescent="0.25">
      <c r="A94" t="s">
        <v>4</v>
      </c>
      <c r="B94" t="s">
        <v>60</v>
      </c>
      <c r="C94">
        <f>IF(ROUNDDOWN(B94/100,0)=3113,ROUNDDOWN(B94/10,0), ROUNDDOWN(B94/100,0))</f>
        <v>3116</v>
      </c>
      <c r="D94" t="s">
        <v>61</v>
      </c>
      <c r="E94" t="s">
        <v>9</v>
      </c>
      <c r="F94" s="3">
        <v>130397</v>
      </c>
      <c r="G94" s="3">
        <v>80029</v>
      </c>
      <c r="H94" s="3">
        <v>968573</v>
      </c>
    </row>
    <row r="95" spans="1:9" x14ac:dyDescent="0.25">
      <c r="A95" t="s">
        <v>4</v>
      </c>
      <c r="B95" t="s">
        <v>62</v>
      </c>
      <c r="C95">
        <f>IF(ROUNDDOWN(B95/100,0)=3113,ROUNDDOWN(B95/10,0), ROUNDDOWN(B95/100,0))</f>
        <v>3116</v>
      </c>
      <c r="D95" t="s">
        <v>63</v>
      </c>
      <c r="E95" t="s">
        <v>9</v>
      </c>
      <c r="F95" s="3">
        <v>149267</v>
      </c>
      <c r="G95" s="3">
        <v>531415</v>
      </c>
      <c r="H95" s="3">
        <v>7304935</v>
      </c>
    </row>
    <row r="96" spans="1:9" x14ac:dyDescent="0.25">
      <c r="A96" t="s">
        <v>4</v>
      </c>
      <c r="B96" t="s">
        <v>64</v>
      </c>
      <c r="C96">
        <f>IF(ROUNDDOWN(B96/100,0)=3113,ROUNDDOWN(B96/10,0), ROUNDDOWN(B96/100,0))</f>
        <v>3117</v>
      </c>
      <c r="D96" t="s">
        <v>65</v>
      </c>
      <c r="E96" t="s">
        <v>9</v>
      </c>
      <c r="F96" s="3">
        <v>134547</v>
      </c>
      <c r="G96" s="3">
        <v>88069</v>
      </c>
      <c r="H96" s="3">
        <v>897822</v>
      </c>
      <c r="I96" s="3">
        <v>73398</v>
      </c>
    </row>
    <row r="97" spans="1:9" x14ac:dyDescent="0.25">
      <c r="A97" t="s">
        <v>4</v>
      </c>
      <c r="B97" t="s">
        <v>66</v>
      </c>
      <c r="C97">
        <f>IF(ROUNDDOWN(B97/100,0)=3113,ROUNDDOWN(B97/10,0), ROUNDDOWN(B97/100,0))</f>
        <v>3118</v>
      </c>
      <c r="D97" t="s">
        <v>67</v>
      </c>
      <c r="E97" t="s">
        <v>9</v>
      </c>
      <c r="F97" s="3">
        <v>36769</v>
      </c>
      <c r="G97" s="3">
        <v>57827</v>
      </c>
      <c r="H97" s="3">
        <v>565341</v>
      </c>
    </row>
    <row r="98" spans="1:9" x14ac:dyDescent="0.25">
      <c r="A98" t="s">
        <v>4</v>
      </c>
      <c r="B98" t="s">
        <v>68</v>
      </c>
      <c r="C98">
        <f>IF(ROUNDDOWN(B98/100,0)=3113,ROUNDDOWN(B98/10,0), ROUNDDOWN(B98/100,0))</f>
        <v>3118</v>
      </c>
      <c r="D98" t="s">
        <v>69</v>
      </c>
      <c r="E98" t="s">
        <v>9</v>
      </c>
      <c r="F98" s="3">
        <v>152447</v>
      </c>
      <c r="G98" s="3">
        <v>288056</v>
      </c>
      <c r="H98" s="3">
        <v>3213178</v>
      </c>
    </row>
    <row r="99" spans="1:9" x14ac:dyDescent="0.25">
      <c r="A99" t="s">
        <v>4</v>
      </c>
      <c r="B99" t="s">
        <v>70</v>
      </c>
      <c r="C99">
        <f>IF(ROUNDDOWN(B99/100,0)=3113,ROUNDDOWN(B99/10,0), ROUNDDOWN(B99/100,0))</f>
        <v>3118</v>
      </c>
      <c r="D99" t="s">
        <v>137</v>
      </c>
      <c r="E99" t="s">
        <v>9</v>
      </c>
      <c r="F99" s="3">
        <v>19960</v>
      </c>
      <c r="G99" s="3">
        <v>59843</v>
      </c>
      <c r="H99" s="3">
        <v>736451</v>
      </c>
    </row>
    <row r="100" spans="1:9" x14ac:dyDescent="0.25">
      <c r="A100" t="s">
        <v>4</v>
      </c>
      <c r="B100" t="s">
        <v>71</v>
      </c>
      <c r="C100">
        <f>IF(ROUNDDOWN(B100/100,0)=3113,ROUNDDOWN(B100/10,0), ROUNDDOWN(B100/100,0))</f>
        <v>3118</v>
      </c>
      <c r="D100" t="s">
        <v>72</v>
      </c>
      <c r="E100" t="s">
        <v>9</v>
      </c>
      <c r="F100" s="3">
        <v>34964</v>
      </c>
      <c r="G100" s="3">
        <v>64619</v>
      </c>
      <c r="H100" s="3">
        <v>832425</v>
      </c>
    </row>
    <row r="101" spans="1:9" x14ac:dyDescent="0.25">
      <c r="A101" t="s">
        <v>4</v>
      </c>
      <c r="B101" t="s">
        <v>73</v>
      </c>
      <c r="C101">
        <f>IF(ROUNDDOWN(B101/100,0)=3113,ROUNDDOWN(B101/10,0), ROUNDDOWN(B101/100,0))</f>
        <v>3118</v>
      </c>
      <c r="D101" t="s">
        <v>138</v>
      </c>
      <c r="E101" t="s">
        <v>9</v>
      </c>
      <c r="F101" s="3">
        <v>24017</v>
      </c>
      <c r="G101" s="3">
        <v>105689</v>
      </c>
      <c r="H101" s="3">
        <v>1266358</v>
      </c>
    </row>
    <row r="102" spans="1:9" x14ac:dyDescent="0.25">
      <c r="A102" t="s">
        <v>4</v>
      </c>
      <c r="B102" t="s">
        <v>74</v>
      </c>
      <c r="C102">
        <f>IF(ROUNDDOWN(B102/100,0)=3113,ROUNDDOWN(B102/10,0), ROUNDDOWN(B102/100,0))</f>
        <v>3118</v>
      </c>
      <c r="D102" t="s">
        <v>75</v>
      </c>
      <c r="E102" t="s">
        <v>9</v>
      </c>
      <c r="F102" s="3">
        <v>20201</v>
      </c>
      <c r="G102" s="3">
        <v>42274</v>
      </c>
      <c r="H102" s="3">
        <v>445818</v>
      </c>
      <c r="I102" s="3" t="s">
        <v>8</v>
      </c>
    </row>
    <row r="103" spans="1:9" x14ac:dyDescent="0.25">
      <c r="A103" t="s">
        <v>4</v>
      </c>
      <c r="B103" t="s">
        <v>76</v>
      </c>
      <c r="C103">
        <f>IF(ROUNDDOWN(B103/100,0)=3113,ROUNDDOWN(B103/10,0), ROUNDDOWN(B103/100,0))</f>
        <v>3119</v>
      </c>
      <c r="D103" t="s">
        <v>77</v>
      </c>
      <c r="E103" t="s">
        <v>9</v>
      </c>
      <c r="H103" s="3">
        <v>841275</v>
      </c>
    </row>
    <row r="104" spans="1:9" x14ac:dyDescent="0.25">
      <c r="A104" t="s">
        <v>4</v>
      </c>
      <c r="B104" t="s">
        <v>78</v>
      </c>
      <c r="C104">
        <f>IF(ROUNDDOWN(B104/100,0)=3113,ROUNDDOWN(B104/10,0), ROUNDDOWN(B104/100,0))</f>
        <v>3119</v>
      </c>
      <c r="D104" t="s">
        <v>79</v>
      </c>
      <c r="E104" t="s">
        <v>9</v>
      </c>
      <c r="H104" s="3">
        <v>1198413</v>
      </c>
    </row>
    <row r="105" spans="1:9" x14ac:dyDescent="0.25">
      <c r="A105" t="s">
        <v>4</v>
      </c>
      <c r="B105" t="s">
        <v>80</v>
      </c>
      <c r="C105">
        <f>IF(ROUNDDOWN(B105/100,0)=3113,ROUNDDOWN(B105/10,0), ROUNDDOWN(B105/100,0))</f>
        <v>3119</v>
      </c>
      <c r="D105" t="s">
        <v>81</v>
      </c>
      <c r="E105" t="s">
        <v>9</v>
      </c>
      <c r="F105" s="3">
        <v>23664</v>
      </c>
      <c r="H105" s="3">
        <v>442199</v>
      </c>
      <c r="I105" s="3" t="s">
        <v>8</v>
      </c>
    </row>
    <row r="106" spans="1:9" x14ac:dyDescent="0.25">
      <c r="A106" t="s">
        <v>4</v>
      </c>
      <c r="B106" t="s">
        <v>82</v>
      </c>
      <c r="C106">
        <f>IF(ROUNDDOWN(B106/100,0)=3113,ROUNDDOWN(B106/10,0), ROUNDDOWN(B106/100,0))</f>
        <v>3119</v>
      </c>
      <c r="D106" t="s">
        <v>83</v>
      </c>
      <c r="E106" t="s">
        <v>9</v>
      </c>
      <c r="H106" s="3">
        <v>391296</v>
      </c>
    </row>
    <row r="107" spans="1:9" x14ac:dyDescent="0.25">
      <c r="A107" t="s">
        <v>4</v>
      </c>
      <c r="B107" t="s">
        <v>84</v>
      </c>
      <c r="C107">
        <f>IF(ROUNDDOWN(B107/100,0)=3113,ROUNDDOWN(B107/10,0), ROUNDDOWN(B107/100,0))</f>
        <v>3119</v>
      </c>
      <c r="D107" t="s">
        <v>139</v>
      </c>
      <c r="E107" t="s">
        <v>9</v>
      </c>
      <c r="F107" s="3">
        <v>22726</v>
      </c>
      <c r="G107" s="3">
        <v>60909</v>
      </c>
      <c r="H107" s="3">
        <v>682215</v>
      </c>
    </row>
    <row r="108" spans="1:9" x14ac:dyDescent="0.25">
      <c r="A108" t="s">
        <v>4</v>
      </c>
      <c r="B108" t="s">
        <v>85</v>
      </c>
      <c r="C108">
        <f>IF(ROUNDDOWN(B108/100,0)=3113,ROUNDDOWN(B108/10,0), ROUNDDOWN(B108/100,0))</f>
        <v>3119</v>
      </c>
      <c r="D108" t="s">
        <v>86</v>
      </c>
      <c r="E108" t="s">
        <v>9</v>
      </c>
      <c r="G108" s="3">
        <v>52500</v>
      </c>
      <c r="H108" s="3">
        <v>596429</v>
      </c>
    </row>
    <row r="109" spans="1:9" x14ac:dyDescent="0.25">
      <c r="A109" t="s">
        <v>4</v>
      </c>
      <c r="B109" t="s">
        <v>87</v>
      </c>
      <c r="C109">
        <f>IF(ROUNDDOWN(B109/100,0)=3113,ROUNDDOWN(B109/10,0), ROUNDDOWN(B109/100,0))</f>
        <v>3119</v>
      </c>
      <c r="D109" t="s">
        <v>88</v>
      </c>
      <c r="E109" t="s">
        <v>9</v>
      </c>
      <c r="F109" s="3">
        <v>41327</v>
      </c>
      <c r="G109" s="3">
        <v>124968</v>
      </c>
      <c r="H109" s="3">
        <v>1322907</v>
      </c>
    </row>
    <row r="110" spans="1:9" x14ac:dyDescent="0.25">
      <c r="A110" t="s">
        <v>4</v>
      </c>
      <c r="B110" t="s">
        <v>89</v>
      </c>
      <c r="C110">
        <f>IF(ROUNDDOWN(B110/100,0)=3113,ROUNDDOWN(B110/10,0), ROUNDDOWN(B110/100,0))</f>
        <v>3119</v>
      </c>
      <c r="D110" t="s">
        <v>90</v>
      </c>
      <c r="E110" t="s">
        <v>9</v>
      </c>
      <c r="F110" s="3">
        <v>54206</v>
      </c>
      <c r="G110" s="3">
        <v>112026</v>
      </c>
      <c r="H110" s="3">
        <v>1368307</v>
      </c>
      <c r="I110" s="3" t="s">
        <v>8</v>
      </c>
    </row>
    <row r="111" spans="1:9" x14ac:dyDescent="0.25">
      <c r="A111" t="s">
        <v>4</v>
      </c>
      <c r="B111" t="s">
        <v>91</v>
      </c>
      <c r="C111">
        <f>IF(ROUNDDOWN(B111/100,0)=3113,ROUNDDOWN(B111/10,0), ROUNDDOWN(B111/100,0))</f>
        <v>3121</v>
      </c>
      <c r="D111" t="s">
        <v>92</v>
      </c>
      <c r="E111" t="s">
        <v>9</v>
      </c>
      <c r="F111" s="3">
        <v>145636</v>
      </c>
      <c r="G111" s="3">
        <v>257477</v>
      </c>
      <c r="H111" s="3">
        <v>2988081</v>
      </c>
    </row>
    <row r="112" spans="1:9" x14ac:dyDescent="0.25">
      <c r="A112" t="s">
        <v>4</v>
      </c>
      <c r="B112" t="s">
        <v>93</v>
      </c>
      <c r="C112">
        <f>IF(ROUNDDOWN(B112/100,0)=3113,ROUNDDOWN(B112/10,0), ROUNDDOWN(B112/100,0))</f>
        <v>3121</v>
      </c>
      <c r="D112" t="s">
        <v>94</v>
      </c>
      <c r="E112" t="s">
        <v>9</v>
      </c>
      <c r="F112" s="3">
        <v>24141</v>
      </c>
      <c r="G112" s="3">
        <v>126230</v>
      </c>
      <c r="H112" s="3">
        <v>1520460</v>
      </c>
      <c r="I112" s="3" t="s">
        <v>8</v>
      </c>
    </row>
    <row r="113" spans="1:9" x14ac:dyDescent="0.25">
      <c r="A113" t="s">
        <v>4</v>
      </c>
      <c r="B113" t="s">
        <v>95</v>
      </c>
      <c r="C113">
        <f>IF(ROUNDDOWN(B113/100,0)=3113,ROUNDDOWN(B113/10,0), ROUNDDOWN(B113/100,0))</f>
        <v>3121</v>
      </c>
      <c r="D113" t="s">
        <v>96</v>
      </c>
      <c r="E113" t="s">
        <v>9</v>
      </c>
      <c r="F113" s="3">
        <v>14259</v>
      </c>
      <c r="G113" s="3">
        <v>42826</v>
      </c>
      <c r="H113" s="3">
        <v>519864</v>
      </c>
      <c r="I113" s="3" t="s">
        <v>8</v>
      </c>
    </row>
    <row r="114" spans="1:9" x14ac:dyDescent="0.25">
      <c r="A114" t="s">
        <v>4</v>
      </c>
      <c r="B114" t="s">
        <v>97</v>
      </c>
      <c r="C114">
        <f>IF(ROUNDDOWN(B114/100,0)=3113,ROUNDDOWN(B114/10,0), ROUNDDOWN(B114/100,0))</f>
        <v>3121</v>
      </c>
      <c r="D114" t="s">
        <v>98</v>
      </c>
      <c r="E114" t="s">
        <v>9</v>
      </c>
      <c r="F114" s="3">
        <v>116287</v>
      </c>
      <c r="G114" s="3">
        <v>211109</v>
      </c>
      <c r="H114" s="3">
        <v>2648399</v>
      </c>
      <c r="I114" s="3">
        <v>21284</v>
      </c>
    </row>
    <row r="115" spans="1:9" x14ac:dyDescent="0.25">
      <c r="A115" t="s">
        <v>4</v>
      </c>
      <c r="B115" t="s">
        <v>99</v>
      </c>
      <c r="C115">
        <f>IF(ROUNDDOWN(B115/100,0)=3113,ROUNDDOWN(B115/10,0), ROUNDDOWN(B115/100,0))</f>
        <v>3121</v>
      </c>
      <c r="D115" t="s">
        <v>100</v>
      </c>
      <c r="E115" t="s">
        <v>9</v>
      </c>
      <c r="F115" s="3">
        <v>40991</v>
      </c>
      <c r="G115" s="3">
        <v>137293</v>
      </c>
      <c r="H115" s="3">
        <v>928568</v>
      </c>
      <c r="I115" s="3">
        <v>10168</v>
      </c>
    </row>
    <row r="116" spans="1:9" x14ac:dyDescent="0.25">
      <c r="A116" t="s">
        <v>4</v>
      </c>
      <c r="B116" t="s">
        <v>101</v>
      </c>
      <c r="C116">
        <f>IF(ROUNDDOWN(B116/100,0)=3113,ROUNDDOWN(B116/10,0), ROUNDDOWN(B116/100,0))</f>
        <v>3121</v>
      </c>
      <c r="D116" t="s">
        <v>102</v>
      </c>
      <c r="E116" t="s">
        <v>9</v>
      </c>
      <c r="F116" s="3">
        <v>34824</v>
      </c>
      <c r="G116" s="3">
        <v>36163</v>
      </c>
      <c r="H116" s="3">
        <v>388608</v>
      </c>
    </row>
    <row r="117" spans="1:9" x14ac:dyDescent="0.25">
      <c r="A117" t="s">
        <v>4</v>
      </c>
      <c r="B117" t="s">
        <v>103</v>
      </c>
      <c r="C117">
        <f>IF(ROUNDDOWN(B117/100,0)=3113,ROUNDDOWN(B117/10,0), ROUNDDOWN(B117/100,0))</f>
        <v>3122</v>
      </c>
      <c r="D117" t="s">
        <v>104</v>
      </c>
      <c r="E117" t="s">
        <v>9</v>
      </c>
      <c r="F117" s="3">
        <v>30010</v>
      </c>
      <c r="G117" s="3">
        <v>59796</v>
      </c>
      <c r="H117" s="3">
        <v>785402</v>
      </c>
    </row>
    <row r="118" spans="1:9" x14ac:dyDescent="0.25">
      <c r="A118" t="s">
        <v>4</v>
      </c>
      <c r="B118" t="s">
        <v>5</v>
      </c>
      <c r="C118">
        <f>IF(ROUNDDOWN(B118/100,0)=3113,ROUNDDOWN(B118/10,0), ROUNDDOWN(B118/100,0))</f>
        <v>3111</v>
      </c>
      <c r="D118" t="s">
        <v>6</v>
      </c>
      <c r="E118" t="s">
        <v>10</v>
      </c>
      <c r="F118" s="3">
        <v>63914</v>
      </c>
      <c r="G118" s="3">
        <v>137504</v>
      </c>
      <c r="H118" s="3">
        <v>1683569</v>
      </c>
      <c r="I118" s="3" t="s">
        <v>8</v>
      </c>
    </row>
    <row r="119" spans="1:9" x14ac:dyDescent="0.25">
      <c r="A119" t="s">
        <v>4</v>
      </c>
      <c r="B119" t="s">
        <v>12</v>
      </c>
      <c r="C119">
        <f>IF(ROUNDDOWN(B119/100,0)=3113,ROUNDDOWN(B119/10,0), ROUNDDOWN(B119/100,0))</f>
        <v>3111</v>
      </c>
      <c r="D119" t="s">
        <v>13</v>
      </c>
      <c r="E119" t="s">
        <v>10</v>
      </c>
      <c r="F119" s="3">
        <v>124856</v>
      </c>
      <c r="G119" s="3">
        <v>237221</v>
      </c>
      <c r="H119" s="3">
        <v>2987042</v>
      </c>
    </row>
    <row r="120" spans="1:9" x14ac:dyDescent="0.25">
      <c r="A120" t="s">
        <v>4</v>
      </c>
      <c r="B120" t="s">
        <v>14</v>
      </c>
      <c r="C120">
        <f>IF(ROUNDDOWN(B120/100,0)=3113,ROUNDDOWN(B120/10,0), ROUNDDOWN(B120/100,0))</f>
        <v>3112</v>
      </c>
      <c r="D120" t="s">
        <v>15</v>
      </c>
      <c r="E120" t="s">
        <v>10</v>
      </c>
      <c r="F120" s="3">
        <v>34402</v>
      </c>
      <c r="G120" s="3">
        <v>178920</v>
      </c>
      <c r="H120" s="3">
        <v>2324383</v>
      </c>
      <c r="I120" s="3" t="s">
        <v>8</v>
      </c>
    </row>
    <row r="121" spans="1:9" x14ac:dyDescent="0.25">
      <c r="A121" t="s">
        <v>4</v>
      </c>
      <c r="B121" t="s">
        <v>16</v>
      </c>
      <c r="C121">
        <f>IF(ROUNDDOWN(B121/100,0)=3113,ROUNDDOWN(B121/10,0), ROUNDDOWN(B121/100,0))</f>
        <v>3112</v>
      </c>
      <c r="D121" t="s">
        <v>17</v>
      </c>
      <c r="E121" t="s">
        <v>10</v>
      </c>
      <c r="G121" s="3">
        <v>54367</v>
      </c>
      <c r="H121" s="3">
        <v>796557</v>
      </c>
    </row>
    <row r="122" spans="1:9" x14ac:dyDescent="0.25">
      <c r="A122" t="s">
        <v>4</v>
      </c>
      <c r="B122" t="s">
        <v>18</v>
      </c>
      <c r="C122">
        <f>IF(ROUNDDOWN(B122/100,0)=3113,ROUNDDOWN(B122/10,0), ROUNDDOWN(B122/100,0))</f>
        <v>3112</v>
      </c>
      <c r="D122" t="s">
        <v>19</v>
      </c>
      <c r="E122" t="s">
        <v>10</v>
      </c>
      <c r="G122" s="3">
        <v>15239</v>
      </c>
      <c r="H122" s="3">
        <v>202083</v>
      </c>
      <c r="I122" s="3" t="s">
        <v>8</v>
      </c>
    </row>
    <row r="123" spans="1:9" x14ac:dyDescent="0.25">
      <c r="A123" t="s">
        <v>4</v>
      </c>
      <c r="B123" t="s">
        <v>20</v>
      </c>
      <c r="C123">
        <f>IF(ROUNDDOWN(B123/100,0)=3113,ROUNDDOWN(B123/10,0), ROUNDDOWN(B123/100,0))</f>
        <v>3112</v>
      </c>
      <c r="D123" t="s">
        <v>21</v>
      </c>
      <c r="E123" t="s">
        <v>10</v>
      </c>
      <c r="F123" s="3">
        <v>269224</v>
      </c>
      <c r="G123" s="3">
        <v>269064</v>
      </c>
      <c r="H123" s="3">
        <v>4477375</v>
      </c>
    </row>
    <row r="124" spans="1:9" x14ac:dyDescent="0.25">
      <c r="A124" t="s">
        <v>4</v>
      </c>
      <c r="B124" t="s">
        <v>22</v>
      </c>
      <c r="C124">
        <f>IF(ROUNDDOWN(B124/100,0)=3113,ROUNDDOWN(B124/10,0), ROUNDDOWN(B124/100,0))</f>
        <v>3112</v>
      </c>
      <c r="D124" t="s">
        <v>23</v>
      </c>
      <c r="E124" t="s">
        <v>10</v>
      </c>
      <c r="F124" s="3">
        <v>246067</v>
      </c>
      <c r="H124" s="3">
        <v>3449304</v>
      </c>
    </row>
    <row r="125" spans="1:9" x14ac:dyDescent="0.25">
      <c r="A125" t="s">
        <v>4</v>
      </c>
      <c r="B125" t="s">
        <v>24</v>
      </c>
      <c r="C125">
        <f>IF(ROUNDDOWN(B125/100,0)=3113,ROUNDDOWN(B125/10,0), ROUNDDOWN(B125/100,0))</f>
        <v>3112</v>
      </c>
      <c r="D125" t="s">
        <v>25</v>
      </c>
      <c r="E125" t="s">
        <v>10</v>
      </c>
      <c r="F125" s="3">
        <v>18714</v>
      </c>
      <c r="H125" s="3">
        <v>431455</v>
      </c>
    </row>
    <row r="126" spans="1:9" x14ac:dyDescent="0.25">
      <c r="A126" t="s">
        <v>4</v>
      </c>
      <c r="B126" t="s">
        <v>26</v>
      </c>
      <c r="C126">
        <f>IF(ROUNDDOWN(B126/100,0)=3113,ROUNDDOWN(B126/10,0), ROUNDDOWN(B126/100,0))</f>
        <v>3112</v>
      </c>
      <c r="D126" t="s">
        <v>27</v>
      </c>
      <c r="E126" t="s">
        <v>10</v>
      </c>
      <c r="F126" s="3">
        <v>42241</v>
      </c>
      <c r="G126" s="3">
        <v>76973</v>
      </c>
      <c r="H126" s="3">
        <v>1230807</v>
      </c>
      <c r="I126" s="3" t="s">
        <v>8</v>
      </c>
    </row>
    <row r="127" spans="1:9" x14ac:dyDescent="0.25">
      <c r="A127" t="s">
        <v>4</v>
      </c>
      <c r="B127" t="s">
        <v>28</v>
      </c>
      <c r="C127">
        <f>IF(ROUNDDOWN(B127/100,0)=3113,ROUNDDOWN(B127/10,0), ROUNDDOWN(B127/100,0))</f>
        <v>31131</v>
      </c>
      <c r="D127" t="s">
        <v>29</v>
      </c>
      <c r="E127" t="s">
        <v>10</v>
      </c>
      <c r="F127" s="3">
        <v>165054</v>
      </c>
      <c r="H127" s="3">
        <v>921502</v>
      </c>
    </row>
    <row r="128" spans="1:9" x14ac:dyDescent="0.25">
      <c r="A128" t="s">
        <v>4</v>
      </c>
      <c r="B128" t="s">
        <v>30</v>
      </c>
      <c r="C128">
        <f>IF(ROUNDDOWN(B128/100,0)=3113,ROUNDDOWN(B128/10,0), ROUNDDOWN(B128/100,0))</f>
        <v>31131</v>
      </c>
      <c r="D128" t="s">
        <v>31</v>
      </c>
      <c r="E128" t="s">
        <v>10</v>
      </c>
      <c r="F128" s="3">
        <v>120258</v>
      </c>
      <c r="H128" s="3">
        <v>808918</v>
      </c>
      <c r="I128" s="3">
        <v>134644</v>
      </c>
    </row>
    <row r="129" spans="1:9" x14ac:dyDescent="0.25">
      <c r="A129" t="s">
        <v>4</v>
      </c>
      <c r="B129" t="s">
        <v>32</v>
      </c>
      <c r="C129">
        <f>IF(ROUNDDOWN(B129/100,0)=3113,ROUNDDOWN(B129/10,0), ROUNDDOWN(B129/100,0))</f>
        <v>31134</v>
      </c>
      <c r="D129" t="s">
        <v>33</v>
      </c>
      <c r="E129" t="s">
        <v>10</v>
      </c>
      <c r="F129" s="3">
        <v>31096</v>
      </c>
      <c r="G129" s="3">
        <v>87045</v>
      </c>
      <c r="H129" s="3">
        <v>1196809</v>
      </c>
    </row>
    <row r="130" spans="1:9" x14ac:dyDescent="0.25">
      <c r="A130" t="s">
        <v>4</v>
      </c>
      <c r="B130" t="s">
        <v>34</v>
      </c>
      <c r="C130">
        <f>IF(ROUNDDOWN(B130/100,0)=3113,ROUNDDOWN(B130/10,0), ROUNDDOWN(B130/100,0))</f>
        <v>31135</v>
      </c>
      <c r="D130" t="s">
        <v>35</v>
      </c>
      <c r="E130" t="s">
        <v>10</v>
      </c>
      <c r="F130" s="3">
        <v>10541</v>
      </c>
      <c r="G130" s="3">
        <v>36438</v>
      </c>
      <c r="H130" s="3">
        <v>430322</v>
      </c>
      <c r="I130" s="3">
        <v>984</v>
      </c>
    </row>
    <row r="131" spans="1:9" x14ac:dyDescent="0.25">
      <c r="A131" t="s">
        <v>4</v>
      </c>
      <c r="B131" t="s">
        <v>36</v>
      </c>
      <c r="C131">
        <f>IF(ROUNDDOWN(B131/100,0)=3113,ROUNDDOWN(B131/10,0), ROUNDDOWN(B131/100,0))</f>
        <v>31135</v>
      </c>
      <c r="D131" t="s">
        <v>37</v>
      </c>
      <c r="E131" t="s">
        <v>10</v>
      </c>
      <c r="F131" s="3">
        <v>38469</v>
      </c>
      <c r="G131" s="3">
        <v>79541</v>
      </c>
      <c r="H131" s="3">
        <v>1074648</v>
      </c>
    </row>
    <row r="132" spans="1:9" x14ac:dyDescent="0.25">
      <c r="A132" t="s">
        <v>4</v>
      </c>
      <c r="B132" t="s">
        <v>38</v>
      </c>
      <c r="C132">
        <f>IF(ROUNDDOWN(B132/100,0)=3113,ROUNDDOWN(B132/10,0), ROUNDDOWN(B132/100,0))</f>
        <v>3114</v>
      </c>
      <c r="D132" t="s">
        <v>135</v>
      </c>
      <c r="E132" t="s">
        <v>10</v>
      </c>
      <c r="F132" s="3">
        <v>101218</v>
      </c>
      <c r="G132" s="3">
        <v>182638</v>
      </c>
      <c r="H132" s="3">
        <v>2599418</v>
      </c>
    </row>
    <row r="133" spans="1:9" x14ac:dyDescent="0.25">
      <c r="A133" t="s">
        <v>4</v>
      </c>
      <c r="B133" t="s">
        <v>39</v>
      </c>
      <c r="C133">
        <f>IF(ROUNDDOWN(B133/100,0)=3113,ROUNDDOWN(B133/10,0), ROUNDDOWN(B133/100,0))</f>
        <v>3114</v>
      </c>
      <c r="D133" t="s">
        <v>40</v>
      </c>
      <c r="E133" t="s">
        <v>10</v>
      </c>
      <c r="F133" s="3">
        <v>60044</v>
      </c>
      <c r="G133" s="3">
        <v>199544</v>
      </c>
      <c r="H133" s="3">
        <v>2586805</v>
      </c>
    </row>
    <row r="134" spans="1:9" x14ac:dyDescent="0.25">
      <c r="A134" t="s">
        <v>4</v>
      </c>
      <c r="B134" t="s">
        <v>41</v>
      </c>
      <c r="C134">
        <f>IF(ROUNDDOWN(B134/100,0)=3113,ROUNDDOWN(B134/10,0), ROUNDDOWN(B134/100,0))</f>
        <v>3114</v>
      </c>
      <c r="D134" t="s">
        <v>42</v>
      </c>
      <c r="E134" t="s">
        <v>10</v>
      </c>
      <c r="F134" s="3">
        <v>212877</v>
      </c>
      <c r="G134" s="3">
        <v>225606</v>
      </c>
      <c r="H134" s="3">
        <v>2524974</v>
      </c>
    </row>
    <row r="135" spans="1:9" x14ac:dyDescent="0.25">
      <c r="A135" t="s">
        <v>4</v>
      </c>
      <c r="B135" t="s">
        <v>43</v>
      </c>
      <c r="C135">
        <f>IF(ROUNDDOWN(B135/100,0)=3113,ROUNDDOWN(B135/10,0), ROUNDDOWN(B135/100,0))</f>
        <v>3114</v>
      </c>
      <c r="D135" t="s">
        <v>44</v>
      </c>
      <c r="E135" t="s">
        <v>10</v>
      </c>
      <c r="F135" s="3">
        <v>39129</v>
      </c>
      <c r="G135" s="3">
        <v>41559</v>
      </c>
      <c r="H135" s="3">
        <v>566299</v>
      </c>
    </row>
    <row r="136" spans="1:9" x14ac:dyDescent="0.25">
      <c r="A136" t="s">
        <v>4</v>
      </c>
      <c r="B136" t="s">
        <v>45</v>
      </c>
      <c r="C136">
        <f>IF(ROUNDDOWN(B136/100,0)=3113,ROUNDDOWN(B136/10,0), ROUNDDOWN(B136/100,0))</f>
        <v>3114</v>
      </c>
      <c r="D136" t="s">
        <v>46</v>
      </c>
      <c r="E136" t="s">
        <v>10</v>
      </c>
      <c r="F136" s="3">
        <v>62332</v>
      </c>
      <c r="G136" s="3">
        <v>62157</v>
      </c>
      <c r="H136" s="3">
        <v>684536</v>
      </c>
    </row>
    <row r="137" spans="1:9" x14ac:dyDescent="0.25">
      <c r="A137" t="s">
        <v>4</v>
      </c>
      <c r="B137" t="s">
        <v>47</v>
      </c>
      <c r="C137">
        <f>IF(ROUNDDOWN(B137/100,0)=3113,ROUNDDOWN(B137/10,0), ROUNDDOWN(B137/100,0))</f>
        <v>3115</v>
      </c>
      <c r="D137" t="s">
        <v>48</v>
      </c>
      <c r="E137" t="s">
        <v>10</v>
      </c>
      <c r="F137" s="3">
        <v>125808</v>
      </c>
      <c r="G137" s="3">
        <v>261638</v>
      </c>
      <c r="H137" s="3">
        <v>3279821</v>
      </c>
    </row>
    <row r="138" spans="1:9" x14ac:dyDescent="0.25">
      <c r="A138" t="s">
        <v>4</v>
      </c>
      <c r="B138" t="s">
        <v>49</v>
      </c>
      <c r="C138">
        <f>IF(ROUNDDOWN(B138/100,0)=3113,ROUNDDOWN(B138/10,0), ROUNDDOWN(B138/100,0))</f>
        <v>3115</v>
      </c>
      <c r="D138" t="s">
        <v>50</v>
      </c>
      <c r="E138" t="s">
        <v>10</v>
      </c>
      <c r="F138" s="3">
        <v>30922</v>
      </c>
      <c r="G138" s="3">
        <v>37458</v>
      </c>
      <c r="H138" s="3">
        <v>414405</v>
      </c>
    </row>
    <row r="139" spans="1:9" x14ac:dyDescent="0.25">
      <c r="A139" t="s">
        <v>4</v>
      </c>
      <c r="B139" t="s">
        <v>51</v>
      </c>
      <c r="C139">
        <f>IF(ROUNDDOWN(B139/100,0)=3113,ROUNDDOWN(B139/10,0), ROUNDDOWN(B139/100,0))</f>
        <v>3115</v>
      </c>
      <c r="D139" t="s">
        <v>52</v>
      </c>
      <c r="E139" t="s">
        <v>10</v>
      </c>
      <c r="F139" s="3">
        <v>160912</v>
      </c>
      <c r="G139" s="3">
        <v>325235</v>
      </c>
      <c r="H139" s="3">
        <v>4134311</v>
      </c>
    </row>
    <row r="140" spans="1:9" x14ac:dyDescent="0.25">
      <c r="A140" t="s">
        <v>4</v>
      </c>
      <c r="B140" t="s">
        <v>53</v>
      </c>
      <c r="C140">
        <f>IF(ROUNDDOWN(B140/100,0)=3113,ROUNDDOWN(B140/10,0), ROUNDDOWN(B140/100,0))</f>
        <v>3115</v>
      </c>
      <c r="D140" t="s">
        <v>136</v>
      </c>
      <c r="E140" t="s">
        <v>10</v>
      </c>
      <c r="F140" s="3">
        <v>68067</v>
      </c>
      <c r="G140" s="3">
        <v>97596</v>
      </c>
      <c r="H140" s="3">
        <v>1194669</v>
      </c>
      <c r="I140" s="3">
        <v>15477</v>
      </c>
    </row>
    <row r="141" spans="1:9" x14ac:dyDescent="0.25">
      <c r="A141" t="s">
        <v>4</v>
      </c>
      <c r="B141" t="s">
        <v>54</v>
      </c>
      <c r="C141">
        <f>IF(ROUNDDOWN(B141/100,0)=3113,ROUNDDOWN(B141/10,0), ROUNDDOWN(B141/100,0))</f>
        <v>3115</v>
      </c>
      <c r="D141" t="s">
        <v>55</v>
      </c>
      <c r="E141" t="s">
        <v>10</v>
      </c>
      <c r="F141" s="3">
        <v>20495</v>
      </c>
      <c r="G141" s="3">
        <v>92122</v>
      </c>
      <c r="H141" s="3">
        <v>1107533</v>
      </c>
    </row>
    <row r="142" spans="1:9" x14ac:dyDescent="0.25">
      <c r="A142" t="s">
        <v>4</v>
      </c>
      <c r="B142" t="s">
        <v>56</v>
      </c>
      <c r="C142">
        <f>IF(ROUNDDOWN(B142/100,0)=3113,ROUNDDOWN(B142/10,0), ROUNDDOWN(B142/100,0))</f>
        <v>3116</v>
      </c>
      <c r="D142" t="s">
        <v>57</v>
      </c>
      <c r="E142" t="s">
        <v>10</v>
      </c>
      <c r="F142" s="3">
        <v>153105</v>
      </c>
      <c r="G142" s="3">
        <v>384578</v>
      </c>
      <c r="H142" s="3">
        <v>5590300</v>
      </c>
    </row>
    <row r="143" spans="1:9" x14ac:dyDescent="0.25">
      <c r="A143" t="s">
        <v>4</v>
      </c>
      <c r="B143" t="s">
        <v>58</v>
      </c>
      <c r="C143">
        <f>IF(ROUNDDOWN(B143/100,0)=3113,ROUNDDOWN(B143/10,0), ROUNDDOWN(B143/100,0))</f>
        <v>3116</v>
      </c>
      <c r="D143" t="s">
        <v>59</v>
      </c>
      <c r="E143" t="s">
        <v>10</v>
      </c>
      <c r="F143" s="3">
        <v>115983</v>
      </c>
      <c r="G143" s="3">
        <v>420362</v>
      </c>
      <c r="H143" s="3">
        <v>5363048</v>
      </c>
    </row>
    <row r="144" spans="1:9" x14ac:dyDescent="0.25">
      <c r="A144" t="s">
        <v>4</v>
      </c>
      <c r="B144" t="s">
        <v>60</v>
      </c>
      <c r="C144">
        <f>IF(ROUNDDOWN(B144/100,0)=3113,ROUNDDOWN(B144/10,0), ROUNDDOWN(B144/100,0))</f>
        <v>3116</v>
      </c>
      <c r="D144" t="s">
        <v>61</v>
      </c>
      <c r="E144" t="s">
        <v>10</v>
      </c>
      <c r="F144" s="3">
        <v>125945</v>
      </c>
      <c r="G144" s="3">
        <v>82390</v>
      </c>
      <c r="H144" s="3">
        <v>1053660</v>
      </c>
    </row>
    <row r="145" spans="1:9" x14ac:dyDescent="0.25">
      <c r="A145" t="s">
        <v>4</v>
      </c>
      <c r="B145" t="s">
        <v>62</v>
      </c>
      <c r="C145">
        <f>IF(ROUNDDOWN(B145/100,0)=3113,ROUNDDOWN(B145/10,0), ROUNDDOWN(B145/100,0))</f>
        <v>3116</v>
      </c>
      <c r="D145" t="s">
        <v>63</v>
      </c>
      <c r="E145" t="s">
        <v>10</v>
      </c>
      <c r="F145" s="3">
        <v>157658</v>
      </c>
      <c r="G145" s="3">
        <v>570190</v>
      </c>
      <c r="H145" s="3">
        <v>7877609</v>
      </c>
    </row>
    <row r="146" spans="1:9" x14ac:dyDescent="0.25">
      <c r="A146" t="s">
        <v>4</v>
      </c>
      <c r="B146" t="s">
        <v>64</v>
      </c>
      <c r="C146">
        <f>IF(ROUNDDOWN(B146/100,0)=3113,ROUNDDOWN(B146/10,0), ROUNDDOWN(B146/100,0))</f>
        <v>3117</v>
      </c>
      <c r="D146" t="s">
        <v>65</v>
      </c>
      <c r="E146" t="s">
        <v>10</v>
      </c>
      <c r="F146" s="3">
        <v>116375</v>
      </c>
      <c r="G146" s="3">
        <v>75163</v>
      </c>
      <c r="H146" s="3">
        <v>754083</v>
      </c>
      <c r="I146" s="3">
        <v>59448</v>
      </c>
    </row>
    <row r="147" spans="1:9" x14ac:dyDescent="0.25">
      <c r="A147" t="s">
        <v>4</v>
      </c>
      <c r="B147" t="s">
        <v>66</v>
      </c>
      <c r="C147">
        <f>IF(ROUNDDOWN(B147/100,0)=3113,ROUNDDOWN(B147/10,0), ROUNDDOWN(B147/100,0))</f>
        <v>3118</v>
      </c>
      <c r="D147" t="s">
        <v>67</v>
      </c>
      <c r="E147" t="s">
        <v>10</v>
      </c>
      <c r="F147" s="3">
        <v>34304</v>
      </c>
      <c r="G147" s="3">
        <v>62508</v>
      </c>
      <c r="H147" s="3">
        <v>627322</v>
      </c>
    </row>
    <row r="148" spans="1:9" x14ac:dyDescent="0.25">
      <c r="A148" t="s">
        <v>4</v>
      </c>
      <c r="B148" t="s">
        <v>68</v>
      </c>
      <c r="C148">
        <f>IF(ROUNDDOWN(B148/100,0)=3113,ROUNDDOWN(B148/10,0), ROUNDDOWN(B148/100,0))</f>
        <v>3118</v>
      </c>
      <c r="D148" t="s">
        <v>69</v>
      </c>
      <c r="E148" t="s">
        <v>10</v>
      </c>
      <c r="F148" s="3">
        <v>149556</v>
      </c>
      <c r="G148" s="3">
        <v>273226</v>
      </c>
      <c r="H148" s="3">
        <v>2994018</v>
      </c>
    </row>
    <row r="149" spans="1:9" x14ac:dyDescent="0.25">
      <c r="A149" t="s">
        <v>4</v>
      </c>
      <c r="B149" t="s">
        <v>70</v>
      </c>
      <c r="C149">
        <f>IF(ROUNDDOWN(B149/100,0)=3113,ROUNDDOWN(B149/10,0), ROUNDDOWN(B149/100,0))</f>
        <v>3118</v>
      </c>
      <c r="D149" t="s">
        <v>137</v>
      </c>
      <c r="E149" t="s">
        <v>10</v>
      </c>
      <c r="F149" s="3">
        <v>19678</v>
      </c>
      <c r="G149" s="3">
        <v>56893</v>
      </c>
      <c r="H149" s="3">
        <v>664746</v>
      </c>
    </row>
    <row r="150" spans="1:9" x14ac:dyDescent="0.25">
      <c r="A150" t="s">
        <v>4</v>
      </c>
      <c r="B150" t="s">
        <v>71</v>
      </c>
      <c r="C150">
        <f>IF(ROUNDDOWN(B150/100,0)=3113,ROUNDDOWN(B150/10,0), ROUNDDOWN(B150/100,0))</f>
        <v>3118</v>
      </c>
      <c r="D150" t="s">
        <v>72</v>
      </c>
      <c r="E150" t="s">
        <v>10</v>
      </c>
      <c r="F150" s="3">
        <v>37038</v>
      </c>
      <c r="G150" s="3">
        <v>57785</v>
      </c>
      <c r="H150" s="3">
        <v>747103</v>
      </c>
    </row>
    <row r="151" spans="1:9" x14ac:dyDescent="0.25">
      <c r="A151" t="s">
        <v>4</v>
      </c>
      <c r="B151" t="s">
        <v>73</v>
      </c>
      <c r="C151">
        <f>IF(ROUNDDOWN(B151/100,0)=3113,ROUNDDOWN(B151/10,0), ROUNDDOWN(B151/100,0))</f>
        <v>3118</v>
      </c>
      <c r="D151" t="s">
        <v>138</v>
      </c>
      <c r="E151" t="s">
        <v>10</v>
      </c>
      <c r="F151" s="3">
        <v>30910</v>
      </c>
      <c r="G151" s="3">
        <v>112399</v>
      </c>
      <c r="H151" s="3">
        <v>1268022</v>
      </c>
    </row>
    <row r="152" spans="1:9" x14ac:dyDescent="0.25">
      <c r="A152" t="s">
        <v>4</v>
      </c>
      <c r="B152" t="s">
        <v>74</v>
      </c>
      <c r="C152">
        <f>IF(ROUNDDOWN(B152/100,0)=3113,ROUNDDOWN(B152/10,0), ROUNDDOWN(B152/100,0))</f>
        <v>3118</v>
      </c>
      <c r="D152" t="s">
        <v>75</v>
      </c>
      <c r="E152" t="s">
        <v>10</v>
      </c>
      <c r="F152" s="3">
        <v>20619</v>
      </c>
      <c r="G152" s="3">
        <v>44928</v>
      </c>
      <c r="H152" s="3">
        <v>469148</v>
      </c>
      <c r="I152" s="3" t="s">
        <v>8</v>
      </c>
    </row>
    <row r="153" spans="1:9" x14ac:dyDescent="0.25">
      <c r="A153" t="s">
        <v>4</v>
      </c>
      <c r="B153" t="s">
        <v>76</v>
      </c>
      <c r="C153">
        <f>IF(ROUNDDOWN(B153/100,0)=3113,ROUNDDOWN(B153/10,0), ROUNDDOWN(B153/100,0))</f>
        <v>3119</v>
      </c>
      <c r="D153" t="s">
        <v>77</v>
      </c>
      <c r="E153" t="s">
        <v>10</v>
      </c>
      <c r="F153" s="3">
        <v>38908</v>
      </c>
      <c r="G153" s="3">
        <v>91197</v>
      </c>
      <c r="H153" s="3">
        <v>839221</v>
      </c>
    </row>
    <row r="154" spans="1:9" x14ac:dyDescent="0.25">
      <c r="A154" t="s">
        <v>4</v>
      </c>
      <c r="B154" t="s">
        <v>78</v>
      </c>
      <c r="C154">
        <f>IF(ROUNDDOWN(B154/100,0)=3113,ROUNDDOWN(B154/10,0), ROUNDDOWN(B154/100,0))</f>
        <v>3119</v>
      </c>
      <c r="D154" t="s">
        <v>79</v>
      </c>
      <c r="E154" t="s">
        <v>10</v>
      </c>
      <c r="F154" s="3">
        <v>82430</v>
      </c>
      <c r="G154" s="3">
        <v>90623</v>
      </c>
      <c r="H154" s="3">
        <v>1250327</v>
      </c>
    </row>
    <row r="155" spans="1:9" x14ac:dyDescent="0.25">
      <c r="A155" t="s">
        <v>4</v>
      </c>
      <c r="B155" t="s">
        <v>80</v>
      </c>
      <c r="C155">
        <f>IF(ROUNDDOWN(B155/100,0)=3113,ROUNDDOWN(B155/10,0), ROUNDDOWN(B155/100,0))</f>
        <v>3119</v>
      </c>
      <c r="D155" t="s">
        <v>81</v>
      </c>
      <c r="E155" t="s">
        <v>10</v>
      </c>
      <c r="F155" s="3">
        <v>22975</v>
      </c>
      <c r="G155" s="3">
        <v>40646</v>
      </c>
      <c r="H155" s="3">
        <v>444553</v>
      </c>
      <c r="I155" s="3" t="s">
        <v>8</v>
      </c>
    </row>
    <row r="156" spans="1:9" x14ac:dyDescent="0.25">
      <c r="A156" t="s">
        <v>4</v>
      </c>
      <c r="B156" t="s">
        <v>82</v>
      </c>
      <c r="C156">
        <f>IF(ROUNDDOWN(B156/100,0)=3113,ROUNDDOWN(B156/10,0), ROUNDDOWN(B156/100,0))</f>
        <v>3119</v>
      </c>
      <c r="D156" t="s">
        <v>83</v>
      </c>
      <c r="E156" t="s">
        <v>10</v>
      </c>
      <c r="F156" s="3">
        <v>15952</v>
      </c>
      <c r="G156" s="3">
        <v>33559</v>
      </c>
      <c r="H156" s="3">
        <v>343585</v>
      </c>
    </row>
    <row r="157" spans="1:9" x14ac:dyDescent="0.25">
      <c r="A157" t="s">
        <v>4</v>
      </c>
      <c r="B157" t="s">
        <v>84</v>
      </c>
      <c r="C157">
        <f>IF(ROUNDDOWN(B157/100,0)=3113,ROUNDDOWN(B157/10,0), ROUNDDOWN(B157/100,0))</f>
        <v>3119</v>
      </c>
      <c r="D157" t="s">
        <v>139</v>
      </c>
      <c r="E157" t="s">
        <v>10</v>
      </c>
      <c r="F157" s="3">
        <v>23084</v>
      </c>
      <c r="G157" s="3">
        <v>65708</v>
      </c>
      <c r="H157" s="3">
        <v>722575</v>
      </c>
    </row>
    <row r="158" spans="1:9" x14ac:dyDescent="0.25">
      <c r="A158" t="s">
        <v>4</v>
      </c>
      <c r="B158" t="s">
        <v>85</v>
      </c>
      <c r="C158">
        <f>IF(ROUNDDOWN(B158/100,0)=3113,ROUNDDOWN(B158/10,0), ROUNDDOWN(B158/100,0))</f>
        <v>3119</v>
      </c>
      <c r="D158" t="s">
        <v>86</v>
      </c>
      <c r="E158" t="s">
        <v>10</v>
      </c>
      <c r="F158" s="3">
        <v>22592</v>
      </c>
      <c r="G158" s="3">
        <v>52647</v>
      </c>
      <c r="H158" s="3">
        <v>615192</v>
      </c>
    </row>
    <row r="159" spans="1:9" x14ac:dyDescent="0.25">
      <c r="A159" t="s">
        <v>4</v>
      </c>
      <c r="B159" t="s">
        <v>87</v>
      </c>
      <c r="C159">
        <f>IF(ROUNDDOWN(B159/100,0)=3113,ROUNDDOWN(B159/10,0), ROUNDDOWN(B159/100,0))</f>
        <v>3119</v>
      </c>
      <c r="D159" t="s">
        <v>88</v>
      </c>
      <c r="E159" t="s">
        <v>10</v>
      </c>
      <c r="F159" s="3">
        <v>41634</v>
      </c>
      <c r="G159" s="3">
        <v>146377</v>
      </c>
      <c r="H159" s="3">
        <v>1427363</v>
      </c>
    </row>
    <row r="160" spans="1:9" x14ac:dyDescent="0.25">
      <c r="A160" t="s">
        <v>4</v>
      </c>
      <c r="B160" t="s">
        <v>89</v>
      </c>
      <c r="C160">
        <f>IF(ROUNDDOWN(B160/100,0)=3113,ROUNDDOWN(B160/10,0), ROUNDDOWN(B160/100,0))</f>
        <v>3119</v>
      </c>
      <c r="D160" t="s">
        <v>90</v>
      </c>
      <c r="E160" t="s">
        <v>10</v>
      </c>
      <c r="F160" s="3">
        <v>49785</v>
      </c>
      <c r="G160" s="3">
        <v>105959</v>
      </c>
      <c r="H160" s="3">
        <v>1259598</v>
      </c>
    </row>
    <row r="161" spans="1:9" x14ac:dyDescent="0.25">
      <c r="A161" t="s">
        <v>4</v>
      </c>
      <c r="B161" t="s">
        <v>91</v>
      </c>
      <c r="C161">
        <f>IF(ROUNDDOWN(B161/100,0)=3113,ROUNDDOWN(B161/10,0), ROUNDDOWN(B161/100,0))</f>
        <v>3121</v>
      </c>
      <c r="D161" t="s">
        <v>92</v>
      </c>
      <c r="E161" t="s">
        <v>10</v>
      </c>
      <c r="F161" s="3">
        <v>134062</v>
      </c>
      <c r="G161" s="3">
        <v>252552</v>
      </c>
      <c r="H161" s="3">
        <v>2906303</v>
      </c>
    </row>
    <row r="162" spans="1:9" x14ac:dyDescent="0.25">
      <c r="A162" t="s">
        <v>4</v>
      </c>
      <c r="B162" t="s">
        <v>93</v>
      </c>
      <c r="C162">
        <f>IF(ROUNDDOWN(B162/100,0)=3113,ROUNDDOWN(B162/10,0), ROUNDDOWN(B162/100,0))</f>
        <v>3121</v>
      </c>
      <c r="D162" t="s">
        <v>94</v>
      </c>
      <c r="E162" t="s">
        <v>10</v>
      </c>
      <c r="F162" s="3">
        <v>21446</v>
      </c>
      <c r="G162" s="3">
        <v>123009</v>
      </c>
      <c r="H162" s="3">
        <v>1486777</v>
      </c>
      <c r="I162" s="3" t="s">
        <v>8</v>
      </c>
    </row>
    <row r="163" spans="1:9" x14ac:dyDescent="0.25">
      <c r="A163" t="s">
        <v>4</v>
      </c>
      <c r="B163" t="s">
        <v>95</v>
      </c>
      <c r="C163">
        <f>IF(ROUNDDOWN(B163/100,0)=3113,ROUNDDOWN(B163/10,0), ROUNDDOWN(B163/100,0))</f>
        <v>3121</v>
      </c>
      <c r="D163" t="s">
        <v>96</v>
      </c>
      <c r="E163" t="s">
        <v>10</v>
      </c>
      <c r="F163" s="3">
        <v>16674</v>
      </c>
      <c r="G163" s="3">
        <v>53502</v>
      </c>
      <c r="H163" s="3">
        <v>641874</v>
      </c>
      <c r="I163" s="3" t="s">
        <v>8</v>
      </c>
    </row>
    <row r="164" spans="1:9" x14ac:dyDescent="0.25">
      <c r="A164" t="s">
        <v>4</v>
      </c>
      <c r="B164" t="s">
        <v>97</v>
      </c>
      <c r="C164">
        <f>IF(ROUNDDOWN(B164/100,0)=3113,ROUNDDOWN(B164/10,0), ROUNDDOWN(B164/100,0))</f>
        <v>3121</v>
      </c>
      <c r="D164" t="s">
        <v>98</v>
      </c>
      <c r="E164" t="s">
        <v>10</v>
      </c>
      <c r="F164" s="3">
        <v>99572</v>
      </c>
      <c r="G164" s="3">
        <v>187406</v>
      </c>
      <c r="H164" s="3">
        <v>2268823</v>
      </c>
      <c r="I164" s="3">
        <v>19029</v>
      </c>
    </row>
    <row r="165" spans="1:9" x14ac:dyDescent="0.25">
      <c r="A165" t="s">
        <v>4</v>
      </c>
      <c r="B165" t="s">
        <v>99</v>
      </c>
      <c r="C165">
        <f>IF(ROUNDDOWN(B165/100,0)=3113,ROUNDDOWN(B165/10,0), ROUNDDOWN(B165/100,0))</f>
        <v>3121</v>
      </c>
      <c r="D165" t="s">
        <v>100</v>
      </c>
      <c r="E165" t="s">
        <v>10</v>
      </c>
      <c r="F165" s="3">
        <v>39323</v>
      </c>
      <c r="G165" s="3">
        <v>124855</v>
      </c>
      <c r="H165" s="3">
        <v>822453</v>
      </c>
      <c r="I165" s="3">
        <v>9018</v>
      </c>
    </row>
    <row r="166" spans="1:9" x14ac:dyDescent="0.25">
      <c r="A166" t="s">
        <v>4</v>
      </c>
      <c r="B166" t="s">
        <v>101</v>
      </c>
      <c r="C166">
        <f>IF(ROUNDDOWN(B166/100,0)=3113,ROUNDDOWN(B166/10,0), ROUNDDOWN(B166/100,0))</f>
        <v>3121</v>
      </c>
      <c r="D166" t="s">
        <v>102</v>
      </c>
      <c r="E166" t="s">
        <v>10</v>
      </c>
      <c r="F166" s="3">
        <v>36375</v>
      </c>
      <c r="G166" s="3">
        <v>41074</v>
      </c>
      <c r="H166" s="3">
        <v>518870</v>
      </c>
    </row>
    <row r="167" spans="1:9" x14ac:dyDescent="0.25">
      <c r="A167" t="s">
        <v>4</v>
      </c>
      <c r="B167" t="s">
        <v>103</v>
      </c>
      <c r="C167">
        <f>IF(ROUNDDOWN(B167/100,0)=3113,ROUNDDOWN(B167/10,0), ROUNDDOWN(B167/100,0))</f>
        <v>3122</v>
      </c>
      <c r="D167" t="s">
        <v>104</v>
      </c>
      <c r="E167" t="s">
        <v>10</v>
      </c>
      <c r="F167" s="3">
        <v>27958</v>
      </c>
      <c r="G167" s="3">
        <v>56038</v>
      </c>
      <c r="H167" s="3">
        <v>794350</v>
      </c>
    </row>
    <row r="168" spans="1:9" x14ac:dyDescent="0.25">
      <c r="A168" t="s">
        <v>4</v>
      </c>
      <c r="B168" t="s">
        <v>5</v>
      </c>
      <c r="C168">
        <f>IF(ROUNDDOWN(B168/100,0)=3113,ROUNDDOWN(B168/10,0), ROUNDDOWN(B168/100,0))</f>
        <v>3111</v>
      </c>
      <c r="D168" t="s">
        <v>6</v>
      </c>
      <c r="E168" t="s">
        <v>11</v>
      </c>
      <c r="F168" s="3">
        <v>77395</v>
      </c>
      <c r="G168" s="3">
        <v>148216</v>
      </c>
      <c r="H168" s="3">
        <v>1722288</v>
      </c>
      <c r="I168" s="3" t="s">
        <v>8</v>
      </c>
    </row>
    <row r="169" spans="1:9" x14ac:dyDescent="0.25">
      <c r="A169" t="s">
        <v>4</v>
      </c>
      <c r="B169" t="s">
        <v>12</v>
      </c>
      <c r="C169">
        <f>IF(ROUNDDOWN(B169/100,0)=3113,ROUNDDOWN(B169/10,0), ROUNDDOWN(B169/100,0))</f>
        <v>3111</v>
      </c>
      <c r="D169" t="s">
        <v>13</v>
      </c>
      <c r="E169" t="s">
        <v>11</v>
      </c>
      <c r="F169" s="3">
        <v>157689</v>
      </c>
      <c r="G169" s="3">
        <v>256332</v>
      </c>
      <c r="H169" s="3">
        <v>3133031</v>
      </c>
    </row>
    <row r="170" spans="1:9" x14ac:dyDescent="0.25">
      <c r="A170" t="s">
        <v>4</v>
      </c>
      <c r="B170" t="s">
        <v>14</v>
      </c>
      <c r="C170">
        <f>IF(ROUNDDOWN(B170/100,0)=3113,ROUNDDOWN(B170/10,0), ROUNDDOWN(B170/100,0))</f>
        <v>3112</v>
      </c>
      <c r="D170" t="s">
        <v>15</v>
      </c>
      <c r="E170" t="s">
        <v>11</v>
      </c>
      <c r="F170" s="3">
        <v>45122</v>
      </c>
      <c r="G170" s="3">
        <v>209824</v>
      </c>
      <c r="H170" s="3">
        <v>2656392</v>
      </c>
      <c r="I170" s="3" t="s">
        <v>8</v>
      </c>
    </row>
    <row r="171" spans="1:9" x14ac:dyDescent="0.25">
      <c r="A171" t="s">
        <v>4</v>
      </c>
      <c r="B171" t="s">
        <v>16</v>
      </c>
      <c r="C171">
        <f>IF(ROUNDDOWN(B171/100,0)=3113,ROUNDDOWN(B171/10,0), ROUNDDOWN(B171/100,0))</f>
        <v>3112</v>
      </c>
      <c r="D171" t="s">
        <v>17</v>
      </c>
      <c r="E171" t="s">
        <v>11</v>
      </c>
      <c r="G171" s="3">
        <v>52648</v>
      </c>
      <c r="H171" s="3">
        <v>748511</v>
      </c>
    </row>
    <row r="172" spans="1:9" x14ac:dyDescent="0.25">
      <c r="A172" t="s">
        <v>4</v>
      </c>
      <c r="B172" t="s">
        <v>18</v>
      </c>
      <c r="C172">
        <f>IF(ROUNDDOWN(B172/100,0)=3113,ROUNDDOWN(B172/10,0), ROUNDDOWN(B172/100,0))</f>
        <v>3112</v>
      </c>
      <c r="D172" t="s">
        <v>19</v>
      </c>
      <c r="E172" t="s">
        <v>11</v>
      </c>
      <c r="G172" s="3">
        <v>15000</v>
      </c>
      <c r="H172" s="3">
        <v>196008</v>
      </c>
      <c r="I172" s="3" t="s">
        <v>8</v>
      </c>
    </row>
    <row r="173" spans="1:9" x14ac:dyDescent="0.25">
      <c r="A173" t="s">
        <v>4</v>
      </c>
      <c r="B173" t="s">
        <v>20</v>
      </c>
      <c r="C173">
        <f>IF(ROUNDDOWN(B173/100,0)=3113,ROUNDDOWN(B173/10,0), ROUNDDOWN(B173/100,0))</f>
        <v>3112</v>
      </c>
      <c r="D173" t="s">
        <v>21</v>
      </c>
      <c r="E173" t="s">
        <v>11</v>
      </c>
      <c r="F173" s="3">
        <v>342031</v>
      </c>
      <c r="G173" s="3">
        <v>302548</v>
      </c>
      <c r="H173" s="3">
        <v>4898354</v>
      </c>
    </row>
    <row r="174" spans="1:9" x14ac:dyDescent="0.25">
      <c r="A174" t="s">
        <v>4</v>
      </c>
      <c r="B174" t="s">
        <v>22</v>
      </c>
      <c r="C174">
        <f>IF(ROUNDDOWN(B174/100,0)=3113,ROUNDDOWN(B174/10,0), ROUNDDOWN(B174/100,0))</f>
        <v>3112</v>
      </c>
      <c r="D174" t="s">
        <v>23</v>
      </c>
      <c r="E174" t="s">
        <v>11</v>
      </c>
      <c r="H174" s="3">
        <v>3882876</v>
      </c>
    </row>
    <row r="175" spans="1:9" x14ac:dyDescent="0.25">
      <c r="A175" t="s">
        <v>4</v>
      </c>
      <c r="B175" t="s">
        <v>24</v>
      </c>
      <c r="C175">
        <f>IF(ROUNDDOWN(B175/100,0)=3113,ROUNDDOWN(B175/10,0), ROUNDDOWN(B175/100,0))</f>
        <v>3112</v>
      </c>
      <c r="D175" t="s">
        <v>25</v>
      </c>
      <c r="E175" t="s">
        <v>11</v>
      </c>
      <c r="H175" s="3">
        <v>492209</v>
      </c>
    </row>
    <row r="176" spans="1:9" x14ac:dyDescent="0.25">
      <c r="A176" t="s">
        <v>4</v>
      </c>
      <c r="B176" t="s">
        <v>26</v>
      </c>
      <c r="C176">
        <f>IF(ROUNDDOWN(B176/100,0)=3113,ROUNDDOWN(B176/10,0), ROUNDDOWN(B176/100,0))</f>
        <v>3112</v>
      </c>
      <c r="D176" t="s">
        <v>27</v>
      </c>
      <c r="E176" t="s">
        <v>11</v>
      </c>
      <c r="F176" s="3">
        <v>45395</v>
      </c>
      <c r="G176" s="3">
        <v>79573</v>
      </c>
      <c r="H176" s="3">
        <v>1107683</v>
      </c>
      <c r="I176" s="3" t="s">
        <v>8</v>
      </c>
    </row>
    <row r="177" spans="1:9" x14ac:dyDescent="0.25">
      <c r="A177" t="s">
        <v>4</v>
      </c>
      <c r="B177" t="s">
        <v>28</v>
      </c>
      <c r="C177">
        <f>IF(ROUNDDOWN(B177/100,0)=3113,ROUNDDOWN(B177/10,0), ROUNDDOWN(B177/100,0))</f>
        <v>31131</v>
      </c>
      <c r="D177" t="s">
        <v>29</v>
      </c>
      <c r="E177" t="s">
        <v>11</v>
      </c>
      <c r="F177" s="3">
        <v>188212</v>
      </c>
      <c r="H177" s="3">
        <v>1078516</v>
      </c>
    </row>
    <row r="178" spans="1:9" x14ac:dyDescent="0.25">
      <c r="A178" t="s">
        <v>4</v>
      </c>
      <c r="B178" t="s">
        <v>30</v>
      </c>
      <c r="C178">
        <f>IF(ROUNDDOWN(B178/100,0)=3113,ROUNDDOWN(B178/10,0), ROUNDDOWN(B178/100,0))</f>
        <v>31131</v>
      </c>
      <c r="D178" t="s">
        <v>31</v>
      </c>
      <c r="E178" t="s">
        <v>11</v>
      </c>
      <c r="F178" s="3">
        <v>128394</v>
      </c>
      <c r="H178" s="3">
        <v>842729</v>
      </c>
    </row>
    <row r="179" spans="1:9" x14ac:dyDescent="0.25">
      <c r="A179" t="s">
        <v>4</v>
      </c>
      <c r="B179" t="s">
        <v>32</v>
      </c>
      <c r="C179">
        <f>IF(ROUNDDOWN(B179/100,0)=3113,ROUNDDOWN(B179/10,0), ROUNDDOWN(B179/100,0))</f>
        <v>31134</v>
      </c>
      <c r="D179" t="s">
        <v>33</v>
      </c>
      <c r="E179" t="s">
        <v>11</v>
      </c>
      <c r="F179" s="3">
        <v>31544</v>
      </c>
      <c r="G179" s="3">
        <v>89723</v>
      </c>
      <c r="H179" s="3">
        <v>1213356</v>
      </c>
    </row>
    <row r="180" spans="1:9" x14ac:dyDescent="0.25">
      <c r="A180" t="s">
        <v>4</v>
      </c>
      <c r="B180" t="s">
        <v>34</v>
      </c>
      <c r="C180">
        <f>IF(ROUNDDOWN(B180/100,0)=3113,ROUNDDOWN(B180/10,0), ROUNDDOWN(B180/100,0))</f>
        <v>31135</v>
      </c>
      <c r="D180" t="s">
        <v>35</v>
      </c>
      <c r="E180" t="s">
        <v>11</v>
      </c>
      <c r="F180" s="3">
        <v>10754</v>
      </c>
      <c r="G180" s="3">
        <v>36873</v>
      </c>
      <c r="H180" s="3">
        <v>387049</v>
      </c>
      <c r="I180" s="3">
        <v>1003</v>
      </c>
    </row>
    <row r="181" spans="1:9" x14ac:dyDescent="0.25">
      <c r="A181" t="s">
        <v>4</v>
      </c>
      <c r="B181" t="s">
        <v>36</v>
      </c>
      <c r="C181">
        <f>IF(ROUNDDOWN(B181/100,0)=3113,ROUNDDOWN(B181/10,0), ROUNDDOWN(B181/100,0))</f>
        <v>31135</v>
      </c>
      <c r="D181" t="s">
        <v>37</v>
      </c>
      <c r="E181" t="s">
        <v>11</v>
      </c>
      <c r="F181" s="3">
        <v>39400</v>
      </c>
      <c r="G181" s="3">
        <v>83306</v>
      </c>
      <c r="H181" s="3">
        <v>1060298</v>
      </c>
    </row>
    <row r="182" spans="1:9" x14ac:dyDescent="0.25">
      <c r="A182" t="s">
        <v>4</v>
      </c>
      <c r="B182" t="s">
        <v>38</v>
      </c>
      <c r="C182">
        <f>IF(ROUNDDOWN(B182/100,0)=3113,ROUNDDOWN(B182/10,0), ROUNDDOWN(B182/100,0))</f>
        <v>3114</v>
      </c>
      <c r="D182" t="s">
        <v>135</v>
      </c>
      <c r="E182" t="s">
        <v>11</v>
      </c>
      <c r="F182" s="3">
        <v>92610</v>
      </c>
      <c r="G182" s="3">
        <v>176469</v>
      </c>
      <c r="H182" s="3">
        <v>2469817</v>
      </c>
    </row>
    <row r="183" spans="1:9" x14ac:dyDescent="0.25">
      <c r="A183" t="s">
        <v>4</v>
      </c>
      <c r="B183" t="s">
        <v>39</v>
      </c>
      <c r="C183">
        <f>IF(ROUNDDOWN(B183/100,0)=3113,ROUNDDOWN(B183/10,0), ROUNDDOWN(B183/100,0))</f>
        <v>3114</v>
      </c>
      <c r="D183" t="s">
        <v>40</v>
      </c>
      <c r="E183" t="s">
        <v>11</v>
      </c>
      <c r="F183" s="3">
        <v>75212</v>
      </c>
      <c r="G183" s="3">
        <v>217588</v>
      </c>
      <c r="H183" s="3">
        <v>2748589</v>
      </c>
      <c r="I183" s="3" t="s">
        <v>8</v>
      </c>
    </row>
    <row r="184" spans="1:9" x14ac:dyDescent="0.25">
      <c r="A184" t="s">
        <v>4</v>
      </c>
      <c r="B184" t="s">
        <v>41</v>
      </c>
      <c r="C184">
        <f>IF(ROUNDDOWN(B184/100,0)=3113,ROUNDDOWN(B184/10,0), ROUNDDOWN(B184/100,0))</f>
        <v>3114</v>
      </c>
      <c r="D184" t="s">
        <v>42</v>
      </c>
      <c r="E184" t="s">
        <v>11</v>
      </c>
      <c r="F184" s="3">
        <v>231956</v>
      </c>
      <c r="G184" s="3">
        <v>234809</v>
      </c>
      <c r="H184" s="3">
        <v>2529426</v>
      </c>
    </row>
    <row r="185" spans="1:9" x14ac:dyDescent="0.25">
      <c r="A185" t="s">
        <v>4</v>
      </c>
      <c r="B185" t="s">
        <v>43</v>
      </c>
      <c r="C185">
        <f>IF(ROUNDDOWN(B185/100,0)=3113,ROUNDDOWN(B185/10,0), ROUNDDOWN(B185/100,0))</f>
        <v>3114</v>
      </c>
      <c r="D185" t="s">
        <v>44</v>
      </c>
      <c r="E185" t="s">
        <v>11</v>
      </c>
      <c r="F185" s="3">
        <v>39247</v>
      </c>
      <c r="G185" s="3">
        <v>40036</v>
      </c>
      <c r="H185" s="3">
        <v>570108</v>
      </c>
    </row>
    <row r="186" spans="1:9" x14ac:dyDescent="0.25">
      <c r="A186" t="s">
        <v>4</v>
      </c>
      <c r="B186" t="s">
        <v>45</v>
      </c>
      <c r="C186">
        <f>IF(ROUNDDOWN(B186/100,0)=3113,ROUNDDOWN(B186/10,0), ROUNDDOWN(B186/100,0))</f>
        <v>3114</v>
      </c>
      <c r="D186" t="s">
        <v>46</v>
      </c>
      <c r="E186" t="s">
        <v>11</v>
      </c>
      <c r="F186" s="3">
        <v>69045</v>
      </c>
      <c r="G186" s="3">
        <v>68177</v>
      </c>
      <c r="H186" s="3">
        <v>741044</v>
      </c>
      <c r="I186" s="3">
        <v>11193</v>
      </c>
    </row>
    <row r="187" spans="1:9" x14ac:dyDescent="0.25">
      <c r="A187" t="s">
        <v>4</v>
      </c>
      <c r="B187" t="s">
        <v>47</v>
      </c>
      <c r="C187">
        <f>IF(ROUNDDOWN(B187/100,0)=3113,ROUNDDOWN(B187/10,0), ROUNDDOWN(B187/100,0))</f>
        <v>3115</v>
      </c>
      <c r="D187" t="s">
        <v>48</v>
      </c>
      <c r="E187" t="s">
        <v>11</v>
      </c>
      <c r="F187" s="3">
        <v>136029</v>
      </c>
      <c r="G187" s="3">
        <v>284980</v>
      </c>
      <c r="H187" s="3">
        <v>3476442</v>
      </c>
    </row>
    <row r="188" spans="1:9" x14ac:dyDescent="0.25">
      <c r="A188" t="s">
        <v>4</v>
      </c>
      <c r="B188" t="s">
        <v>49</v>
      </c>
      <c r="C188">
        <f>IF(ROUNDDOWN(B188/100,0)=3113,ROUNDDOWN(B188/10,0), ROUNDDOWN(B188/100,0))</f>
        <v>3115</v>
      </c>
      <c r="D188" t="s">
        <v>50</v>
      </c>
      <c r="E188" t="s">
        <v>11</v>
      </c>
      <c r="F188" s="3">
        <v>33658</v>
      </c>
      <c r="G188" s="3">
        <v>39716</v>
      </c>
      <c r="H188" s="3">
        <v>427118</v>
      </c>
    </row>
    <row r="189" spans="1:9" x14ac:dyDescent="0.25">
      <c r="A189" t="s">
        <v>4</v>
      </c>
      <c r="B189" t="s">
        <v>51</v>
      </c>
      <c r="C189">
        <f>IF(ROUNDDOWN(B189/100,0)=3113,ROUNDDOWN(B189/10,0), ROUNDDOWN(B189/100,0))</f>
        <v>3115</v>
      </c>
      <c r="D189" t="s">
        <v>52</v>
      </c>
      <c r="E189" t="s">
        <v>11</v>
      </c>
      <c r="F189" s="3">
        <v>199392</v>
      </c>
      <c r="G189" s="3">
        <v>313837</v>
      </c>
      <c r="H189" s="3">
        <v>3973811</v>
      </c>
      <c r="I189" s="3">
        <v>459942</v>
      </c>
    </row>
    <row r="190" spans="1:9" x14ac:dyDescent="0.25">
      <c r="A190" t="s">
        <v>4</v>
      </c>
      <c r="B190" t="s">
        <v>53</v>
      </c>
      <c r="C190">
        <f>IF(ROUNDDOWN(B190/100,0)=3113,ROUNDDOWN(B190/10,0), ROUNDDOWN(B190/100,0))</f>
        <v>3115</v>
      </c>
      <c r="D190" t="s">
        <v>136</v>
      </c>
      <c r="E190" t="s">
        <v>11</v>
      </c>
      <c r="F190" s="3">
        <v>75855</v>
      </c>
      <c r="G190" s="3">
        <v>110965</v>
      </c>
      <c r="H190" s="3">
        <v>1319269</v>
      </c>
    </row>
    <row r="191" spans="1:9" x14ac:dyDescent="0.25">
      <c r="A191" t="s">
        <v>4</v>
      </c>
      <c r="B191" t="s">
        <v>54</v>
      </c>
      <c r="C191">
        <f>IF(ROUNDDOWN(B191/100,0)=3113,ROUNDDOWN(B191/10,0), ROUNDDOWN(B191/100,0))</f>
        <v>3115</v>
      </c>
      <c r="D191" t="s">
        <v>55</v>
      </c>
      <c r="E191" t="s">
        <v>11</v>
      </c>
      <c r="F191" s="3">
        <v>25157</v>
      </c>
      <c r="G191" s="3">
        <v>94642</v>
      </c>
      <c r="H191" s="3">
        <v>1124469</v>
      </c>
    </row>
    <row r="192" spans="1:9" x14ac:dyDescent="0.25">
      <c r="A192" t="s">
        <v>4</v>
      </c>
      <c r="B192" t="s">
        <v>56</v>
      </c>
      <c r="C192">
        <f>IF(ROUNDDOWN(B192/100,0)=3113,ROUNDDOWN(B192/10,0), ROUNDDOWN(B192/100,0))</f>
        <v>3116</v>
      </c>
      <c r="D192" t="s">
        <v>57</v>
      </c>
      <c r="E192" t="s">
        <v>11</v>
      </c>
      <c r="F192" s="3">
        <v>207612</v>
      </c>
      <c r="G192" s="3">
        <v>441101</v>
      </c>
      <c r="H192" s="3">
        <v>6374576</v>
      </c>
    </row>
    <row r="193" spans="1:9" x14ac:dyDescent="0.25">
      <c r="A193" t="s">
        <v>4</v>
      </c>
      <c r="B193" t="s">
        <v>58</v>
      </c>
      <c r="C193">
        <f>IF(ROUNDDOWN(B193/100,0)=3113,ROUNDDOWN(B193/10,0), ROUNDDOWN(B193/100,0))</f>
        <v>3116</v>
      </c>
      <c r="D193" t="s">
        <v>59</v>
      </c>
      <c r="E193" t="s">
        <v>11</v>
      </c>
      <c r="F193" s="3">
        <v>159251</v>
      </c>
      <c r="G193" s="3">
        <v>449739</v>
      </c>
      <c r="H193" s="3">
        <v>5873975</v>
      </c>
    </row>
    <row r="194" spans="1:9" x14ac:dyDescent="0.25">
      <c r="A194" t="s">
        <v>4</v>
      </c>
      <c r="B194" t="s">
        <v>60</v>
      </c>
      <c r="C194">
        <f>IF(ROUNDDOWN(B194/100,0)=3113,ROUNDDOWN(B194/10,0), ROUNDDOWN(B194/100,0))</f>
        <v>3116</v>
      </c>
      <c r="D194" t="s">
        <v>61</v>
      </c>
      <c r="E194" t="s">
        <v>11</v>
      </c>
      <c r="F194" s="3">
        <v>173837</v>
      </c>
      <c r="G194" s="3">
        <v>107494</v>
      </c>
      <c r="H194" s="3">
        <v>1335118</v>
      </c>
    </row>
    <row r="195" spans="1:9" x14ac:dyDescent="0.25">
      <c r="A195" t="s">
        <v>4</v>
      </c>
      <c r="B195" t="s">
        <v>62</v>
      </c>
      <c r="C195">
        <f>IF(ROUNDDOWN(B195/100,0)=3113,ROUNDDOWN(B195/10,0), ROUNDDOWN(B195/100,0))</f>
        <v>3116</v>
      </c>
      <c r="D195" t="s">
        <v>63</v>
      </c>
      <c r="E195" t="s">
        <v>11</v>
      </c>
      <c r="F195" s="3">
        <v>209998</v>
      </c>
      <c r="G195" s="3">
        <v>609909</v>
      </c>
      <c r="H195" s="3">
        <v>8371087</v>
      </c>
    </row>
    <row r="196" spans="1:9" x14ac:dyDescent="0.25">
      <c r="A196" t="s">
        <v>4</v>
      </c>
      <c r="B196" t="s">
        <v>64</v>
      </c>
      <c r="C196">
        <f>IF(ROUNDDOWN(B196/100,0)=3113,ROUNDDOWN(B196/10,0), ROUNDDOWN(B196/100,0))</f>
        <v>3117</v>
      </c>
      <c r="D196" t="s">
        <v>65</v>
      </c>
      <c r="E196" t="s">
        <v>11</v>
      </c>
      <c r="F196" s="3">
        <v>147314</v>
      </c>
      <c r="G196" s="3">
        <v>81934</v>
      </c>
      <c r="H196" s="3">
        <v>805006</v>
      </c>
      <c r="I196" s="3">
        <v>52333</v>
      </c>
    </row>
    <row r="197" spans="1:9" x14ac:dyDescent="0.25">
      <c r="A197" t="s">
        <v>4</v>
      </c>
      <c r="B197" t="s">
        <v>66</v>
      </c>
      <c r="C197">
        <f>IF(ROUNDDOWN(B197/100,0)=3113,ROUNDDOWN(B197/10,0), ROUNDDOWN(B197/100,0))</f>
        <v>3118</v>
      </c>
      <c r="D197" t="s">
        <v>67</v>
      </c>
      <c r="E197" t="s">
        <v>11</v>
      </c>
      <c r="F197" s="3">
        <v>37709</v>
      </c>
      <c r="G197" s="3">
        <v>60254</v>
      </c>
      <c r="H197" s="3">
        <v>583697</v>
      </c>
    </row>
    <row r="198" spans="1:9" x14ac:dyDescent="0.25">
      <c r="A198" t="s">
        <v>4</v>
      </c>
      <c r="B198" t="s">
        <v>68</v>
      </c>
      <c r="C198">
        <f>IF(ROUNDDOWN(B198/100,0)=3113,ROUNDDOWN(B198/10,0), ROUNDDOWN(B198/100,0))</f>
        <v>3118</v>
      </c>
      <c r="D198" t="s">
        <v>69</v>
      </c>
      <c r="E198" t="s">
        <v>11</v>
      </c>
      <c r="F198" s="3">
        <v>169361</v>
      </c>
      <c r="G198" s="3">
        <v>303142</v>
      </c>
      <c r="H198" s="3">
        <v>3220528</v>
      </c>
    </row>
    <row r="199" spans="1:9" x14ac:dyDescent="0.25">
      <c r="A199" t="s">
        <v>4</v>
      </c>
      <c r="B199" t="s">
        <v>70</v>
      </c>
      <c r="C199">
        <f>IF(ROUNDDOWN(B199/100,0)=3113,ROUNDDOWN(B199/10,0), ROUNDDOWN(B199/100,0))</f>
        <v>3118</v>
      </c>
      <c r="D199" t="s">
        <v>137</v>
      </c>
      <c r="E199" t="s">
        <v>11</v>
      </c>
      <c r="F199" s="3">
        <v>22207</v>
      </c>
      <c r="G199" s="3">
        <v>63423</v>
      </c>
      <c r="H199" s="3">
        <v>738766</v>
      </c>
    </row>
    <row r="200" spans="1:9" x14ac:dyDescent="0.25">
      <c r="A200" t="s">
        <v>4</v>
      </c>
      <c r="B200" t="s">
        <v>71</v>
      </c>
      <c r="C200">
        <f>IF(ROUNDDOWN(B200/100,0)=3113,ROUNDDOWN(B200/10,0), ROUNDDOWN(B200/100,0))</f>
        <v>3118</v>
      </c>
      <c r="D200" t="s">
        <v>72</v>
      </c>
      <c r="E200" t="s">
        <v>11</v>
      </c>
      <c r="F200" s="3">
        <v>36850</v>
      </c>
      <c r="G200" s="3">
        <v>60659</v>
      </c>
      <c r="H200" s="3">
        <v>892665</v>
      </c>
    </row>
    <row r="201" spans="1:9" x14ac:dyDescent="0.25">
      <c r="A201" t="s">
        <v>4</v>
      </c>
      <c r="B201" t="s">
        <v>73</v>
      </c>
      <c r="C201">
        <f>IF(ROUNDDOWN(B201/100,0)=3113,ROUNDDOWN(B201/10,0), ROUNDDOWN(B201/100,0))</f>
        <v>3118</v>
      </c>
      <c r="D201" t="s">
        <v>138</v>
      </c>
      <c r="E201" t="s">
        <v>11</v>
      </c>
      <c r="F201" s="3">
        <v>30647</v>
      </c>
      <c r="G201" s="3">
        <v>112204</v>
      </c>
      <c r="H201" s="3">
        <v>1241346</v>
      </c>
      <c r="I201" s="3" t="s">
        <v>8</v>
      </c>
    </row>
    <row r="202" spans="1:9" x14ac:dyDescent="0.25">
      <c r="A202" t="s">
        <v>4</v>
      </c>
      <c r="B202" t="s">
        <v>74</v>
      </c>
      <c r="C202">
        <f>IF(ROUNDDOWN(B202/100,0)=3113,ROUNDDOWN(B202/10,0), ROUNDDOWN(B202/100,0))</f>
        <v>3118</v>
      </c>
      <c r="D202" t="s">
        <v>75</v>
      </c>
      <c r="E202" t="s">
        <v>11</v>
      </c>
      <c r="F202" s="3">
        <v>22136</v>
      </c>
      <c r="G202" s="3">
        <v>40466</v>
      </c>
      <c r="H202" s="3">
        <v>500144</v>
      </c>
    </row>
    <row r="203" spans="1:9" x14ac:dyDescent="0.25">
      <c r="A203" t="s">
        <v>4</v>
      </c>
      <c r="B203" t="s">
        <v>76</v>
      </c>
      <c r="C203">
        <f>IF(ROUNDDOWN(B203/100,0)=3113,ROUNDDOWN(B203/10,0), ROUNDDOWN(B203/100,0))</f>
        <v>3119</v>
      </c>
      <c r="D203" t="s">
        <v>77</v>
      </c>
      <c r="E203" t="s">
        <v>11</v>
      </c>
      <c r="F203" s="3">
        <v>36517</v>
      </c>
      <c r="G203" s="3">
        <v>85992</v>
      </c>
      <c r="H203" s="3">
        <v>848781</v>
      </c>
    </row>
    <row r="204" spans="1:9" x14ac:dyDescent="0.25">
      <c r="A204" t="s">
        <v>4</v>
      </c>
      <c r="B204" t="s">
        <v>78</v>
      </c>
      <c r="C204">
        <f>IF(ROUNDDOWN(B204/100,0)=3113,ROUNDDOWN(B204/10,0), ROUNDDOWN(B204/100,0))</f>
        <v>3119</v>
      </c>
      <c r="D204" t="s">
        <v>79</v>
      </c>
      <c r="E204" t="s">
        <v>11</v>
      </c>
      <c r="F204" s="3">
        <v>90270</v>
      </c>
      <c r="G204" s="3">
        <v>95080</v>
      </c>
      <c r="H204" s="3">
        <v>1271386</v>
      </c>
    </row>
    <row r="205" spans="1:9" x14ac:dyDescent="0.25">
      <c r="A205" t="s">
        <v>4</v>
      </c>
      <c r="B205" t="s">
        <v>80</v>
      </c>
      <c r="C205">
        <f>IF(ROUNDDOWN(B205/100,0)=3113,ROUNDDOWN(B205/10,0), ROUNDDOWN(B205/100,0))</f>
        <v>3119</v>
      </c>
      <c r="D205" t="s">
        <v>81</v>
      </c>
      <c r="E205" t="s">
        <v>11</v>
      </c>
      <c r="F205" s="3">
        <v>26634</v>
      </c>
      <c r="G205" s="3">
        <v>42653</v>
      </c>
      <c r="H205" s="3">
        <v>455096</v>
      </c>
      <c r="I205" s="3" t="s">
        <v>8</v>
      </c>
    </row>
    <row r="206" spans="1:9" x14ac:dyDescent="0.25">
      <c r="A206" t="s">
        <v>4</v>
      </c>
      <c r="B206" t="s">
        <v>82</v>
      </c>
      <c r="C206">
        <f>IF(ROUNDDOWN(B206/100,0)=3113,ROUNDDOWN(B206/10,0), ROUNDDOWN(B206/100,0))</f>
        <v>3119</v>
      </c>
      <c r="D206" t="s">
        <v>83</v>
      </c>
      <c r="E206" t="s">
        <v>11</v>
      </c>
      <c r="F206" s="3">
        <v>14650</v>
      </c>
      <c r="G206" s="3">
        <v>32346</v>
      </c>
      <c r="H206" s="3">
        <v>334501</v>
      </c>
    </row>
    <row r="207" spans="1:9" x14ac:dyDescent="0.25">
      <c r="A207" t="s">
        <v>4</v>
      </c>
      <c r="B207" t="s">
        <v>84</v>
      </c>
      <c r="C207">
        <f>IF(ROUNDDOWN(B207/100,0)=3113,ROUNDDOWN(B207/10,0), ROUNDDOWN(B207/100,0))</f>
        <v>3119</v>
      </c>
      <c r="D207" t="s">
        <v>139</v>
      </c>
      <c r="E207" t="s">
        <v>11</v>
      </c>
      <c r="F207" s="3">
        <v>22993</v>
      </c>
      <c r="G207" s="3">
        <v>68229</v>
      </c>
      <c r="H207" s="3">
        <v>721769</v>
      </c>
    </row>
    <row r="208" spans="1:9" x14ac:dyDescent="0.25">
      <c r="A208" t="s">
        <v>4</v>
      </c>
      <c r="B208" t="s">
        <v>85</v>
      </c>
      <c r="C208">
        <f>IF(ROUNDDOWN(B208/100,0)=3113,ROUNDDOWN(B208/10,0), ROUNDDOWN(B208/100,0))</f>
        <v>3119</v>
      </c>
      <c r="D208" t="s">
        <v>86</v>
      </c>
      <c r="E208" t="s">
        <v>11</v>
      </c>
      <c r="F208" s="3">
        <v>24454</v>
      </c>
      <c r="G208" s="3">
        <v>57602</v>
      </c>
      <c r="H208" s="3">
        <v>664537</v>
      </c>
    </row>
    <row r="209" spans="1:9" x14ac:dyDescent="0.25">
      <c r="A209" t="s">
        <v>4</v>
      </c>
      <c r="B209" t="s">
        <v>87</v>
      </c>
      <c r="C209">
        <f>IF(ROUNDDOWN(B209/100,0)=3113,ROUNDDOWN(B209/10,0), ROUNDDOWN(B209/100,0))</f>
        <v>3119</v>
      </c>
      <c r="D209" t="s">
        <v>88</v>
      </c>
      <c r="E209" t="s">
        <v>11</v>
      </c>
      <c r="F209" s="3">
        <v>46913</v>
      </c>
      <c r="G209" s="3">
        <v>168126</v>
      </c>
      <c r="H209" s="3">
        <v>1615371</v>
      </c>
      <c r="I209" s="3" t="s">
        <v>8</v>
      </c>
    </row>
    <row r="210" spans="1:9" x14ac:dyDescent="0.25">
      <c r="A210" t="s">
        <v>4</v>
      </c>
      <c r="B210" t="s">
        <v>89</v>
      </c>
      <c r="C210">
        <f>IF(ROUNDDOWN(B210/100,0)=3113,ROUNDDOWN(B210/10,0), ROUNDDOWN(B210/100,0))</f>
        <v>3119</v>
      </c>
      <c r="D210" t="s">
        <v>90</v>
      </c>
      <c r="E210" t="s">
        <v>11</v>
      </c>
      <c r="F210" s="3">
        <v>61070</v>
      </c>
      <c r="G210" s="3">
        <v>112519</v>
      </c>
      <c r="H210" s="3">
        <v>1313382</v>
      </c>
      <c r="I210" s="3" t="s">
        <v>8</v>
      </c>
    </row>
    <row r="211" spans="1:9" x14ac:dyDescent="0.25">
      <c r="A211" t="s">
        <v>4</v>
      </c>
      <c r="B211" t="s">
        <v>91</v>
      </c>
      <c r="C211">
        <f>IF(ROUNDDOWN(B211/100,0)=3113,ROUNDDOWN(B211/10,0), ROUNDDOWN(B211/100,0))</f>
        <v>3121</v>
      </c>
      <c r="D211" t="s">
        <v>92</v>
      </c>
      <c r="E211" t="s">
        <v>11</v>
      </c>
      <c r="F211" s="3">
        <v>143594</v>
      </c>
      <c r="G211" s="3">
        <v>269296</v>
      </c>
      <c r="H211" s="3">
        <v>3117150</v>
      </c>
    </row>
    <row r="212" spans="1:9" x14ac:dyDescent="0.25">
      <c r="A212" t="s">
        <v>4</v>
      </c>
      <c r="B212" t="s">
        <v>93</v>
      </c>
      <c r="C212">
        <f>IF(ROUNDDOWN(B212/100,0)=3113,ROUNDDOWN(B212/10,0), ROUNDDOWN(B212/100,0))</f>
        <v>3121</v>
      </c>
      <c r="D212" t="s">
        <v>94</v>
      </c>
      <c r="E212" t="s">
        <v>11</v>
      </c>
      <c r="F212" s="3">
        <v>23730</v>
      </c>
      <c r="G212" s="3">
        <v>128942</v>
      </c>
      <c r="H212" s="3">
        <v>1550868</v>
      </c>
      <c r="I212" s="3" t="s">
        <v>8</v>
      </c>
    </row>
    <row r="213" spans="1:9" x14ac:dyDescent="0.25">
      <c r="A213" t="s">
        <v>4</v>
      </c>
      <c r="B213" t="s">
        <v>95</v>
      </c>
      <c r="C213">
        <f>IF(ROUNDDOWN(B213/100,0)=3113,ROUNDDOWN(B213/10,0), ROUNDDOWN(B213/100,0))</f>
        <v>3121</v>
      </c>
      <c r="D213" t="s">
        <v>96</v>
      </c>
      <c r="E213" t="s">
        <v>11</v>
      </c>
      <c r="F213" s="3">
        <v>18195</v>
      </c>
      <c r="G213" s="3">
        <v>55320</v>
      </c>
      <c r="H213" s="3">
        <v>674716</v>
      </c>
      <c r="I213" s="3" t="s">
        <v>8</v>
      </c>
    </row>
    <row r="214" spans="1:9" x14ac:dyDescent="0.25">
      <c r="A214" t="s">
        <v>4</v>
      </c>
      <c r="B214" t="s">
        <v>97</v>
      </c>
      <c r="C214">
        <f>IF(ROUNDDOWN(B214/100,0)=3113,ROUNDDOWN(B214/10,0), ROUNDDOWN(B214/100,0))</f>
        <v>3121</v>
      </c>
      <c r="D214" t="s">
        <v>98</v>
      </c>
      <c r="E214" t="s">
        <v>11</v>
      </c>
      <c r="F214" s="3">
        <v>112083</v>
      </c>
      <c r="G214" s="3">
        <v>202498</v>
      </c>
      <c r="H214" s="3">
        <v>2332780</v>
      </c>
      <c r="I214" s="3">
        <v>20612</v>
      </c>
    </row>
    <row r="215" spans="1:9" x14ac:dyDescent="0.25">
      <c r="A215" t="s">
        <v>4</v>
      </c>
      <c r="B215" t="s">
        <v>99</v>
      </c>
      <c r="C215">
        <f>IF(ROUNDDOWN(B215/100,0)=3113,ROUNDDOWN(B215/10,0), ROUNDDOWN(B215/100,0))</f>
        <v>3121</v>
      </c>
      <c r="D215" t="s">
        <v>100</v>
      </c>
      <c r="E215" t="s">
        <v>11</v>
      </c>
      <c r="F215" s="3">
        <v>49317</v>
      </c>
      <c r="G215" s="3">
        <v>135331</v>
      </c>
      <c r="H215" s="3">
        <v>878446</v>
      </c>
      <c r="I215" s="3">
        <v>7553</v>
      </c>
    </row>
    <row r="216" spans="1:9" x14ac:dyDescent="0.25">
      <c r="A216" t="s">
        <v>4</v>
      </c>
      <c r="B216" t="s">
        <v>101</v>
      </c>
      <c r="C216">
        <f>IF(ROUNDDOWN(B216/100,0)=3113,ROUNDDOWN(B216/10,0), ROUNDDOWN(B216/100,0))</f>
        <v>3121</v>
      </c>
      <c r="D216" t="s">
        <v>102</v>
      </c>
      <c r="E216" t="s">
        <v>11</v>
      </c>
      <c r="F216" s="3">
        <v>41362</v>
      </c>
      <c r="G216" s="3">
        <v>45082</v>
      </c>
      <c r="H216" s="3">
        <v>574881</v>
      </c>
    </row>
    <row r="217" spans="1:9" x14ac:dyDescent="0.25">
      <c r="A217" t="s">
        <v>4</v>
      </c>
      <c r="B217" t="s">
        <v>103</v>
      </c>
      <c r="C217">
        <f>IF(ROUNDDOWN(B217/100,0)=3113,ROUNDDOWN(B217/10,0), ROUNDDOWN(B217/100,0))</f>
        <v>3122</v>
      </c>
      <c r="D217" t="s">
        <v>104</v>
      </c>
      <c r="E217" t="s">
        <v>11</v>
      </c>
      <c r="F217" s="3">
        <v>30561</v>
      </c>
      <c r="G217" s="3">
        <v>59999</v>
      </c>
      <c r="H217" s="3">
        <v>866833</v>
      </c>
    </row>
  </sheetData>
  <sortState xmlns:xlrd2="http://schemas.microsoft.com/office/spreadsheetml/2017/richdata2" ref="A2:I217">
    <sortCondition ref="E2:E217"/>
    <sortCondition ref="B2:B217"/>
  </sortState>
  <conditionalFormatting sqref="E1:I217">
    <cfRule type="containsText" dxfId="2" priority="1" operator="containsText" text="D">
      <formula>NOT(ISERROR(SEARCH("D",E1)))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Food_Bev Data6dig</vt:lpstr>
      <vt:lpstr>Data4dig</vt:lpstr>
      <vt:lpstr>4dig experiment</vt:lpstr>
      <vt:lpstr>6dig experiment</vt:lpstr>
      <vt:lpstr>'4dig experiment'!Print_Titles</vt:lpstr>
      <vt:lpstr>Data4dig!Print_Titles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Kristina O.</dc:creator>
  <cp:lastModifiedBy>Armstrong, Kristina O.</cp:lastModifiedBy>
  <dcterms:created xsi:type="dcterms:W3CDTF">2023-02-02T18:40:33Z</dcterms:created>
  <dcterms:modified xsi:type="dcterms:W3CDTF">2023-02-10T16:48:54Z</dcterms:modified>
</cp:coreProperties>
</file>