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  <sheet name="Perturbation Length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<sst xmlns="http://schemas.openxmlformats.org/spreadsheetml/2006/main" count="95" uniqueCount="33">
  <si>
    <t xml:space="preserve">Shot# 167192 plunge# 1</t>
  </si>
  <si>
    <t xml:space="preserve">Rsep = 221.3</t>
  </si>
  <si>
    <t xml:space="preserve">Shot# 167192 plunge# 2</t>
  </si>
  <si>
    <t xml:space="preserve">Rsep = 221.4</t>
  </si>
  <si>
    <t xml:space="preserve">Shot# 167193 plunge# 1</t>
  </si>
  <si>
    <t xml:space="preserve">Shot# 167193 plunge# 2</t>
  </si>
  <si>
    <t xml:space="preserve">Shot# 167194 plunge# 1</t>
  </si>
  <si>
    <t xml:space="preserve">Rsep = 221.7</t>
  </si>
  <si>
    <t xml:space="preserve">Shot# 167194 plunge# 2</t>
  </si>
  <si>
    <t xml:space="preserve">Shot# 167195 plunge# 1</t>
  </si>
  <si>
    <t xml:space="preserve">Rsep = 221.6</t>
  </si>
  <si>
    <t xml:space="preserve">Shot# 167195 plunge# 2</t>
  </si>
  <si>
    <t xml:space="preserve">Rsep = 221.65</t>
  </si>
  <si>
    <t xml:space="preserve">Time (ms)</t>
  </si>
  <si>
    <t xml:space="preserve">R (cm)</t>
  </si>
  <si>
    <t xml:space="preserve">Ne (E18 m-3)</t>
  </si>
  <si>
    <t xml:space="preserve">Te (eV)</t>
  </si>
  <si>
    <t xml:space="preserve">Vfl (V)</t>
  </si>
  <si>
    <t xml:space="preserve">Vp (V)</t>
  </si>
  <si>
    <t xml:space="preserve">R-Rsep (cm)</t>
  </si>
  <si>
    <t xml:space="preserve">ne</t>
  </si>
  <si>
    <t xml:space="preserve">R-Rsep(cm)</t>
  </si>
  <si>
    <t xml:space="preserve">Perturbation Lengths (m)</t>
  </si>
  <si>
    <t xml:space="preserve">Radial Position (cm)</t>
  </si>
  <si>
    <t xml:space="preserve">Sound Speed (m/s)</t>
  </si>
  <si>
    <t xml:space="preserve">A</t>
  </si>
  <si>
    <t xml:space="preserve">B</t>
  </si>
  <si>
    <t xml:space="preserve">C</t>
  </si>
  <si>
    <t xml:space="preserve">Diff. Coeff.</t>
  </si>
  <si>
    <t xml:space="preserve">A Size (m)</t>
  </si>
  <si>
    <t xml:space="preserve">B Size (m)</t>
  </si>
  <si>
    <t xml:space="preserve">C Size (m)</t>
  </si>
  <si>
    <t xml:space="preserve">Mass Deuterium (eV m^-2 s^2)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</si>
</sst>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62504755"/>
        <c:axId val="9728419"/>
      </c:scatterChart>
      <c:scatterChart>
        <c:scatterStyle val="lineMarker"/>
        <c:varyColors val="0"/>
        <c:ser>
          <c:idx val="1"/>
          <c:order val="1"/>
          <c:tx>
            <c:strRef>
              <c:f>"Ne"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Sheet1!$C$3:$C$64</c:f>
              <c:numCache>
                <c:formatCode>General</c:formatCode>
                <c:ptCount val="6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  <c:pt idx="52">
                  <c:v>6.34905</c:v>
                </c:pt>
                <c:pt idx="53">
                  <c:v>6.34905</c:v>
                </c:pt>
                <c:pt idx="54">
                  <c:v>6.34905</c:v>
                </c:pt>
                <c:pt idx="55">
                  <c:v>6.34905</c:v>
                </c:pt>
                <c:pt idx="56">
                  <c:v>6.34905</c:v>
                </c:pt>
                <c:pt idx="57">
                  <c:v>6.34905</c:v>
                </c:pt>
                <c:pt idx="58">
                  <c:v>6.34905</c:v>
                </c:pt>
                <c:pt idx="59">
                  <c:v>6.34905</c:v>
                </c:pt>
                <c:pt idx="60">
                  <c:v>6.34905</c:v>
                </c:pt>
                <c:pt idx="61">
                  <c:v>6.34905</c:v>
                </c:pt>
              </c:numCache>
            </c:numRef>
          </c:yVal>
          <c:smooth val="0"/>
        </c:ser>
        <c:axId val="63021116"/>
        <c:axId val="61105678"/>
      </c:scatterChart>
      <c:valAx>
        <c:axId val="625047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8419"/>
        <c:crosses val="autoZero"/>
        <c:crossBetween val="midCat"/>
      </c:valAx>
      <c:valAx>
        <c:axId val="9728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04755"/>
        <c:crosses val="autoZero"/>
        <c:crossBetween val="midCat"/>
      </c:valAx>
      <c:valAx>
        <c:axId val="6302111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105678"/>
        <c:crosses val="max"/>
        <c:crossBetween val="midCat"/>
      </c:valAx>
      <c:valAx>
        <c:axId val="6110567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02111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</c:numCache>
            </c:numRef>
          </c:yVal>
          <c:smooth val="0"/>
        </c:ser>
        <c:axId val="75149276"/>
        <c:axId val="29741943"/>
      </c:scatterChart>
      <c:valAx>
        <c:axId val="751492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41943"/>
        <c:crosses val="autoZero"/>
        <c:crossBetween val="midCat"/>
      </c:valAx>
      <c:valAx>
        <c:axId val="29741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49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Sheet1!$BE$1:$BE$1</c:f>
              <c:strCache>
                <c:ptCount val="1"/>
                <c:pt idx="0">
                  <c:v>Shot# 167195 plunge# 2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Sheet1!$BK$3:$BK$59</c:f>
              <c:numCache>
                <c:formatCode>General</c:formatCode>
                <c:ptCount val="57"/>
                <c:pt idx="0">
                  <c:v>15.923</c:v>
                </c:pt>
                <c:pt idx="1">
                  <c:v>15.797</c:v>
                </c:pt>
                <c:pt idx="2">
                  <c:v>15.665</c:v>
                </c:pt>
                <c:pt idx="3">
                  <c:v>15.526</c:v>
                </c:pt>
                <c:pt idx="4">
                  <c:v>15.38</c:v>
                </c:pt>
                <c:pt idx="5">
                  <c:v>15.221</c:v>
                </c:pt>
                <c:pt idx="6">
                  <c:v>15.059</c:v>
                </c:pt>
                <c:pt idx="7">
                  <c:v>14.891</c:v>
                </c:pt>
                <c:pt idx="8">
                  <c:v>14.71</c:v>
                </c:pt>
                <c:pt idx="9">
                  <c:v>14.522</c:v>
                </c:pt>
                <c:pt idx="10">
                  <c:v>14.329</c:v>
                </c:pt>
                <c:pt idx="11">
                  <c:v>14.129</c:v>
                </c:pt>
                <c:pt idx="12">
                  <c:v>13.917</c:v>
                </c:pt>
                <c:pt idx="13">
                  <c:v>13.703</c:v>
                </c:pt>
                <c:pt idx="14">
                  <c:v>13.484</c:v>
                </c:pt>
                <c:pt idx="15">
                  <c:v>13.256</c:v>
                </c:pt>
                <c:pt idx="16">
                  <c:v>13.024</c:v>
                </c:pt>
                <c:pt idx="17">
                  <c:v>12.791</c:v>
                </c:pt>
                <c:pt idx="18">
                  <c:v>12.552</c:v>
                </c:pt>
                <c:pt idx="19">
                  <c:v>12.302</c:v>
                </c:pt>
                <c:pt idx="20">
                  <c:v>12.052</c:v>
                </c:pt>
                <c:pt idx="21">
                  <c:v>11.798</c:v>
                </c:pt>
                <c:pt idx="22">
                  <c:v>11.539</c:v>
                </c:pt>
                <c:pt idx="23">
                  <c:v>11.28</c:v>
                </c:pt>
                <c:pt idx="24">
                  <c:v>11.017</c:v>
                </c:pt>
                <c:pt idx="25">
                  <c:v>10.747</c:v>
                </c:pt>
                <c:pt idx="26">
                  <c:v>10.475</c:v>
                </c:pt>
                <c:pt idx="27">
                  <c:v>10.204</c:v>
                </c:pt>
                <c:pt idx="28">
                  <c:v>9.929</c:v>
                </c:pt>
                <c:pt idx="29">
                  <c:v>9.65100000000001</c:v>
                </c:pt>
                <c:pt idx="30">
                  <c:v>9.374</c:v>
                </c:pt>
                <c:pt idx="31">
                  <c:v>9.096</c:v>
                </c:pt>
                <c:pt idx="32">
                  <c:v>8.81200000000001</c:v>
                </c:pt>
                <c:pt idx="33">
                  <c:v>8.52699999999999</c:v>
                </c:pt>
                <c:pt idx="34">
                  <c:v>8.245</c:v>
                </c:pt>
                <c:pt idx="35">
                  <c:v>7.96299999999999</c:v>
                </c:pt>
                <c:pt idx="36">
                  <c:v>7.68000000000001</c:v>
                </c:pt>
                <c:pt idx="37">
                  <c:v>7.398</c:v>
                </c:pt>
                <c:pt idx="38">
                  <c:v>7.114</c:v>
                </c:pt>
                <c:pt idx="39">
                  <c:v>6.83500000000001</c:v>
                </c:pt>
                <c:pt idx="40">
                  <c:v>6.55600000000001</c:v>
                </c:pt>
                <c:pt idx="41">
                  <c:v>6.27699999999999</c:v>
                </c:pt>
                <c:pt idx="42">
                  <c:v>6.00399999999999</c:v>
                </c:pt>
                <c:pt idx="43">
                  <c:v>5.732</c:v>
                </c:pt>
                <c:pt idx="44">
                  <c:v>5.46799999999999</c:v>
                </c:pt>
                <c:pt idx="45">
                  <c:v>5.20400000000001</c:v>
                </c:pt>
                <c:pt idx="46">
                  <c:v>4.941</c:v>
                </c:pt>
                <c:pt idx="47">
                  <c:v>4.685</c:v>
                </c:pt>
                <c:pt idx="48">
                  <c:v>4.43600000000001</c:v>
                </c:pt>
                <c:pt idx="49">
                  <c:v>4.18700000000001</c:v>
                </c:pt>
                <c:pt idx="50">
                  <c:v>3.94800000000001</c:v>
                </c:pt>
                <c:pt idx="51">
                  <c:v>3.71899999999999</c:v>
                </c:pt>
                <c:pt idx="52">
                  <c:v>3.501</c:v>
                </c:pt>
                <c:pt idx="53">
                  <c:v>3.298</c:v>
                </c:pt>
                <c:pt idx="54">
                  <c:v>3.12200000000001</c:v>
                </c:pt>
                <c:pt idx="55">
                  <c:v>2.98099999999999</c:v>
                </c:pt>
                <c:pt idx="56">
                  <c:v>2.88300000000001</c:v>
                </c:pt>
              </c:numCache>
            </c:numRef>
          </c:xVal>
          <c:yVal>
            <c:numRef>
              <c:f>Sheet1!$BH$3:$BH$59</c:f>
              <c:numCache>
                <c:formatCode>General</c:formatCode>
                <c:ptCount val="57"/>
                <c:pt idx="0">
                  <c:v>3.25242</c:v>
                </c:pt>
                <c:pt idx="1">
                  <c:v>3.17433</c:v>
                </c:pt>
                <c:pt idx="2">
                  <c:v>3.0298</c:v>
                </c:pt>
                <c:pt idx="3">
                  <c:v>3.18758</c:v>
                </c:pt>
                <c:pt idx="4">
                  <c:v>3.0404</c:v>
                </c:pt>
                <c:pt idx="5">
                  <c:v>3.41224</c:v>
                </c:pt>
                <c:pt idx="6">
                  <c:v>3.20105</c:v>
                </c:pt>
                <c:pt idx="7">
                  <c:v>3.12962</c:v>
                </c:pt>
                <c:pt idx="8">
                  <c:v>3.37694</c:v>
                </c:pt>
                <c:pt idx="9">
                  <c:v>3.06256</c:v>
                </c:pt>
                <c:pt idx="10">
                  <c:v>3.08131</c:v>
                </c:pt>
                <c:pt idx="11">
                  <c:v>3.34665</c:v>
                </c:pt>
                <c:pt idx="12">
                  <c:v>3.27538</c:v>
                </c:pt>
                <c:pt idx="13">
                  <c:v>3.12326</c:v>
                </c:pt>
                <c:pt idx="14">
                  <c:v>3.11274</c:v>
                </c:pt>
                <c:pt idx="15">
                  <c:v>3.37878</c:v>
                </c:pt>
                <c:pt idx="16">
                  <c:v>3.12676</c:v>
                </c:pt>
                <c:pt idx="17">
                  <c:v>2.91915</c:v>
                </c:pt>
                <c:pt idx="18">
                  <c:v>2.52225</c:v>
                </c:pt>
                <c:pt idx="19">
                  <c:v>2.36172</c:v>
                </c:pt>
                <c:pt idx="20">
                  <c:v>2.3484</c:v>
                </c:pt>
                <c:pt idx="21">
                  <c:v>2.74889</c:v>
                </c:pt>
                <c:pt idx="22">
                  <c:v>2.39159</c:v>
                </c:pt>
                <c:pt idx="23">
                  <c:v>2.6336</c:v>
                </c:pt>
                <c:pt idx="24">
                  <c:v>3.04136</c:v>
                </c:pt>
                <c:pt idx="25">
                  <c:v>2.97441</c:v>
                </c:pt>
                <c:pt idx="26">
                  <c:v>3.43422</c:v>
                </c:pt>
                <c:pt idx="27">
                  <c:v>3.77495</c:v>
                </c:pt>
                <c:pt idx="28">
                  <c:v>3.6881</c:v>
                </c:pt>
                <c:pt idx="29">
                  <c:v>4.73246</c:v>
                </c:pt>
                <c:pt idx="30">
                  <c:v>3.90252</c:v>
                </c:pt>
                <c:pt idx="31">
                  <c:v>4.32405</c:v>
                </c:pt>
                <c:pt idx="32">
                  <c:v>6.20244</c:v>
                </c:pt>
                <c:pt idx="33">
                  <c:v>6.83533</c:v>
                </c:pt>
                <c:pt idx="34">
                  <c:v>5.74822</c:v>
                </c:pt>
                <c:pt idx="35">
                  <c:v>5.94934</c:v>
                </c:pt>
                <c:pt idx="36">
                  <c:v>7.18139</c:v>
                </c:pt>
                <c:pt idx="37">
                  <c:v>9.11832</c:v>
                </c:pt>
                <c:pt idx="38">
                  <c:v>11.5747</c:v>
                </c:pt>
                <c:pt idx="39">
                  <c:v>9.92683</c:v>
                </c:pt>
                <c:pt idx="40">
                  <c:v>9.35466</c:v>
                </c:pt>
                <c:pt idx="41">
                  <c:v>10.0882</c:v>
                </c:pt>
                <c:pt idx="42">
                  <c:v>11.768</c:v>
                </c:pt>
                <c:pt idx="43">
                  <c:v>14.5646</c:v>
                </c:pt>
                <c:pt idx="44">
                  <c:v>14.0521</c:v>
                </c:pt>
                <c:pt idx="45">
                  <c:v>14.1034</c:v>
                </c:pt>
                <c:pt idx="46">
                  <c:v>17.2631</c:v>
                </c:pt>
                <c:pt idx="47">
                  <c:v>16.6215</c:v>
                </c:pt>
                <c:pt idx="48">
                  <c:v>20.7269</c:v>
                </c:pt>
                <c:pt idx="49">
                  <c:v>21.8176</c:v>
                </c:pt>
                <c:pt idx="50">
                  <c:v>22.9706</c:v>
                </c:pt>
                <c:pt idx="51">
                  <c:v>26.7686</c:v>
                </c:pt>
                <c:pt idx="52">
                  <c:v>29.3145</c:v>
                </c:pt>
                <c:pt idx="53">
                  <c:v>34.0855</c:v>
                </c:pt>
                <c:pt idx="54">
                  <c:v>42.1849</c:v>
                </c:pt>
                <c:pt idx="55">
                  <c:v>49.876</c:v>
                </c:pt>
                <c:pt idx="56">
                  <c:v>58.261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Shot# 167192 plunge#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Shot# 167192 plunge#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Sheet1!$O$3:$O$55</c:f>
              <c:numCache>
                <c:formatCode>General</c:formatCode>
                <c:ptCount val="53"/>
                <c:pt idx="0">
                  <c:v>16.058</c:v>
                </c:pt>
                <c:pt idx="1">
                  <c:v>15.874</c:v>
                </c:pt>
                <c:pt idx="2">
                  <c:v>15.683</c:v>
                </c:pt>
                <c:pt idx="3">
                  <c:v>15.485</c:v>
                </c:pt>
                <c:pt idx="4">
                  <c:v>15.28</c:v>
                </c:pt>
                <c:pt idx="5">
                  <c:v>15.073</c:v>
                </c:pt>
                <c:pt idx="6">
                  <c:v>14.863</c:v>
                </c:pt>
                <c:pt idx="7">
                  <c:v>14.644</c:v>
                </c:pt>
                <c:pt idx="8">
                  <c:v>14.424</c:v>
                </c:pt>
                <c:pt idx="9">
                  <c:v>14.202</c:v>
                </c:pt>
                <c:pt idx="10">
                  <c:v>13.968</c:v>
                </c:pt>
                <c:pt idx="11">
                  <c:v>13.728</c:v>
                </c:pt>
                <c:pt idx="12">
                  <c:v>13.489</c:v>
                </c:pt>
                <c:pt idx="13">
                  <c:v>13.248</c:v>
                </c:pt>
                <c:pt idx="14">
                  <c:v>13.004</c:v>
                </c:pt>
                <c:pt idx="15">
                  <c:v>12.756</c:v>
                </c:pt>
                <c:pt idx="16">
                  <c:v>12.504</c:v>
                </c:pt>
                <c:pt idx="17">
                  <c:v>12.252</c:v>
                </c:pt>
                <c:pt idx="18">
                  <c:v>11.995</c:v>
                </c:pt>
                <c:pt idx="19">
                  <c:v>11.732</c:v>
                </c:pt>
                <c:pt idx="20">
                  <c:v>11.473</c:v>
                </c:pt>
                <c:pt idx="21">
                  <c:v>11.211</c:v>
                </c:pt>
                <c:pt idx="22">
                  <c:v>10.945</c:v>
                </c:pt>
                <c:pt idx="23">
                  <c:v>10.679</c:v>
                </c:pt>
                <c:pt idx="24">
                  <c:v>10.41</c:v>
                </c:pt>
                <c:pt idx="25">
                  <c:v>10.144</c:v>
                </c:pt>
                <c:pt idx="26">
                  <c:v>9.87799999999999</c:v>
                </c:pt>
                <c:pt idx="27">
                  <c:v>9.61099999999999</c:v>
                </c:pt>
                <c:pt idx="28">
                  <c:v>9.345</c:v>
                </c:pt>
                <c:pt idx="29">
                  <c:v>9.08099999999999</c:v>
                </c:pt>
                <c:pt idx="30">
                  <c:v>8.81799999999998</c:v>
                </c:pt>
                <c:pt idx="31">
                  <c:v>8.55500000000001</c:v>
                </c:pt>
                <c:pt idx="32">
                  <c:v>8.29599999999999</c:v>
                </c:pt>
                <c:pt idx="33">
                  <c:v>8.036</c:v>
                </c:pt>
                <c:pt idx="34">
                  <c:v>7.786</c:v>
                </c:pt>
                <c:pt idx="35">
                  <c:v>7.53399999999999</c:v>
                </c:pt>
                <c:pt idx="36">
                  <c:v>7.28700000000001</c:v>
                </c:pt>
                <c:pt idx="37">
                  <c:v>7.047</c:v>
                </c:pt>
                <c:pt idx="38">
                  <c:v>6.81299999999999</c:v>
                </c:pt>
                <c:pt idx="39">
                  <c:v>6.57900000000001</c:v>
                </c:pt>
                <c:pt idx="40">
                  <c:v>6.352</c:v>
                </c:pt>
                <c:pt idx="41">
                  <c:v>6.13</c:v>
                </c:pt>
                <c:pt idx="42">
                  <c:v>5.916</c:v>
                </c:pt>
                <c:pt idx="43">
                  <c:v>5.71000000000001</c:v>
                </c:pt>
                <c:pt idx="44">
                  <c:v>5.511</c:v>
                </c:pt>
                <c:pt idx="45">
                  <c:v>5.31999999999999</c:v>
                </c:pt>
                <c:pt idx="46">
                  <c:v>5.14499999999998</c:v>
                </c:pt>
                <c:pt idx="47">
                  <c:v>4.994</c:v>
                </c:pt>
                <c:pt idx="48">
                  <c:v>4.864</c:v>
                </c:pt>
                <c:pt idx="49">
                  <c:v>4.762</c:v>
                </c:pt>
                <c:pt idx="50">
                  <c:v>4.697</c:v>
                </c:pt>
                <c:pt idx="51">
                  <c:v>4.66399999999999</c:v>
                </c:pt>
                <c:pt idx="52">
                  <c:v>4.649</c:v>
                </c:pt>
              </c:numCache>
            </c:numRef>
          </c:xVal>
          <c:yVal>
            <c:numRef>
              <c:f>Sheet1!$L$3:$L$55</c:f>
              <c:numCache>
                <c:formatCode>General</c:formatCode>
                <c:ptCount val="53"/>
                <c:pt idx="0">
                  <c:v>2.76799</c:v>
                </c:pt>
                <c:pt idx="1">
                  <c:v>2.97841</c:v>
                </c:pt>
                <c:pt idx="2">
                  <c:v>3.27313</c:v>
                </c:pt>
                <c:pt idx="3">
                  <c:v>3.06291</c:v>
                </c:pt>
                <c:pt idx="4">
                  <c:v>2.95967</c:v>
                </c:pt>
                <c:pt idx="5">
                  <c:v>2.76317</c:v>
                </c:pt>
                <c:pt idx="6">
                  <c:v>2.88277</c:v>
                </c:pt>
                <c:pt idx="7">
                  <c:v>3.02918</c:v>
                </c:pt>
                <c:pt idx="8">
                  <c:v>2.89746</c:v>
                </c:pt>
                <c:pt idx="9">
                  <c:v>2.86957</c:v>
                </c:pt>
                <c:pt idx="10">
                  <c:v>2.69833</c:v>
                </c:pt>
                <c:pt idx="11">
                  <c:v>2.73376</c:v>
                </c:pt>
                <c:pt idx="12">
                  <c:v>2.83255</c:v>
                </c:pt>
                <c:pt idx="13">
                  <c:v>2.58271</c:v>
                </c:pt>
                <c:pt idx="14">
                  <c:v>2.75295</c:v>
                </c:pt>
                <c:pt idx="15">
                  <c:v>2.61476</c:v>
                </c:pt>
                <c:pt idx="16">
                  <c:v>2.46655</c:v>
                </c:pt>
                <c:pt idx="17">
                  <c:v>2.20666</c:v>
                </c:pt>
                <c:pt idx="18">
                  <c:v>2.41208</c:v>
                </c:pt>
                <c:pt idx="19">
                  <c:v>2.35573</c:v>
                </c:pt>
                <c:pt idx="20">
                  <c:v>2.53463</c:v>
                </c:pt>
                <c:pt idx="21">
                  <c:v>2.87148</c:v>
                </c:pt>
                <c:pt idx="22">
                  <c:v>3.02315</c:v>
                </c:pt>
                <c:pt idx="23">
                  <c:v>3.34728</c:v>
                </c:pt>
                <c:pt idx="24">
                  <c:v>3.34637</c:v>
                </c:pt>
                <c:pt idx="25">
                  <c:v>3.70189</c:v>
                </c:pt>
                <c:pt idx="26">
                  <c:v>3.83776</c:v>
                </c:pt>
                <c:pt idx="27">
                  <c:v>3.74459</c:v>
                </c:pt>
                <c:pt idx="28">
                  <c:v>4.00161</c:v>
                </c:pt>
                <c:pt idx="29">
                  <c:v>4.03949</c:v>
                </c:pt>
                <c:pt idx="30">
                  <c:v>3.82624</c:v>
                </c:pt>
                <c:pt idx="31">
                  <c:v>4.55119</c:v>
                </c:pt>
                <c:pt idx="32">
                  <c:v>5.13022</c:v>
                </c:pt>
                <c:pt idx="33">
                  <c:v>5.01092</c:v>
                </c:pt>
                <c:pt idx="34">
                  <c:v>5.8098</c:v>
                </c:pt>
                <c:pt idx="35">
                  <c:v>5.71215</c:v>
                </c:pt>
                <c:pt idx="36">
                  <c:v>5.6643</c:v>
                </c:pt>
                <c:pt idx="37">
                  <c:v>5.71057</c:v>
                </c:pt>
                <c:pt idx="38">
                  <c:v>6.58119</c:v>
                </c:pt>
                <c:pt idx="39">
                  <c:v>8.41194</c:v>
                </c:pt>
                <c:pt idx="40">
                  <c:v>8.68605</c:v>
                </c:pt>
                <c:pt idx="41">
                  <c:v>9.1393</c:v>
                </c:pt>
                <c:pt idx="42">
                  <c:v>8.94506</c:v>
                </c:pt>
                <c:pt idx="43">
                  <c:v>10.4862</c:v>
                </c:pt>
                <c:pt idx="44">
                  <c:v>9.58696</c:v>
                </c:pt>
                <c:pt idx="45">
                  <c:v>10.9566</c:v>
                </c:pt>
                <c:pt idx="46">
                  <c:v>12.3975</c:v>
                </c:pt>
                <c:pt idx="47">
                  <c:v>14.3277</c:v>
                </c:pt>
                <c:pt idx="48">
                  <c:v>12.5777</c:v>
                </c:pt>
                <c:pt idx="49">
                  <c:v>15.2074</c:v>
                </c:pt>
                <c:pt idx="50">
                  <c:v>15.0545</c:v>
                </c:pt>
                <c:pt idx="51">
                  <c:v>13.9445</c:v>
                </c:pt>
                <c:pt idx="52">
                  <c:v>15.9005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Sheet1!$Q$1:$Q$1</c:f>
              <c:strCache>
                <c:ptCount val="1"/>
                <c:pt idx="0">
                  <c:v>Shot# 167193 plunge#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Sheet1!$W$3:$W$61</c:f>
              <c:numCache>
                <c:formatCode>General</c:formatCode>
                <c:ptCount val="59"/>
                <c:pt idx="0">
                  <c:v>16.11</c:v>
                </c:pt>
                <c:pt idx="1">
                  <c:v>15.941</c:v>
                </c:pt>
                <c:pt idx="2">
                  <c:v>15.766</c:v>
                </c:pt>
                <c:pt idx="3">
                  <c:v>15.591</c:v>
                </c:pt>
                <c:pt idx="4">
                  <c:v>15.407</c:v>
                </c:pt>
                <c:pt idx="5">
                  <c:v>15.214</c:v>
                </c:pt>
                <c:pt idx="6">
                  <c:v>15.021</c:v>
                </c:pt>
                <c:pt idx="7">
                  <c:v>14.823</c:v>
                </c:pt>
                <c:pt idx="8">
                  <c:v>14.615</c:v>
                </c:pt>
                <c:pt idx="9">
                  <c:v>14.406</c:v>
                </c:pt>
                <c:pt idx="10">
                  <c:v>14.196</c:v>
                </c:pt>
                <c:pt idx="11">
                  <c:v>13.979</c:v>
                </c:pt>
                <c:pt idx="12">
                  <c:v>13.753</c:v>
                </c:pt>
                <c:pt idx="13">
                  <c:v>13.527</c:v>
                </c:pt>
                <c:pt idx="14">
                  <c:v>13.294</c:v>
                </c:pt>
                <c:pt idx="15">
                  <c:v>13.059</c:v>
                </c:pt>
                <c:pt idx="16">
                  <c:v>12.825</c:v>
                </c:pt>
                <c:pt idx="17">
                  <c:v>12.592</c:v>
                </c:pt>
                <c:pt idx="18">
                  <c:v>12.35</c:v>
                </c:pt>
                <c:pt idx="19">
                  <c:v>12.106</c:v>
                </c:pt>
                <c:pt idx="20">
                  <c:v>11.865</c:v>
                </c:pt>
                <c:pt idx="21">
                  <c:v>11.619</c:v>
                </c:pt>
                <c:pt idx="22">
                  <c:v>11.369</c:v>
                </c:pt>
                <c:pt idx="23">
                  <c:v>11.123</c:v>
                </c:pt>
                <c:pt idx="24">
                  <c:v>10.875</c:v>
                </c:pt>
                <c:pt idx="25">
                  <c:v>10.62</c:v>
                </c:pt>
                <c:pt idx="26">
                  <c:v>10.37</c:v>
                </c:pt>
                <c:pt idx="27">
                  <c:v>10.119</c:v>
                </c:pt>
                <c:pt idx="28">
                  <c:v>9.86499999999998</c:v>
                </c:pt>
                <c:pt idx="29">
                  <c:v>9.61399999999998</c:v>
                </c:pt>
                <c:pt idx="30">
                  <c:v>9.369</c:v>
                </c:pt>
                <c:pt idx="31">
                  <c:v>9.118</c:v>
                </c:pt>
                <c:pt idx="32">
                  <c:v>8.86999999999998</c:v>
                </c:pt>
                <c:pt idx="33">
                  <c:v>8.62599999999998</c:v>
                </c:pt>
                <c:pt idx="34">
                  <c:v>8.38399999999999</c:v>
                </c:pt>
                <c:pt idx="35">
                  <c:v>8.13899999999998</c:v>
                </c:pt>
                <c:pt idx="36">
                  <c:v>7.899</c:v>
                </c:pt>
                <c:pt idx="37">
                  <c:v>7.66299999999998</c:v>
                </c:pt>
                <c:pt idx="38">
                  <c:v>7.43199999999999</c:v>
                </c:pt>
                <c:pt idx="39">
                  <c:v>7.20099999999999</c:v>
                </c:pt>
                <c:pt idx="40">
                  <c:v>6.97499999999999</c:v>
                </c:pt>
                <c:pt idx="41">
                  <c:v>6.756</c:v>
                </c:pt>
                <c:pt idx="42">
                  <c:v>6.53999999999999</c:v>
                </c:pt>
                <c:pt idx="43">
                  <c:v>6.32799999999997</c:v>
                </c:pt>
                <c:pt idx="44">
                  <c:v>6.12099999999998</c:v>
                </c:pt>
                <c:pt idx="45">
                  <c:v>5.91999999999999</c:v>
                </c:pt>
                <c:pt idx="46">
                  <c:v>5.726</c:v>
                </c:pt>
                <c:pt idx="47">
                  <c:v>5.53899999999999</c:v>
                </c:pt>
                <c:pt idx="48">
                  <c:v>5.35799999999998</c:v>
                </c:pt>
                <c:pt idx="49">
                  <c:v>5.18899999999999</c:v>
                </c:pt>
                <c:pt idx="50">
                  <c:v>5.02799999999999</c:v>
                </c:pt>
                <c:pt idx="51">
                  <c:v>4.88199999999998</c:v>
                </c:pt>
                <c:pt idx="52">
                  <c:v>4.74799999999999</c:v>
                </c:pt>
                <c:pt idx="53">
                  <c:v>4.63299999999998</c:v>
                </c:pt>
                <c:pt idx="54">
                  <c:v>4.54299999999998</c:v>
                </c:pt>
                <c:pt idx="55">
                  <c:v>4.47999999999999</c:v>
                </c:pt>
                <c:pt idx="56">
                  <c:v>4.43699999999998</c:v>
                </c:pt>
                <c:pt idx="57">
                  <c:v>4.417</c:v>
                </c:pt>
                <c:pt idx="58">
                  <c:v>4.40799999999999</c:v>
                </c:pt>
              </c:numCache>
            </c:numRef>
          </c:xVal>
          <c:yVal>
            <c:numRef>
              <c:f>Sheet1!$T$3:$T$61</c:f>
              <c:numCache>
                <c:formatCode>General</c:formatCode>
                <c:ptCount val="59"/>
                <c:pt idx="0">
                  <c:v>2.89114</c:v>
                </c:pt>
                <c:pt idx="1">
                  <c:v>2.85305</c:v>
                </c:pt>
                <c:pt idx="2">
                  <c:v>3.06234</c:v>
                </c:pt>
                <c:pt idx="3">
                  <c:v>2.83246</c:v>
                </c:pt>
                <c:pt idx="4">
                  <c:v>3.23863</c:v>
                </c:pt>
                <c:pt idx="5">
                  <c:v>2.86977</c:v>
                </c:pt>
                <c:pt idx="6">
                  <c:v>2.97313</c:v>
                </c:pt>
                <c:pt idx="7">
                  <c:v>3.00194</c:v>
                </c:pt>
                <c:pt idx="8">
                  <c:v>2.8849</c:v>
                </c:pt>
                <c:pt idx="9">
                  <c:v>2.8434</c:v>
                </c:pt>
                <c:pt idx="10">
                  <c:v>2.88269</c:v>
                </c:pt>
                <c:pt idx="11">
                  <c:v>3.01601</c:v>
                </c:pt>
                <c:pt idx="12">
                  <c:v>2.66156</c:v>
                </c:pt>
                <c:pt idx="13">
                  <c:v>2.64377</c:v>
                </c:pt>
                <c:pt idx="14">
                  <c:v>3.0367</c:v>
                </c:pt>
                <c:pt idx="15">
                  <c:v>2.16471</c:v>
                </c:pt>
                <c:pt idx="16">
                  <c:v>2.05416</c:v>
                </c:pt>
                <c:pt idx="17">
                  <c:v>2.12015</c:v>
                </c:pt>
                <c:pt idx="18">
                  <c:v>2.25748</c:v>
                </c:pt>
                <c:pt idx="19">
                  <c:v>2.20934</c:v>
                </c:pt>
                <c:pt idx="20">
                  <c:v>2.45289</c:v>
                </c:pt>
                <c:pt idx="21">
                  <c:v>2.52836</c:v>
                </c:pt>
                <c:pt idx="22">
                  <c:v>2.54641</c:v>
                </c:pt>
                <c:pt idx="23">
                  <c:v>2.40493</c:v>
                </c:pt>
                <c:pt idx="24">
                  <c:v>2.70187</c:v>
                </c:pt>
                <c:pt idx="25">
                  <c:v>3.60868</c:v>
                </c:pt>
                <c:pt idx="26">
                  <c:v>3.43597</c:v>
                </c:pt>
                <c:pt idx="27">
                  <c:v>2.91116</c:v>
                </c:pt>
                <c:pt idx="28">
                  <c:v>3.31208</c:v>
                </c:pt>
                <c:pt idx="29">
                  <c:v>3.73186</c:v>
                </c:pt>
                <c:pt idx="30">
                  <c:v>4.4292</c:v>
                </c:pt>
                <c:pt idx="31">
                  <c:v>4.19967</c:v>
                </c:pt>
                <c:pt idx="32">
                  <c:v>4.279</c:v>
                </c:pt>
                <c:pt idx="33">
                  <c:v>4.42208</c:v>
                </c:pt>
                <c:pt idx="34">
                  <c:v>4.25654</c:v>
                </c:pt>
                <c:pt idx="35">
                  <c:v>5.15786</c:v>
                </c:pt>
                <c:pt idx="36">
                  <c:v>5.69582</c:v>
                </c:pt>
                <c:pt idx="37">
                  <c:v>5.52794</c:v>
                </c:pt>
                <c:pt idx="38">
                  <c:v>5.8527</c:v>
                </c:pt>
                <c:pt idx="39">
                  <c:v>6.55709</c:v>
                </c:pt>
                <c:pt idx="40">
                  <c:v>7.07221</c:v>
                </c:pt>
                <c:pt idx="41">
                  <c:v>9.83464</c:v>
                </c:pt>
                <c:pt idx="42">
                  <c:v>9.19597</c:v>
                </c:pt>
                <c:pt idx="43">
                  <c:v>8.5573</c:v>
                </c:pt>
                <c:pt idx="44">
                  <c:v>10.2003</c:v>
                </c:pt>
                <c:pt idx="45">
                  <c:v>8.80975</c:v>
                </c:pt>
                <c:pt idx="46">
                  <c:v>11.2833</c:v>
                </c:pt>
                <c:pt idx="47">
                  <c:v>11.9741</c:v>
                </c:pt>
                <c:pt idx="48">
                  <c:v>12.9863</c:v>
                </c:pt>
                <c:pt idx="49">
                  <c:v>12.3566</c:v>
                </c:pt>
                <c:pt idx="50">
                  <c:v>12.9706</c:v>
                </c:pt>
                <c:pt idx="51">
                  <c:v>15.7448</c:v>
                </c:pt>
                <c:pt idx="52">
                  <c:v>14.903</c:v>
                </c:pt>
                <c:pt idx="53">
                  <c:v>15.388</c:v>
                </c:pt>
                <c:pt idx="54">
                  <c:v>17.12</c:v>
                </c:pt>
                <c:pt idx="55">
                  <c:v>15.2405</c:v>
                </c:pt>
                <c:pt idx="56">
                  <c:v>16.0933</c:v>
                </c:pt>
                <c:pt idx="57">
                  <c:v>16.9987</c:v>
                </c:pt>
                <c:pt idx="58">
                  <c:v>17.5105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Sheet1!$Y$1:$Y$1</c:f>
              <c:strCache>
                <c:ptCount val="1"/>
                <c:pt idx="0">
                  <c:v>Shot# 167193 plunge#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Sheet1!$AE$3:$AE$48</c:f>
              <c:numCache>
                <c:formatCode>General</c:formatCode>
                <c:ptCount val="46"/>
                <c:pt idx="0">
                  <c:v>16.124</c:v>
                </c:pt>
                <c:pt idx="1">
                  <c:v>15.95</c:v>
                </c:pt>
                <c:pt idx="2">
                  <c:v>15.767</c:v>
                </c:pt>
                <c:pt idx="3">
                  <c:v>15.577</c:v>
                </c:pt>
                <c:pt idx="4">
                  <c:v>15.384</c:v>
                </c:pt>
                <c:pt idx="5">
                  <c:v>15.181</c:v>
                </c:pt>
                <c:pt idx="6">
                  <c:v>14.971</c:v>
                </c:pt>
                <c:pt idx="7">
                  <c:v>14.76</c:v>
                </c:pt>
                <c:pt idx="8">
                  <c:v>14.543</c:v>
                </c:pt>
                <c:pt idx="9">
                  <c:v>14.319</c:v>
                </c:pt>
                <c:pt idx="10">
                  <c:v>14.093</c:v>
                </c:pt>
                <c:pt idx="11">
                  <c:v>13.863</c:v>
                </c:pt>
                <c:pt idx="12">
                  <c:v>13.622</c:v>
                </c:pt>
                <c:pt idx="13">
                  <c:v>13.378</c:v>
                </c:pt>
                <c:pt idx="14">
                  <c:v>13.13</c:v>
                </c:pt>
                <c:pt idx="15">
                  <c:v>12.877</c:v>
                </c:pt>
                <c:pt idx="16">
                  <c:v>12.62</c:v>
                </c:pt>
                <c:pt idx="17">
                  <c:v>12.363</c:v>
                </c:pt>
                <c:pt idx="18">
                  <c:v>12.104</c:v>
                </c:pt>
                <c:pt idx="19">
                  <c:v>11.838</c:v>
                </c:pt>
                <c:pt idx="20">
                  <c:v>11.567</c:v>
                </c:pt>
                <c:pt idx="21">
                  <c:v>11.296</c:v>
                </c:pt>
                <c:pt idx="22">
                  <c:v>11.024</c:v>
                </c:pt>
                <c:pt idx="23">
                  <c:v>10.746</c:v>
                </c:pt>
                <c:pt idx="24">
                  <c:v>10.467</c:v>
                </c:pt>
                <c:pt idx="25">
                  <c:v>10.187</c:v>
                </c:pt>
                <c:pt idx="26">
                  <c:v>9.904</c:v>
                </c:pt>
                <c:pt idx="27">
                  <c:v>9.62199999999999</c:v>
                </c:pt>
                <c:pt idx="28">
                  <c:v>9.34299999999999</c:v>
                </c:pt>
                <c:pt idx="29">
                  <c:v>9.06</c:v>
                </c:pt>
                <c:pt idx="30">
                  <c:v>8.77799999999999</c:v>
                </c:pt>
                <c:pt idx="31">
                  <c:v>8.49699999999999</c:v>
                </c:pt>
                <c:pt idx="32">
                  <c:v>8.22099999999998</c:v>
                </c:pt>
                <c:pt idx="33">
                  <c:v>7.941</c:v>
                </c:pt>
                <c:pt idx="34">
                  <c:v>7.66499999999999</c:v>
                </c:pt>
                <c:pt idx="35">
                  <c:v>7.39599999999999</c:v>
                </c:pt>
                <c:pt idx="36">
                  <c:v>7.13</c:v>
                </c:pt>
                <c:pt idx="37">
                  <c:v>6.86499999999998</c:v>
                </c:pt>
                <c:pt idx="38">
                  <c:v>6.607</c:v>
                </c:pt>
                <c:pt idx="39">
                  <c:v>6.35199999999998</c:v>
                </c:pt>
                <c:pt idx="40">
                  <c:v>6.10299999999998</c:v>
                </c:pt>
                <c:pt idx="41">
                  <c:v>5.85899999999998</c:v>
                </c:pt>
                <c:pt idx="42">
                  <c:v>5.619</c:v>
                </c:pt>
                <c:pt idx="43">
                  <c:v>5.387</c:v>
                </c:pt>
                <c:pt idx="44">
                  <c:v>5.166</c:v>
                </c:pt>
                <c:pt idx="45">
                  <c:v>4.95299999999997</c:v>
                </c:pt>
              </c:numCache>
            </c:numRef>
          </c:xVal>
          <c:yVal>
            <c:numRef>
              <c:f>Sheet1!$AB$3:$AB$48</c:f>
              <c:numCache>
                <c:formatCode>General</c:formatCode>
                <c:ptCount val="46"/>
                <c:pt idx="0">
                  <c:v>3.03479</c:v>
                </c:pt>
                <c:pt idx="1">
                  <c:v>2.81114</c:v>
                </c:pt>
                <c:pt idx="2">
                  <c:v>3.01737</c:v>
                </c:pt>
                <c:pt idx="3">
                  <c:v>2.65466</c:v>
                </c:pt>
                <c:pt idx="4">
                  <c:v>3.0198</c:v>
                </c:pt>
                <c:pt idx="5">
                  <c:v>2.86424</c:v>
                </c:pt>
                <c:pt idx="6">
                  <c:v>2.82863</c:v>
                </c:pt>
                <c:pt idx="7">
                  <c:v>2.92557</c:v>
                </c:pt>
                <c:pt idx="8">
                  <c:v>2.79131</c:v>
                </c:pt>
                <c:pt idx="9">
                  <c:v>2.94373</c:v>
                </c:pt>
                <c:pt idx="10">
                  <c:v>2.96395</c:v>
                </c:pt>
                <c:pt idx="11">
                  <c:v>2.9303</c:v>
                </c:pt>
                <c:pt idx="12">
                  <c:v>2.86567</c:v>
                </c:pt>
                <c:pt idx="13">
                  <c:v>2.58544</c:v>
                </c:pt>
                <c:pt idx="14">
                  <c:v>2.68238</c:v>
                </c:pt>
                <c:pt idx="15">
                  <c:v>2.54845</c:v>
                </c:pt>
                <c:pt idx="16">
                  <c:v>2.64546</c:v>
                </c:pt>
                <c:pt idx="17">
                  <c:v>2.37601</c:v>
                </c:pt>
                <c:pt idx="18">
                  <c:v>2.22501</c:v>
                </c:pt>
                <c:pt idx="19">
                  <c:v>2.50962</c:v>
                </c:pt>
                <c:pt idx="20">
                  <c:v>2.53856</c:v>
                </c:pt>
                <c:pt idx="21">
                  <c:v>2.85229</c:v>
                </c:pt>
                <c:pt idx="22">
                  <c:v>2.78787</c:v>
                </c:pt>
                <c:pt idx="23">
                  <c:v>3.26712</c:v>
                </c:pt>
                <c:pt idx="24">
                  <c:v>3.48186</c:v>
                </c:pt>
                <c:pt idx="25">
                  <c:v>2.89767</c:v>
                </c:pt>
                <c:pt idx="26">
                  <c:v>2.93712</c:v>
                </c:pt>
                <c:pt idx="27">
                  <c:v>3.26906</c:v>
                </c:pt>
                <c:pt idx="28">
                  <c:v>3.63831</c:v>
                </c:pt>
                <c:pt idx="29">
                  <c:v>3.97665</c:v>
                </c:pt>
                <c:pt idx="30">
                  <c:v>4.54246</c:v>
                </c:pt>
                <c:pt idx="31">
                  <c:v>4.89693</c:v>
                </c:pt>
                <c:pt idx="32">
                  <c:v>5.14899</c:v>
                </c:pt>
                <c:pt idx="33">
                  <c:v>5.40457</c:v>
                </c:pt>
                <c:pt idx="34">
                  <c:v>10.1227</c:v>
                </c:pt>
                <c:pt idx="35">
                  <c:v>6.3362</c:v>
                </c:pt>
                <c:pt idx="36">
                  <c:v>7.15183</c:v>
                </c:pt>
                <c:pt idx="37">
                  <c:v>7.80234</c:v>
                </c:pt>
                <c:pt idx="38">
                  <c:v>8.20839</c:v>
                </c:pt>
                <c:pt idx="39">
                  <c:v>9.65121</c:v>
                </c:pt>
                <c:pt idx="40">
                  <c:v>10.2914</c:v>
                </c:pt>
                <c:pt idx="41">
                  <c:v>10.4027</c:v>
                </c:pt>
                <c:pt idx="42">
                  <c:v>9.16347</c:v>
                </c:pt>
                <c:pt idx="43">
                  <c:v>11.7959</c:v>
                </c:pt>
                <c:pt idx="44">
                  <c:v>15.2841</c:v>
                </c:pt>
                <c:pt idx="45">
                  <c:v>16.0784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Sheet1!$AG$1:$AG$1</c:f>
              <c:strCache>
                <c:ptCount val="1"/>
                <c:pt idx="0">
                  <c:v>Shot# 167194 plunge# 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Sheet1!$AM$3:$AM$71</c:f>
              <c:numCache>
                <c:formatCode>General</c:formatCode>
                <c:ptCount val="69"/>
                <c:pt idx="0">
                  <c:v>15.775</c:v>
                </c:pt>
                <c:pt idx="1">
                  <c:v>15.684</c:v>
                </c:pt>
                <c:pt idx="2">
                  <c:v>15.589</c:v>
                </c:pt>
                <c:pt idx="3">
                  <c:v>15.49</c:v>
                </c:pt>
                <c:pt idx="4">
                  <c:v>15.383</c:v>
                </c:pt>
                <c:pt idx="5">
                  <c:v>15.273</c:v>
                </c:pt>
                <c:pt idx="6">
                  <c:v>15.159</c:v>
                </c:pt>
                <c:pt idx="7">
                  <c:v>15.037</c:v>
                </c:pt>
                <c:pt idx="8">
                  <c:v>14.912</c:v>
                </c:pt>
                <c:pt idx="9">
                  <c:v>14.781</c:v>
                </c:pt>
                <c:pt idx="10">
                  <c:v>14.635</c:v>
                </c:pt>
                <c:pt idx="11">
                  <c:v>14.487</c:v>
                </c:pt>
                <c:pt idx="12">
                  <c:v>14.336</c:v>
                </c:pt>
                <c:pt idx="13">
                  <c:v>14.174</c:v>
                </c:pt>
                <c:pt idx="14">
                  <c:v>14</c:v>
                </c:pt>
                <c:pt idx="15">
                  <c:v>13.824</c:v>
                </c:pt>
                <c:pt idx="16">
                  <c:v>13.642</c:v>
                </c:pt>
                <c:pt idx="17">
                  <c:v>13.451</c:v>
                </c:pt>
                <c:pt idx="18">
                  <c:v>13.254</c:v>
                </c:pt>
                <c:pt idx="19">
                  <c:v>13.057</c:v>
                </c:pt>
                <c:pt idx="20">
                  <c:v>12.847</c:v>
                </c:pt>
                <c:pt idx="21">
                  <c:v>12.632</c:v>
                </c:pt>
                <c:pt idx="22">
                  <c:v>12.419</c:v>
                </c:pt>
                <c:pt idx="23">
                  <c:v>12.201</c:v>
                </c:pt>
                <c:pt idx="24">
                  <c:v>11.973</c:v>
                </c:pt>
                <c:pt idx="25">
                  <c:v>11.742</c:v>
                </c:pt>
                <c:pt idx="26">
                  <c:v>11.508</c:v>
                </c:pt>
                <c:pt idx="27">
                  <c:v>11.266</c:v>
                </c:pt>
                <c:pt idx="28">
                  <c:v>11.019</c:v>
                </c:pt>
                <c:pt idx="29">
                  <c:v>10.777</c:v>
                </c:pt>
                <c:pt idx="30">
                  <c:v>10.534</c:v>
                </c:pt>
                <c:pt idx="31">
                  <c:v>10.282</c:v>
                </c:pt>
                <c:pt idx="32">
                  <c:v>10.03</c:v>
                </c:pt>
                <c:pt idx="33">
                  <c:v>9.77800000000002</c:v>
                </c:pt>
                <c:pt idx="34">
                  <c:v>9.51900000000001</c:v>
                </c:pt>
                <c:pt idx="35">
                  <c:v>9.26000000000002</c:v>
                </c:pt>
                <c:pt idx="36">
                  <c:v>9.00200000000001</c:v>
                </c:pt>
                <c:pt idx="37">
                  <c:v>8.74000000000001</c:v>
                </c:pt>
                <c:pt idx="38">
                  <c:v>8.476</c:v>
                </c:pt>
                <c:pt idx="39">
                  <c:v>8.215</c:v>
                </c:pt>
                <c:pt idx="40">
                  <c:v>7.952</c:v>
                </c:pt>
                <c:pt idx="41">
                  <c:v>7.68700000000001</c:v>
                </c:pt>
                <c:pt idx="42">
                  <c:v>7.42600000000002</c:v>
                </c:pt>
                <c:pt idx="43">
                  <c:v>7.16600000000003</c:v>
                </c:pt>
                <c:pt idx="44">
                  <c:v>6.90700000000001</c:v>
                </c:pt>
                <c:pt idx="45">
                  <c:v>6.64700000000002</c:v>
                </c:pt>
                <c:pt idx="46">
                  <c:v>6.38900000000001</c:v>
                </c:pt>
                <c:pt idx="47">
                  <c:v>6.13500000000002</c:v>
                </c:pt>
                <c:pt idx="48">
                  <c:v>5.88200000000001</c:v>
                </c:pt>
                <c:pt idx="49">
                  <c:v>5.631</c:v>
                </c:pt>
                <c:pt idx="50">
                  <c:v>5.38500000000002</c:v>
                </c:pt>
                <c:pt idx="51">
                  <c:v>5.14000000000002</c:v>
                </c:pt>
                <c:pt idx="52">
                  <c:v>4.90400000000003</c:v>
                </c:pt>
                <c:pt idx="53">
                  <c:v>4.67100000000002</c:v>
                </c:pt>
                <c:pt idx="54">
                  <c:v>4.43900000000002</c:v>
                </c:pt>
                <c:pt idx="55">
                  <c:v>4.21100000000001</c:v>
                </c:pt>
                <c:pt idx="56">
                  <c:v>3.99300000000002</c:v>
                </c:pt>
                <c:pt idx="57">
                  <c:v>3.77700000000002</c:v>
                </c:pt>
                <c:pt idx="58">
                  <c:v>3.566</c:v>
                </c:pt>
                <c:pt idx="59">
                  <c:v>3.36600000000001</c:v>
                </c:pt>
                <c:pt idx="60">
                  <c:v>3.18600000000001</c:v>
                </c:pt>
                <c:pt idx="61">
                  <c:v>2.989</c:v>
                </c:pt>
                <c:pt idx="62">
                  <c:v>2.82600000000002</c:v>
                </c:pt>
                <c:pt idx="63">
                  <c:v>2.68300000000002</c:v>
                </c:pt>
                <c:pt idx="64">
                  <c:v>2.565</c:v>
                </c:pt>
                <c:pt idx="65">
                  <c:v>2.47500000000002</c:v>
                </c:pt>
                <c:pt idx="66">
                  <c:v>2.41800000000001</c:v>
                </c:pt>
                <c:pt idx="67">
                  <c:v>2.39000000000001</c:v>
                </c:pt>
                <c:pt idx="68">
                  <c:v>2.38000000000002</c:v>
                </c:pt>
              </c:numCache>
            </c:numRef>
          </c:xVal>
          <c:yVal>
            <c:numRef>
              <c:f>Sheet1!$AJ$3:$AJ$71</c:f>
              <c:numCache>
                <c:formatCode>General</c:formatCode>
                <c:ptCount val="69"/>
                <c:pt idx="0">
                  <c:v>3.1667</c:v>
                </c:pt>
                <c:pt idx="1">
                  <c:v>2.95518</c:v>
                </c:pt>
                <c:pt idx="2">
                  <c:v>3.06744</c:v>
                </c:pt>
                <c:pt idx="3">
                  <c:v>3.29847</c:v>
                </c:pt>
                <c:pt idx="4">
                  <c:v>3.01785</c:v>
                </c:pt>
                <c:pt idx="5">
                  <c:v>3.03148</c:v>
                </c:pt>
                <c:pt idx="6">
                  <c:v>3.30335</c:v>
                </c:pt>
                <c:pt idx="7">
                  <c:v>3.04078</c:v>
                </c:pt>
                <c:pt idx="8">
                  <c:v>3.16019</c:v>
                </c:pt>
                <c:pt idx="9">
                  <c:v>3.03523</c:v>
                </c:pt>
                <c:pt idx="10">
                  <c:v>3.19722</c:v>
                </c:pt>
                <c:pt idx="11">
                  <c:v>3.14709</c:v>
                </c:pt>
                <c:pt idx="12">
                  <c:v>3.10559</c:v>
                </c:pt>
                <c:pt idx="13">
                  <c:v>3.24766</c:v>
                </c:pt>
                <c:pt idx="14">
                  <c:v>3.17379</c:v>
                </c:pt>
                <c:pt idx="15">
                  <c:v>3.07746</c:v>
                </c:pt>
                <c:pt idx="16">
                  <c:v>3.21531</c:v>
                </c:pt>
                <c:pt idx="17">
                  <c:v>3.43987</c:v>
                </c:pt>
                <c:pt idx="18">
                  <c:v>3.06095</c:v>
                </c:pt>
                <c:pt idx="19">
                  <c:v>3.12607</c:v>
                </c:pt>
                <c:pt idx="20">
                  <c:v>2.91395</c:v>
                </c:pt>
                <c:pt idx="21">
                  <c:v>3.03562</c:v>
                </c:pt>
                <c:pt idx="22">
                  <c:v>3.08153</c:v>
                </c:pt>
                <c:pt idx="23">
                  <c:v>3.06326</c:v>
                </c:pt>
                <c:pt idx="24">
                  <c:v>2.98324</c:v>
                </c:pt>
                <c:pt idx="25">
                  <c:v>2.92305</c:v>
                </c:pt>
                <c:pt idx="26">
                  <c:v>2.87363</c:v>
                </c:pt>
                <c:pt idx="27">
                  <c:v>3.09247</c:v>
                </c:pt>
                <c:pt idx="28">
                  <c:v>3.32832</c:v>
                </c:pt>
                <c:pt idx="29">
                  <c:v>3.3459</c:v>
                </c:pt>
                <c:pt idx="30">
                  <c:v>3.38231</c:v>
                </c:pt>
                <c:pt idx="31">
                  <c:v>2.97668</c:v>
                </c:pt>
                <c:pt idx="32">
                  <c:v>3.00474</c:v>
                </c:pt>
                <c:pt idx="33">
                  <c:v>3.12537</c:v>
                </c:pt>
                <c:pt idx="34">
                  <c:v>4.29801</c:v>
                </c:pt>
                <c:pt idx="35">
                  <c:v>3.80989</c:v>
                </c:pt>
                <c:pt idx="36">
                  <c:v>4.1093</c:v>
                </c:pt>
                <c:pt idx="37">
                  <c:v>3.79952</c:v>
                </c:pt>
                <c:pt idx="38">
                  <c:v>4.58461</c:v>
                </c:pt>
                <c:pt idx="39">
                  <c:v>4.89829</c:v>
                </c:pt>
                <c:pt idx="40">
                  <c:v>5.56443</c:v>
                </c:pt>
                <c:pt idx="41">
                  <c:v>5.92998</c:v>
                </c:pt>
                <c:pt idx="42">
                  <c:v>6.05335</c:v>
                </c:pt>
                <c:pt idx="43">
                  <c:v>6.95022</c:v>
                </c:pt>
                <c:pt idx="44">
                  <c:v>7.53756</c:v>
                </c:pt>
                <c:pt idx="45">
                  <c:v>8.84352</c:v>
                </c:pt>
                <c:pt idx="46">
                  <c:v>9.66343</c:v>
                </c:pt>
                <c:pt idx="47">
                  <c:v>11.4506</c:v>
                </c:pt>
                <c:pt idx="48">
                  <c:v>10.1355</c:v>
                </c:pt>
                <c:pt idx="49">
                  <c:v>10.7597</c:v>
                </c:pt>
                <c:pt idx="50">
                  <c:v>11.8316</c:v>
                </c:pt>
                <c:pt idx="51">
                  <c:v>11.6118</c:v>
                </c:pt>
                <c:pt idx="52">
                  <c:v>9.91216</c:v>
                </c:pt>
                <c:pt idx="53">
                  <c:v>12.9528</c:v>
                </c:pt>
                <c:pt idx="54">
                  <c:v>15.1897</c:v>
                </c:pt>
                <c:pt idx="55">
                  <c:v>17.1224</c:v>
                </c:pt>
                <c:pt idx="56">
                  <c:v>21.6272</c:v>
                </c:pt>
                <c:pt idx="57">
                  <c:v>20.9527</c:v>
                </c:pt>
                <c:pt idx="58">
                  <c:v>19.6454</c:v>
                </c:pt>
                <c:pt idx="59">
                  <c:v>23.922</c:v>
                </c:pt>
                <c:pt idx="60">
                  <c:v>24.5942</c:v>
                </c:pt>
                <c:pt idx="61">
                  <c:v>24.9702</c:v>
                </c:pt>
                <c:pt idx="62">
                  <c:v>26.7664</c:v>
                </c:pt>
                <c:pt idx="63">
                  <c:v>27.4898</c:v>
                </c:pt>
                <c:pt idx="64">
                  <c:v>22.8041</c:v>
                </c:pt>
                <c:pt idx="65">
                  <c:v>32.2022</c:v>
                </c:pt>
                <c:pt idx="66">
                  <c:v>25.8026</c:v>
                </c:pt>
                <c:pt idx="67">
                  <c:v>26.3957</c:v>
                </c:pt>
                <c:pt idx="68">
                  <c:v>29.0242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Sheet1!$AO$1:$AO$1</c:f>
              <c:strCache>
                <c:ptCount val="1"/>
                <c:pt idx="0">
                  <c:v>Shot# 167194 plunge# 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Sheet1!$AU$3:$AU$67</c:f>
              <c:numCache>
                <c:formatCode>General</c:formatCode>
                <c:ptCount val="65"/>
                <c:pt idx="0">
                  <c:v>15.779</c:v>
                </c:pt>
                <c:pt idx="1">
                  <c:v>15.696</c:v>
                </c:pt>
                <c:pt idx="2">
                  <c:v>15.602</c:v>
                </c:pt>
                <c:pt idx="3">
                  <c:v>15.505</c:v>
                </c:pt>
                <c:pt idx="4">
                  <c:v>15.402</c:v>
                </c:pt>
                <c:pt idx="5">
                  <c:v>15.29</c:v>
                </c:pt>
                <c:pt idx="6">
                  <c:v>15.176</c:v>
                </c:pt>
                <c:pt idx="7">
                  <c:v>15.056</c:v>
                </c:pt>
                <c:pt idx="8">
                  <c:v>14.931</c:v>
                </c:pt>
                <c:pt idx="9">
                  <c:v>14.8</c:v>
                </c:pt>
                <c:pt idx="10">
                  <c:v>14.662</c:v>
                </c:pt>
                <c:pt idx="11">
                  <c:v>14.514</c:v>
                </c:pt>
                <c:pt idx="12">
                  <c:v>14.358</c:v>
                </c:pt>
                <c:pt idx="13">
                  <c:v>14.199</c:v>
                </c:pt>
                <c:pt idx="14">
                  <c:v>14.03</c:v>
                </c:pt>
                <c:pt idx="15">
                  <c:v>13.853</c:v>
                </c:pt>
                <c:pt idx="16">
                  <c:v>13.668</c:v>
                </c:pt>
                <c:pt idx="17">
                  <c:v>13.476</c:v>
                </c:pt>
                <c:pt idx="18">
                  <c:v>13.278</c:v>
                </c:pt>
                <c:pt idx="19">
                  <c:v>13.073</c:v>
                </c:pt>
                <c:pt idx="20">
                  <c:v>12.862</c:v>
                </c:pt>
                <c:pt idx="21">
                  <c:v>12.643</c:v>
                </c:pt>
                <c:pt idx="22">
                  <c:v>12.423</c:v>
                </c:pt>
                <c:pt idx="23">
                  <c:v>12.197</c:v>
                </c:pt>
                <c:pt idx="24">
                  <c:v>11.968</c:v>
                </c:pt>
                <c:pt idx="25">
                  <c:v>11.733</c:v>
                </c:pt>
                <c:pt idx="26">
                  <c:v>11.493</c:v>
                </c:pt>
                <c:pt idx="27">
                  <c:v>11.247</c:v>
                </c:pt>
                <c:pt idx="28">
                  <c:v>10.998</c:v>
                </c:pt>
                <c:pt idx="29">
                  <c:v>10.744</c:v>
                </c:pt>
                <c:pt idx="30">
                  <c:v>10.49</c:v>
                </c:pt>
                <c:pt idx="31">
                  <c:v>10.231</c:v>
                </c:pt>
                <c:pt idx="32">
                  <c:v>9.96800000000002</c:v>
                </c:pt>
                <c:pt idx="33">
                  <c:v>9.708</c:v>
                </c:pt>
                <c:pt idx="34">
                  <c:v>9.44500000000002</c:v>
                </c:pt>
                <c:pt idx="35">
                  <c:v>9.17400000000001</c:v>
                </c:pt>
                <c:pt idx="36">
                  <c:v>8.90600000000001</c:v>
                </c:pt>
                <c:pt idx="37">
                  <c:v>8.63800000000001</c:v>
                </c:pt>
                <c:pt idx="38">
                  <c:v>8.364</c:v>
                </c:pt>
                <c:pt idx="39">
                  <c:v>8.08700000000002</c:v>
                </c:pt>
                <c:pt idx="40">
                  <c:v>7.81300000000002</c:v>
                </c:pt>
                <c:pt idx="41">
                  <c:v>7.53900000000002</c:v>
                </c:pt>
                <c:pt idx="42">
                  <c:v>7.26500000000002</c:v>
                </c:pt>
                <c:pt idx="43">
                  <c:v>6.99000000000001</c:v>
                </c:pt>
                <c:pt idx="44">
                  <c:v>6.71700000000001</c:v>
                </c:pt>
                <c:pt idx="45">
                  <c:v>6.44200000000001</c:v>
                </c:pt>
                <c:pt idx="46">
                  <c:v>6.17000000000002</c:v>
                </c:pt>
                <c:pt idx="47">
                  <c:v>5.90200000000002</c:v>
                </c:pt>
                <c:pt idx="48">
                  <c:v>5.631</c:v>
                </c:pt>
                <c:pt idx="49">
                  <c:v>5.364</c:v>
                </c:pt>
                <c:pt idx="50">
                  <c:v>5.102</c:v>
                </c:pt>
                <c:pt idx="51">
                  <c:v>4.84400000000002</c:v>
                </c:pt>
                <c:pt idx="52">
                  <c:v>4.58500000000001</c:v>
                </c:pt>
                <c:pt idx="53">
                  <c:v>4.33200000000002</c:v>
                </c:pt>
                <c:pt idx="54">
                  <c:v>4.083</c:v>
                </c:pt>
                <c:pt idx="55">
                  <c:v>3.84</c:v>
                </c:pt>
                <c:pt idx="56">
                  <c:v>3.59700000000001</c:v>
                </c:pt>
                <c:pt idx="57">
                  <c:v>3.36200000000002</c:v>
                </c:pt>
                <c:pt idx="58">
                  <c:v>3.13300000000001</c:v>
                </c:pt>
                <c:pt idx="59">
                  <c:v>2.91500000000002</c:v>
                </c:pt>
                <c:pt idx="60">
                  <c:v>2.70700000000002</c:v>
                </c:pt>
                <c:pt idx="61">
                  <c:v>2.51600000000002</c:v>
                </c:pt>
                <c:pt idx="62">
                  <c:v>2.333</c:v>
                </c:pt>
                <c:pt idx="63">
                  <c:v>2.18700000000001</c:v>
                </c:pt>
                <c:pt idx="64">
                  <c:v>2.08500000000001</c:v>
                </c:pt>
              </c:numCache>
            </c:numRef>
          </c:xVal>
          <c:yVal>
            <c:numRef>
              <c:f>Sheet1!$AR$3:$AR$67</c:f>
              <c:numCache>
                <c:formatCode>General</c:formatCode>
                <c:ptCount val="65"/>
                <c:pt idx="0">
                  <c:v>3.2288</c:v>
                </c:pt>
                <c:pt idx="1">
                  <c:v>3.2016</c:v>
                </c:pt>
                <c:pt idx="2">
                  <c:v>3.2032</c:v>
                </c:pt>
                <c:pt idx="3">
                  <c:v>3.18425</c:v>
                </c:pt>
                <c:pt idx="4">
                  <c:v>3.27389</c:v>
                </c:pt>
                <c:pt idx="5">
                  <c:v>3.21216</c:v>
                </c:pt>
                <c:pt idx="6">
                  <c:v>3.06701</c:v>
                </c:pt>
                <c:pt idx="7">
                  <c:v>3.30492</c:v>
                </c:pt>
                <c:pt idx="8">
                  <c:v>3.22577</c:v>
                </c:pt>
                <c:pt idx="9">
                  <c:v>3.11393</c:v>
                </c:pt>
                <c:pt idx="10">
                  <c:v>3.32902</c:v>
                </c:pt>
                <c:pt idx="11">
                  <c:v>3.14725</c:v>
                </c:pt>
                <c:pt idx="12">
                  <c:v>3.11941</c:v>
                </c:pt>
                <c:pt idx="13">
                  <c:v>3.20211</c:v>
                </c:pt>
                <c:pt idx="14">
                  <c:v>3.18401</c:v>
                </c:pt>
                <c:pt idx="15">
                  <c:v>3.21283</c:v>
                </c:pt>
                <c:pt idx="16">
                  <c:v>3.32307</c:v>
                </c:pt>
                <c:pt idx="17">
                  <c:v>3.03987</c:v>
                </c:pt>
                <c:pt idx="18">
                  <c:v>3.32972</c:v>
                </c:pt>
                <c:pt idx="19">
                  <c:v>3.3896</c:v>
                </c:pt>
                <c:pt idx="20">
                  <c:v>2.87227</c:v>
                </c:pt>
                <c:pt idx="21">
                  <c:v>2.71156</c:v>
                </c:pt>
                <c:pt idx="22">
                  <c:v>2.12472</c:v>
                </c:pt>
                <c:pt idx="23">
                  <c:v>2.22972</c:v>
                </c:pt>
                <c:pt idx="24">
                  <c:v>2.7284</c:v>
                </c:pt>
                <c:pt idx="25">
                  <c:v>2.35436</c:v>
                </c:pt>
                <c:pt idx="26">
                  <c:v>2.55608</c:v>
                </c:pt>
                <c:pt idx="27">
                  <c:v>3.09707</c:v>
                </c:pt>
                <c:pt idx="28">
                  <c:v>2.59954</c:v>
                </c:pt>
                <c:pt idx="29">
                  <c:v>2.25827</c:v>
                </c:pt>
                <c:pt idx="30">
                  <c:v>2.47499</c:v>
                </c:pt>
                <c:pt idx="31">
                  <c:v>2.94568</c:v>
                </c:pt>
                <c:pt idx="32">
                  <c:v>3.37534</c:v>
                </c:pt>
                <c:pt idx="33">
                  <c:v>3.43367</c:v>
                </c:pt>
                <c:pt idx="34">
                  <c:v>3.47183</c:v>
                </c:pt>
                <c:pt idx="35">
                  <c:v>4.03141</c:v>
                </c:pt>
                <c:pt idx="36">
                  <c:v>4.09319</c:v>
                </c:pt>
                <c:pt idx="37">
                  <c:v>4.03078</c:v>
                </c:pt>
                <c:pt idx="38">
                  <c:v>5.40372</c:v>
                </c:pt>
                <c:pt idx="39">
                  <c:v>4.91023</c:v>
                </c:pt>
                <c:pt idx="40">
                  <c:v>6.44804</c:v>
                </c:pt>
                <c:pt idx="41">
                  <c:v>7.07419</c:v>
                </c:pt>
                <c:pt idx="42">
                  <c:v>7.29025</c:v>
                </c:pt>
                <c:pt idx="43">
                  <c:v>8.08809</c:v>
                </c:pt>
                <c:pt idx="44">
                  <c:v>9.39408</c:v>
                </c:pt>
                <c:pt idx="45">
                  <c:v>8.39264</c:v>
                </c:pt>
                <c:pt idx="46">
                  <c:v>11.8153</c:v>
                </c:pt>
                <c:pt idx="47">
                  <c:v>12.6478</c:v>
                </c:pt>
                <c:pt idx="48">
                  <c:v>11.5819</c:v>
                </c:pt>
                <c:pt idx="49">
                  <c:v>12.2565</c:v>
                </c:pt>
                <c:pt idx="50">
                  <c:v>13.3158</c:v>
                </c:pt>
                <c:pt idx="51">
                  <c:v>14.8479</c:v>
                </c:pt>
                <c:pt idx="52">
                  <c:v>12.9175</c:v>
                </c:pt>
                <c:pt idx="53">
                  <c:v>20.1108</c:v>
                </c:pt>
                <c:pt idx="54">
                  <c:v>21.496</c:v>
                </c:pt>
                <c:pt idx="55">
                  <c:v>17.8021</c:v>
                </c:pt>
                <c:pt idx="56">
                  <c:v>22.4483</c:v>
                </c:pt>
                <c:pt idx="57">
                  <c:v>24.5594</c:v>
                </c:pt>
                <c:pt idx="58">
                  <c:v>23.4657</c:v>
                </c:pt>
                <c:pt idx="59">
                  <c:v>36.1233</c:v>
                </c:pt>
                <c:pt idx="60">
                  <c:v>41.6599</c:v>
                </c:pt>
                <c:pt idx="61">
                  <c:v>27.9844</c:v>
                </c:pt>
                <c:pt idx="62">
                  <c:v>50.0134</c:v>
                </c:pt>
                <c:pt idx="63">
                  <c:v>47.1249</c:v>
                </c:pt>
                <c:pt idx="64">
                  <c:v>58.2573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Sheet1!$AW$1:$AW$1</c:f>
              <c:strCache>
                <c:ptCount val="1"/>
                <c:pt idx="0">
                  <c:v>Shot# 167195 plunge#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Sheet1!$BC$3:$BC$60</c:f>
              <c:numCache>
                <c:formatCode>General</c:formatCode>
                <c:ptCount val="58"/>
                <c:pt idx="0">
                  <c:v>15.821</c:v>
                </c:pt>
                <c:pt idx="1">
                  <c:v>15.707</c:v>
                </c:pt>
                <c:pt idx="2">
                  <c:v>15.589</c:v>
                </c:pt>
                <c:pt idx="3">
                  <c:v>15.462</c:v>
                </c:pt>
                <c:pt idx="4">
                  <c:v>15.326</c:v>
                </c:pt>
                <c:pt idx="5">
                  <c:v>15.185</c:v>
                </c:pt>
                <c:pt idx="6">
                  <c:v>15.035</c:v>
                </c:pt>
                <c:pt idx="7">
                  <c:v>14.878</c:v>
                </c:pt>
                <c:pt idx="8">
                  <c:v>14.715</c:v>
                </c:pt>
                <c:pt idx="9">
                  <c:v>14.543</c:v>
                </c:pt>
                <c:pt idx="10">
                  <c:v>14.361</c:v>
                </c:pt>
                <c:pt idx="11">
                  <c:v>14.173</c:v>
                </c:pt>
                <c:pt idx="12">
                  <c:v>13.981</c:v>
                </c:pt>
                <c:pt idx="13">
                  <c:v>13.779</c:v>
                </c:pt>
                <c:pt idx="14">
                  <c:v>13.571</c:v>
                </c:pt>
                <c:pt idx="15">
                  <c:v>13.359</c:v>
                </c:pt>
                <c:pt idx="16">
                  <c:v>13.143</c:v>
                </c:pt>
                <c:pt idx="17">
                  <c:v>12.92</c:v>
                </c:pt>
                <c:pt idx="18">
                  <c:v>12.696</c:v>
                </c:pt>
                <c:pt idx="19">
                  <c:v>12.465</c:v>
                </c:pt>
                <c:pt idx="20">
                  <c:v>12.226</c:v>
                </c:pt>
                <c:pt idx="21">
                  <c:v>11.984</c:v>
                </c:pt>
                <c:pt idx="22">
                  <c:v>11.739</c:v>
                </c:pt>
                <c:pt idx="23">
                  <c:v>11.487</c:v>
                </c:pt>
                <c:pt idx="24">
                  <c:v>11.233</c:v>
                </c:pt>
                <c:pt idx="25">
                  <c:v>10.981</c:v>
                </c:pt>
                <c:pt idx="26">
                  <c:v>10.724</c:v>
                </c:pt>
                <c:pt idx="27">
                  <c:v>10.463</c:v>
                </c:pt>
                <c:pt idx="28">
                  <c:v>10.198</c:v>
                </c:pt>
                <c:pt idx="29">
                  <c:v>9.93299999999999</c:v>
                </c:pt>
                <c:pt idx="30">
                  <c:v>9.66900000000001</c:v>
                </c:pt>
                <c:pt idx="31">
                  <c:v>9.398</c:v>
                </c:pt>
                <c:pt idx="32">
                  <c:v>9.125</c:v>
                </c:pt>
                <c:pt idx="33">
                  <c:v>8.85400000000001</c:v>
                </c:pt>
                <c:pt idx="34">
                  <c:v>8.58100000000002</c:v>
                </c:pt>
                <c:pt idx="35">
                  <c:v>8.30600000000001</c:v>
                </c:pt>
                <c:pt idx="36">
                  <c:v>8.03399999999999</c:v>
                </c:pt>
                <c:pt idx="37">
                  <c:v>7.762</c:v>
                </c:pt>
                <c:pt idx="38">
                  <c:v>7.49100000000001</c:v>
                </c:pt>
                <c:pt idx="39">
                  <c:v>7.21899999999999</c:v>
                </c:pt>
                <c:pt idx="40">
                  <c:v>6.94800000000001</c:v>
                </c:pt>
                <c:pt idx="41">
                  <c:v>6.68100000000001</c:v>
                </c:pt>
                <c:pt idx="42">
                  <c:v>6.416</c:v>
                </c:pt>
                <c:pt idx="43">
                  <c:v>6.15200000000002</c:v>
                </c:pt>
                <c:pt idx="44">
                  <c:v>5.893</c:v>
                </c:pt>
                <c:pt idx="45">
                  <c:v>5.636</c:v>
                </c:pt>
                <c:pt idx="46">
                  <c:v>5.38500000000002</c:v>
                </c:pt>
                <c:pt idx="47">
                  <c:v>5.14000000000002</c:v>
                </c:pt>
                <c:pt idx="48">
                  <c:v>4.89400000000001</c:v>
                </c:pt>
                <c:pt idx="49">
                  <c:v>4.65600000000001</c:v>
                </c:pt>
                <c:pt idx="50">
                  <c:v>4.422</c:v>
                </c:pt>
                <c:pt idx="51">
                  <c:v>4.19499999999999</c:v>
                </c:pt>
                <c:pt idx="52">
                  <c:v>3.97</c:v>
                </c:pt>
                <c:pt idx="53">
                  <c:v>3.75900000000001</c:v>
                </c:pt>
                <c:pt idx="54">
                  <c:v>3.55700000000002</c:v>
                </c:pt>
                <c:pt idx="55">
                  <c:v>3.36799999999999</c:v>
                </c:pt>
                <c:pt idx="56">
                  <c:v>3.197</c:v>
                </c:pt>
                <c:pt idx="57">
                  <c:v>3.054</c:v>
                </c:pt>
              </c:numCache>
            </c:numRef>
          </c:xVal>
          <c:yVal>
            <c:numRef>
              <c:f>Sheet1!$AZ$3:$AZ$60</c:f>
              <c:numCache>
                <c:formatCode>General</c:formatCode>
                <c:ptCount val="58"/>
                <c:pt idx="0">
                  <c:v>3.32816</c:v>
                </c:pt>
                <c:pt idx="1">
                  <c:v>3.13336</c:v>
                </c:pt>
                <c:pt idx="2">
                  <c:v>3.21183</c:v>
                </c:pt>
                <c:pt idx="3">
                  <c:v>3.07148</c:v>
                </c:pt>
                <c:pt idx="4">
                  <c:v>3.07838</c:v>
                </c:pt>
                <c:pt idx="5">
                  <c:v>3.05932</c:v>
                </c:pt>
                <c:pt idx="6">
                  <c:v>3.25863</c:v>
                </c:pt>
                <c:pt idx="7">
                  <c:v>3.16147</c:v>
                </c:pt>
                <c:pt idx="8">
                  <c:v>3.20132</c:v>
                </c:pt>
                <c:pt idx="9">
                  <c:v>3.19083</c:v>
                </c:pt>
                <c:pt idx="10">
                  <c:v>3.00407</c:v>
                </c:pt>
                <c:pt idx="11">
                  <c:v>3.12177</c:v>
                </c:pt>
                <c:pt idx="12">
                  <c:v>3.23012</c:v>
                </c:pt>
                <c:pt idx="13">
                  <c:v>3.34415</c:v>
                </c:pt>
                <c:pt idx="14">
                  <c:v>3.56864</c:v>
                </c:pt>
                <c:pt idx="15">
                  <c:v>2.99252</c:v>
                </c:pt>
                <c:pt idx="16">
                  <c:v>3.26089</c:v>
                </c:pt>
                <c:pt idx="17">
                  <c:v>3.17409</c:v>
                </c:pt>
                <c:pt idx="18">
                  <c:v>2.94174</c:v>
                </c:pt>
                <c:pt idx="19">
                  <c:v>3.3123</c:v>
                </c:pt>
                <c:pt idx="20">
                  <c:v>3.37145</c:v>
                </c:pt>
                <c:pt idx="21">
                  <c:v>2.00258</c:v>
                </c:pt>
                <c:pt idx="22">
                  <c:v>2.27192</c:v>
                </c:pt>
                <c:pt idx="23">
                  <c:v>2.82765</c:v>
                </c:pt>
                <c:pt idx="24">
                  <c:v>2.81962</c:v>
                </c:pt>
                <c:pt idx="25">
                  <c:v>3.10378</c:v>
                </c:pt>
                <c:pt idx="26">
                  <c:v>2.58648</c:v>
                </c:pt>
                <c:pt idx="27">
                  <c:v>3.08567</c:v>
                </c:pt>
                <c:pt idx="28">
                  <c:v>2.81038</c:v>
                </c:pt>
                <c:pt idx="29">
                  <c:v>3.24</c:v>
                </c:pt>
                <c:pt idx="30">
                  <c:v>3.41548</c:v>
                </c:pt>
                <c:pt idx="31">
                  <c:v>3.41056</c:v>
                </c:pt>
                <c:pt idx="32">
                  <c:v>3.43891</c:v>
                </c:pt>
                <c:pt idx="33">
                  <c:v>5.13991</c:v>
                </c:pt>
                <c:pt idx="34">
                  <c:v>6.207815</c:v>
                </c:pt>
                <c:pt idx="35">
                  <c:v>7.27572</c:v>
                </c:pt>
                <c:pt idx="36">
                  <c:v>5.87629</c:v>
                </c:pt>
                <c:pt idx="37">
                  <c:v>6.98865</c:v>
                </c:pt>
                <c:pt idx="38">
                  <c:v>7.74844</c:v>
                </c:pt>
                <c:pt idx="39">
                  <c:v>10.1837</c:v>
                </c:pt>
                <c:pt idx="40">
                  <c:v>9.80352</c:v>
                </c:pt>
                <c:pt idx="41">
                  <c:v>11.4886</c:v>
                </c:pt>
                <c:pt idx="42">
                  <c:v>11.0423</c:v>
                </c:pt>
                <c:pt idx="43">
                  <c:v>10.1981</c:v>
                </c:pt>
                <c:pt idx="44">
                  <c:v>13.2378</c:v>
                </c:pt>
                <c:pt idx="45">
                  <c:v>12.5325</c:v>
                </c:pt>
                <c:pt idx="46">
                  <c:v>13.0107</c:v>
                </c:pt>
                <c:pt idx="47">
                  <c:v>11.7769</c:v>
                </c:pt>
                <c:pt idx="48">
                  <c:v>15.2358</c:v>
                </c:pt>
                <c:pt idx="49">
                  <c:v>15.858</c:v>
                </c:pt>
                <c:pt idx="50">
                  <c:v>19.7635</c:v>
                </c:pt>
                <c:pt idx="51">
                  <c:v>17.6138</c:v>
                </c:pt>
                <c:pt idx="52">
                  <c:v>22.9874</c:v>
                </c:pt>
                <c:pt idx="53">
                  <c:v>26.0094</c:v>
                </c:pt>
                <c:pt idx="54">
                  <c:v>18.924</c:v>
                </c:pt>
                <c:pt idx="55">
                  <c:v>20.8477</c:v>
                </c:pt>
                <c:pt idx="56">
                  <c:v>21.3912</c:v>
                </c:pt>
                <c:pt idx="57">
                  <c:v>25.0192</c:v>
                </c:pt>
              </c:numCache>
            </c:numRef>
          </c:yVal>
          <c:smooth val="0"/>
        </c:ser>
        <c:axId val="1562769"/>
        <c:axId val="8204407"/>
      </c:scatterChart>
      <c:valAx>
        <c:axId val="15627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4407"/>
        <c:crosses val="autoZero"/>
        <c:crossBetween val="midCat"/>
      </c:valAx>
      <c:valAx>
        <c:axId val="8204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2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167192 #1 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Sheet1!$H$3:$H$64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26475778"/>
        <c:axId val="32664288"/>
      </c:scatterChart>
      <c:valAx>
        <c:axId val="26475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Rho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64288"/>
        <c:crosses val="autoZero"/>
        <c:crossBetween val="midCat"/>
      </c:valAx>
      <c:valAx>
        <c:axId val="3266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 (ev)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475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6</xdr:row>
      <xdr:rowOff>161640</xdr:rowOff>
    </xdr:from>
    <xdr:to>
      <xdr:col>10</xdr:col>
      <xdr:colOff>731520</xdr:colOff>
      <xdr:row>27</xdr:row>
      <xdr:rowOff>180360</xdr:rowOff>
    </xdr:to>
    <xdr:graphicFrame>
      <xdr:nvGraphicFramePr>
        <xdr:cNvPr id="0" name=""/>
        <xdr:cNvGraphicFramePr/>
      </xdr:nvGraphicFramePr>
      <xdr:xfrm>
        <a:off x="771840" y="1304640"/>
        <a:ext cx="7579440" cy="40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583920</xdr:colOff>
      <xdr:row>7</xdr:row>
      <xdr:rowOff>152640</xdr:rowOff>
    </xdr:from>
    <xdr:to>
      <xdr:col>19</xdr:col>
      <xdr:colOff>246960</xdr:colOff>
      <xdr:row>24</xdr:row>
      <xdr:rowOff>151920</xdr:rowOff>
    </xdr:to>
    <xdr:graphicFrame>
      <xdr:nvGraphicFramePr>
        <xdr:cNvPr id="1" name=""/>
        <xdr:cNvGraphicFramePr/>
      </xdr:nvGraphicFramePr>
      <xdr:xfrm>
        <a:off x="8965800" y="1486080"/>
        <a:ext cx="5758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28080</xdr:colOff>
      <xdr:row>29</xdr:row>
      <xdr:rowOff>29160</xdr:rowOff>
    </xdr:from>
    <xdr:to>
      <xdr:col>10</xdr:col>
      <xdr:colOff>714960</xdr:colOff>
      <xdr:row>50</xdr:row>
      <xdr:rowOff>104400</xdr:rowOff>
    </xdr:to>
    <xdr:graphicFrame>
      <xdr:nvGraphicFramePr>
        <xdr:cNvPr id="2" name=""/>
        <xdr:cNvGraphicFramePr/>
      </xdr:nvGraphicFramePr>
      <xdr:xfrm>
        <a:off x="789840" y="5553360"/>
        <a:ext cx="7544880" cy="40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27720</xdr:colOff>
      <xdr:row>29</xdr:row>
      <xdr:rowOff>143280</xdr:rowOff>
    </xdr:from>
    <xdr:to>
      <xdr:col>21</xdr:col>
      <xdr:colOff>73440</xdr:colOff>
      <xdr:row>49</xdr:row>
      <xdr:rowOff>123480</xdr:rowOff>
    </xdr:to>
    <xdr:graphicFrame>
      <xdr:nvGraphicFramePr>
        <xdr:cNvPr id="3" name=""/>
        <xdr:cNvGraphicFramePr/>
      </xdr:nvGraphicFramePr>
      <xdr:xfrm>
        <a:off x="9171720" y="5667480"/>
        <a:ext cx="690372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23.4574898785425"/>
    <col collapsed="false" hidden="false" max="2" min="2" style="0" width="8.46153846153846"/>
    <col collapsed="false" hidden="false" max="3" min="3" style="0" width="12.5344129554656"/>
    <col collapsed="false" hidden="false" max="4" min="4" style="0" width="12.9595141700405"/>
    <col collapsed="false" hidden="false" max="5" min="5" style="0" width="10.7125506072875"/>
    <col collapsed="false" hidden="false" max="6" min="6" style="0" width="11.6761133603239"/>
    <col collapsed="false" hidden="false" max="7" min="7" style="0" width="11.246963562753"/>
    <col collapsed="false" hidden="false" max="8" min="8" style="0" width="8.57085020242915"/>
    <col collapsed="false" hidden="false" max="9" min="9" style="0" width="23.4574898785425"/>
    <col collapsed="false" hidden="false" max="10" min="10" style="0" width="8.57085020242915"/>
    <col collapsed="false" hidden="false" max="11" min="11" style="0" width="12.5344129554656"/>
    <col collapsed="false" hidden="false" max="12" min="12" style="0" width="12.9595141700405"/>
    <col collapsed="false" hidden="false" max="14" min="13" style="0" width="8.57085020242915"/>
    <col collapsed="false" hidden="false" max="15" min="15" style="0" width="11.246963562753"/>
    <col collapsed="false" hidden="false" max="16" min="16" style="0" width="8.57085020242915"/>
    <col collapsed="false" hidden="false" max="17" min="17" style="0" width="23.4574898785425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0</v>
      </c>
      <c r="D1" s="0" t="s">
        <v>1</v>
      </c>
      <c r="I1" s="0" t="s">
        <v>2</v>
      </c>
      <c r="L1" s="0" t="s">
        <v>3</v>
      </c>
      <c r="Q1" s="0" t="s">
        <v>4</v>
      </c>
      <c r="T1" s="0" t="s">
        <v>1</v>
      </c>
      <c r="Y1" s="0" t="s">
        <v>5</v>
      </c>
      <c r="AB1" s="0" t="s">
        <v>1</v>
      </c>
      <c r="AG1" s="0" t="s">
        <v>6</v>
      </c>
      <c r="AJ1" s="0" t="s">
        <v>7</v>
      </c>
      <c r="AO1" s="0" t="s">
        <v>8</v>
      </c>
      <c r="AR1" s="0" t="s">
        <v>7</v>
      </c>
      <c r="AW1" s="0" t="s">
        <v>9</v>
      </c>
      <c r="AZ1" s="0" t="s">
        <v>10</v>
      </c>
      <c r="BE1" s="0" t="s">
        <v>11</v>
      </c>
      <c r="BH1" s="0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I2" s="0" t="s">
        <v>13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Y2" s="0" t="s">
        <v>13</v>
      </c>
      <c r="Z2" s="0" t="s">
        <v>14</v>
      </c>
      <c r="AA2" s="0" t="s">
        <v>15</v>
      </c>
      <c r="AB2" s="0" t="s">
        <v>16</v>
      </c>
      <c r="AC2" s="0" t="s">
        <v>17</v>
      </c>
      <c r="AD2" s="0" t="s">
        <v>18</v>
      </c>
      <c r="AE2" s="0" t="s">
        <v>19</v>
      </c>
      <c r="AG2" s="0" t="s">
        <v>13</v>
      </c>
      <c r="AH2" s="0" t="s">
        <v>14</v>
      </c>
      <c r="AI2" s="0" t="s">
        <v>15</v>
      </c>
      <c r="AJ2" s="0" t="s">
        <v>16</v>
      </c>
      <c r="AK2" s="0" t="s">
        <v>17</v>
      </c>
      <c r="AL2" s="0" t="s">
        <v>18</v>
      </c>
      <c r="AM2" s="0" t="s">
        <v>19</v>
      </c>
      <c r="AO2" s="0" t="s">
        <v>13</v>
      </c>
      <c r="AP2" s="0" t="s">
        <v>14</v>
      </c>
      <c r="AQ2" s="0" t="s">
        <v>15</v>
      </c>
      <c r="AR2" s="0" t="s">
        <v>16</v>
      </c>
      <c r="AS2" s="0" t="s">
        <v>17</v>
      </c>
      <c r="AT2" s="0" t="s">
        <v>18</v>
      </c>
      <c r="AU2" s="0" t="s">
        <v>19</v>
      </c>
      <c r="AW2" s="0" t="s">
        <v>13</v>
      </c>
      <c r="AX2" s="0" t="s">
        <v>14</v>
      </c>
      <c r="AY2" s="0" t="s">
        <v>15</v>
      </c>
      <c r="AZ2" s="0" t="s">
        <v>16</v>
      </c>
      <c r="BA2" s="0" t="s">
        <v>17</v>
      </c>
      <c r="BB2" s="0" t="s">
        <v>18</v>
      </c>
      <c r="BC2" s="0" t="s">
        <v>19</v>
      </c>
      <c r="BE2" s="0" t="s">
        <v>13</v>
      </c>
      <c r="BF2" s="0" t="s">
        <v>14</v>
      </c>
      <c r="BG2" s="0" t="s">
        <v>15</v>
      </c>
      <c r="BH2" s="0" t="s">
        <v>16</v>
      </c>
      <c r="BI2" s="0" t="s">
        <v>17</v>
      </c>
      <c r="BJ2" s="0" t="s">
        <v>18</v>
      </c>
      <c r="BK2" s="0" t="s">
        <v>19</v>
      </c>
    </row>
    <row r="3" customFormat="false" ht="13.8" hidden="false" customHeight="false" outlineLevel="0" collapsed="false">
      <c r="A3" s="0" t="n">
        <v>1939</v>
      </c>
      <c r="B3" s="0" t="n">
        <v>237.374</v>
      </c>
      <c r="C3" s="0" t="n">
        <v>0.254558</v>
      </c>
      <c r="D3" s="0" t="n">
        <v>2.81245</v>
      </c>
      <c r="E3" s="0" t="n">
        <v>0.548681</v>
      </c>
      <c r="F3" s="0" t="n">
        <f aca="false">E3+3*D3</f>
        <v>8.986031</v>
      </c>
      <c r="G3" s="0" t="n">
        <f aca="false">B3-221.3</f>
        <v>16.074</v>
      </c>
      <c r="I3" s="0" t="n">
        <v>2933</v>
      </c>
      <c r="J3" s="0" t="n">
        <v>237.458</v>
      </c>
      <c r="K3" s="0" t="n">
        <v>0.0947729</v>
      </c>
      <c r="L3" s="0" t="n">
        <v>2.76799</v>
      </c>
      <c r="M3" s="0" t="n">
        <v>0.532164</v>
      </c>
      <c r="N3" s="0" t="n">
        <f aca="false">M3+3*L3</f>
        <v>8.836134</v>
      </c>
      <c r="O3" s="0" t="n">
        <f aca="false">J3-221.4</f>
        <v>16.058</v>
      </c>
      <c r="Q3" s="0" t="n">
        <v>1935</v>
      </c>
      <c r="R3" s="0" t="n">
        <v>237.41</v>
      </c>
      <c r="S3" s="0" t="n">
        <v>0.265007</v>
      </c>
      <c r="T3" s="0" t="n">
        <v>2.89114</v>
      </c>
      <c r="U3" s="0" t="n">
        <v>0.575987</v>
      </c>
      <c r="V3" s="0" t="n">
        <f aca="false">U3+3*T3</f>
        <v>9.249407</v>
      </c>
      <c r="W3" s="0" t="n">
        <f aca="false">R3-221.3</f>
        <v>16.11</v>
      </c>
      <c r="Y3" s="0" t="n">
        <v>2930</v>
      </c>
      <c r="Z3" s="0" t="n">
        <v>237.424</v>
      </c>
      <c r="AA3" s="0" t="n">
        <v>0.297893</v>
      </c>
      <c r="AB3" s="0" t="n">
        <v>3.03479</v>
      </c>
      <c r="AC3" s="0" t="n">
        <v>0.604291</v>
      </c>
      <c r="AD3" s="0" t="n">
        <f aca="false">AC3+3*AB3</f>
        <v>9.708661</v>
      </c>
      <c r="AE3" s="0" t="n">
        <f aca="false">Z3-221.3</f>
        <v>16.124</v>
      </c>
      <c r="AG3" s="0" t="n">
        <v>1921</v>
      </c>
      <c r="AH3" s="0" t="n">
        <v>237.475</v>
      </c>
      <c r="AI3" s="0" t="n">
        <v>0.38319</v>
      </c>
      <c r="AJ3" s="0" t="n">
        <v>3.1667</v>
      </c>
      <c r="AK3" s="0" t="n">
        <v>0.476445</v>
      </c>
      <c r="AL3" s="0" t="n">
        <f aca="false">AK3+3*AJ3</f>
        <v>9.976545</v>
      </c>
      <c r="AM3" s="0" t="n">
        <f aca="false">AH3-221.7</f>
        <v>15.775</v>
      </c>
      <c r="AO3" s="0" t="n">
        <v>4415</v>
      </c>
      <c r="AP3" s="0" t="n">
        <v>237.479</v>
      </c>
      <c r="AQ3" s="0" t="n">
        <v>-0.0980478</v>
      </c>
      <c r="AR3" s="0" t="n">
        <v>3.2288</v>
      </c>
      <c r="AS3" s="0" t="n">
        <v>0.542077</v>
      </c>
      <c r="AT3" s="0" t="n">
        <f aca="false">AS3+3*AR3</f>
        <v>10.228477</v>
      </c>
      <c r="AU3" s="0" t="n">
        <f aca="false">AP3-221.7</f>
        <v>15.779</v>
      </c>
      <c r="AW3" s="0" t="n">
        <v>1926</v>
      </c>
      <c r="AX3" s="0" t="n">
        <v>237.421</v>
      </c>
      <c r="AY3" s="0" t="n">
        <v>0.070972</v>
      </c>
      <c r="AZ3" s="0" t="n">
        <v>3.32816</v>
      </c>
      <c r="BA3" s="0" t="n">
        <v>0.337166</v>
      </c>
      <c r="BB3" s="0" t="n">
        <f aca="false">BA3+3*AZ3</f>
        <v>10.321646</v>
      </c>
      <c r="BC3" s="0" t="n">
        <f aca="false">AX3-221.6</f>
        <v>15.821</v>
      </c>
      <c r="BE3" s="0" t="n">
        <v>4422</v>
      </c>
      <c r="BF3" s="0" t="n">
        <v>237.423</v>
      </c>
      <c r="BG3" s="0" t="n">
        <v>0.0249042</v>
      </c>
      <c r="BH3" s="0" t="n">
        <v>3.25242</v>
      </c>
      <c r="BI3" s="0" t="n">
        <v>0.432379</v>
      </c>
      <c r="BJ3" s="0" t="n">
        <f aca="false">BI3+3*BH3</f>
        <v>10.189639</v>
      </c>
      <c r="BK3" s="0" t="n">
        <f aca="false">BF3-221.5</f>
        <v>15.923</v>
      </c>
    </row>
    <row r="4" customFormat="false" ht="13.8" hidden="false" customHeight="false" outlineLevel="0" collapsed="false">
      <c r="A4" s="0" t="n">
        <v>1940</v>
      </c>
      <c r="B4" s="0" t="n">
        <v>237.201</v>
      </c>
      <c r="C4" s="0" t="n">
        <v>0.463889</v>
      </c>
      <c r="D4" s="0" t="n">
        <v>2.88682</v>
      </c>
      <c r="E4" s="0" t="n">
        <v>0.577114</v>
      </c>
      <c r="F4" s="0" t="n">
        <f aca="false">E4+3*D4</f>
        <v>9.237574</v>
      </c>
      <c r="G4" s="0" t="n">
        <f aca="false">B4-221.3</f>
        <v>15.901</v>
      </c>
      <c r="I4" s="0" t="n">
        <v>2934</v>
      </c>
      <c r="J4" s="0" t="n">
        <v>237.274</v>
      </c>
      <c r="K4" s="0" t="n">
        <v>0.137226</v>
      </c>
      <c r="L4" s="0" t="n">
        <v>2.97841</v>
      </c>
      <c r="M4" s="0" t="n">
        <v>0.523094</v>
      </c>
      <c r="N4" s="0" t="n">
        <f aca="false">M4+3*L4</f>
        <v>9.458324</v>
      </c>
      <c r="O4" s="0" t="n">
        <f aca="false">J4-221.4</f>
        <v>15.874</v>
      </c>
      <c r="Q4" s="0" t="n">
        <v>1936</v>
      </c>
      <c r="R4" s="0" t="n">
        <v>237.241</v>
      </c>
      <c r="S4" s="0" t="n">
        <v>0.303979</v>
      </c>
      <c r="T4" s="0" t="n">
        <v>2.85305</v>
      </c>
      <c r="U4" s="0" t="n">
        <v>0.574363</v>
      </c>
      <c r="V4" s="0" t="n">
        <f aca="false">U4+3*T4</f>
        <v>9.133513</v>
      </c>
      <c r="W4" s="0" t="n">
        <f aca="false">R4-221.3</f>
        <v>15.941</v>
      </c>
      <c r="Y4" s="0" t="n">
        <v>2931</v>
      </c>
      <c r="Z4" s="0" t="n">
        <v>237.25</v>
      </c>
      <c r="AA4" s="0" t="n">
        <v>0.243322</v>
      </c>
      <c r="AB4" s="0" t="n">
        <v>2.81114</v>
      </c>
      <c r="AC4" s="0" t="n">
        <v>0.600765</v>
      </c>
      <c r="AD4" s="0" t="n">
        <f aca="false">AC4+3*AB4</f>
        <v>9.034185</v>
      </c>
      <c r="AE4" s="0" t="n">
        <f aca="false">Z4-221.3</f>
        <v>15.95</v>
      </c>
      <c r="AG4" s="0" t="n">
        <v>1922</v>
      </c>
      <c r="AH4" s="0" t="n">
        <v>237.384</v>
      </c>
      <c r="AI4" s="0" t="n">
        <v>0.789207</v>
      </c>
      <c r="AJ4" s="0" t="n">
        <v>2.95518</v>
      </c>
      <c r="AK4" s="0" t="n">
        <v>0.4783</v>
      </c>
      <c r="AL4" s="0" t="n">
        <f aca="false">AK4+3*AJ4</f>
        <v>9.34384</v>
      </c>
      <c r="AM4" s="0" t="n">
        <f aca="false">AH4-221.7</f>
        <v>15.684</v>
      </c>
      <c r="AO4" s="0" t="n">
        <v>4416</v>
      </c>
      <c r="AP4" s="0" t="n">
        <v>237.396</v>
      </c>
      <c r="AQ4" s="0" t="n">
        <v>-0.180195</v>
      </c>
      <c r="AR4" s="0" t="n">
        <v>3.2016</v>
      </c>
      <c r="AS4" s="0" t="n">
        <v>0.53738</v>
      </c>
      <c r="AT4" s="0" t="n">
        <f aca="false">AS4+3*AR4</f>
        <v>10.14218</v>
      </c>
      <c r="AU4" s="0" t="n">
        <f aca="false">AP4-221.7</f>
        <v>15.696</v>
      </c>
      <c r="AW4" s="0" t="n">
        <v>1927</v>
      </c>
      <c r="AX4" s="0" t="n">
        <v>237.307</v>
      </c>
      <c r="AY4" s="0" t="n">
        <v>-0.0229195</v>
      </c>
      <c r="AZ4" s="0" t="n">
        <v>3.13336</v>
      </c>
      <c r="BA4" s="0" t="n">
        <v>0.33463</v>
      </c>
      <c r="BB4" s="0" t="n">
        <f aca="false">BA4+3*AZ4</f>
        <v>9.73471</v>
      </c>
      <c r="BC4" s="0" t="n">
        <f aca="false">AX4-221.6</f>
        <v>15.707</v>
      </c>
      <c r="BE4" s="0" t="n">
        <v>4423</v>
      </c>
      <c r="BF4" s="0" t="n">
        <v>237.297</v>
      </c>
      <c r="BG4" s="0" t="n">
        <v>0.0195916</v>
      </c>
      <c r="BH4" s="0" t="n">
        <v>3.17433</v>
      </c>
      <c r="BI4" s="0" t="n">
        <v>0.425332</v>
      </c>
      <c r="BJ4" s="0" t="n">
        <f aca="false">BI4+3*BH4</f>
        <v>9.948322</v>
      </c>
      <c r="BK4" s="0" t="n">
        <f aca="false">BF4-221.5</f>
        <v>15.797</v>
      </c>
    </row>
    <row r="5" customFormat="false" ht="13.8" hidden="false" customHeight="false" outlineLevel="0" collapsed="false">
      <c r="A5" s="0" t="n">
        <v>1941</v>
      </c>
      <c r="B5" s="0" t="n">
        <v>237.022</v>
      </c>
      <c r="C5" s="0" t="n">
        <v>0.41334</v>
      </c>
      <c r="D5" s="0" t="n">
        <v>2.99746</v>
      </c>
      <c r="E5" s="0" t="n">
        <v>0.606648</v>
      </c>
      <c r="F5" s="0" t="n">
        <f aca="false">E5+3*D5</f>
        <v>9.599028</v>
      </c>
      <c r="G5" s="0" t="n">
        <f aca="false">B5-221.3</f>
        <v>15.722</v>
      </c>
      <c r="I5" s="0" t="n">
        <v>2935</v>
      </c>
      <c r="J5" s="0" t="n">
        <v>237.083</v>
      </c>
      <c r="K5" s="0" t="n">
        <v>0.171268</v>
      </c>
      <c r="L5" s="0" t="n">
        <v>3.27313</v>
      </c>
      <c r="M5" s="0" t="n">
        <v>0.502407</v>
      </c>
      <c r="N5" s="0" t="n">
        <f aca="false">M5+3*L5</f>
        <v>10.321797</v>
      </c>
      <c r="O5" s="0" t="n">
        <f aca="false">J5-221.4</f>
        <v>15.683</v>
      </c>
      <c r="Q5" s="0" t="n">
        <v>1937</v>
      </c>
      <c r="R5" s="0" t="n">
        <v>237.066</v>
      </c>
      <c r="S5" s="0" t="n">
        <v>0.331362</v>
      </c>
      <c r="T5" s="0" t="n">
        <v>3.06234</v>
      </c>
      <c r="U5" s="0" t="n">
        <v>0.583127</v>
      </c>
      <c r="V5" s="0" t="n">
        <f aca="false">U5+3*T5</f>
        <v>9.770147</v>
      </c>
      <c r="W5" s="0" t="n">
        <f aca="false">R5-221.3</f>
        <v>15.766</v>
      </c>
      <c r="Y5" s="0" t="n">
        <v>2932</v>
      </c>
      <c r="Z5" s="0" t="n">
        <v>237.067</v>
      </c>
      <c r="AA5" s="0" t="n">
        <v>0.0881687</v>
      </c>
      <c r="AB5" s="0" t="n">
        <v>3.01737</v>
      </c>
      <c r="AC5" s="0" t="n">
        <v>0.598779</v>
      </c>
      <c r="AD5" s="0" t="n">
        <f aca="false">AC5+3*AB5</f>
        <v>9.650889</v>
      </c>
      <c r="AE5" s="0" t="n">
        <f aca="false">Z5-221.3</f>
        <v>15.767</v>
      </c>
      <c r="AG5" s="0" t="n">
        <v>1923</v>
      </c>
      <c r="AH5" s="0" t="n">
        <v>237.289</v>
      </c>
      <c r="AI5" s="0" t="n">
        <v>0.599114</v>
      </c>
      <c r="AJ5" s="0" t="n">
        <v>3.06744</v>
      </c>
      <c r="AK5" s="0" t="n">
        <v>0.474471</v>
      </c>
      <c r="AL5" s="0" t="n">
        <f aca="false">AK5+3*AJ5</f>
        <v>9.676791</v>
      </c>
      <c r="AM5" s="0" t="n">
        <f aca="false">AH5-221.7</f>
        <v>15.589</v>
      </c>
      <c r="AO5" s="0" t="n">
        <v>4417</v>
      </c>
      <c r="AP5" s="0" t="n">
        <v>237.302</v>
      </c>
      <c r="AQ5" s="0" t="n">
        <v>-0.131988</v>
      </c>
      <c r="AR5" s="0" t="n">
        <v>3.2032</v>
      </c>
      <c r="AS5" s="0" t="n">
        <v>0.54406</v>
      </c>
      <c r="AT5" s="0" t="n">
        <f aca="false">AS5+3*AR5</f>
        <v>10.15366</v>
      </c>
      <c r="AU5" s="0" t="n">
        <f aca="false">AP5-221.7</f>
        <v>15.602</v>
      </c>
      <c r="AW5" s="0" t="n">
        <v>1928</v>
      </c>
      <c r="AX5" s="0" t="n">
        <v>237.189</v>
      </c>
      <c r="AY5" s="0" t="n">
        <v>0.0693592</v>
      </c>
      <c r="AZ5" s="0" t="n">
        <v>3.21183</v>
      </c>
      <c r="BA5" s="0" t="n">
        <v>0.333175</v>
      </c>
      <c r="BB5" s="0" t="n">
        <f aca="false">BA5+3*AZ5</f>
        <v>9.968665</v>
      </c>
      <c r="BC5" s="0" t="n">
        <f aca="false">AX5-221.6</f>
        <v>15.589</v>
      </c>
      <c r="BE5" s="0" t="n">
        <v>4424</v>
      </c>
      <c r="BF5" s="0" t="n">
        <v>237.165</v>
      </c>
      <c r="BG5" s="0" t="n">
        <v>-0.0289699</v>
      </c>
      <c r="BH5" s="0" t="n">
        <v>3.0298</v>
      </c>
      <c r="BI5" s="0" t="n">
        <v>0.421738</v>
      </c>
      <c r="BJ5" s="0" t="n">
        <f aca="false">BI5+3*BH5</f>
        <v>9.511138</v>
      </c>
      <c r="BK5" s="0" t="n">
        <f aca="false">BF5-221.5</f>
        <v>15.665</v>
      </c>
    </row>
    <row r="6" customFormat="false" ht="13.8" hidden="false" customHeight="false" outlineLevel="0" collapsed="false">
      <c r="A6" s="0" t="n">
        <v>1942</v>
      </c>
      <c r="B6" s="0" t="n">
        <v>236.833</v>
      </c>
      <c r="C6" s="0" t="n">
        <v>0.375413</v>
      </c>
      <c r="D6" s="0" t="n">
        <v>2.98964</v>
      </c>
      <c r="E6" s="0" t="n">
        <v>0.618175</v>
      </c>
      <c r="F6" s="0" t="n">
        <f aca="false">E6+3*D6</f>
        <v>9.587095</v>
      </c>
      <c r="G6" s="0" t="n">
        <f aca="false">B6-221.3</f>
        <v>15.533</v>
      </c>
      <c r="I6" s="0" t="n">
        <v>2936</v>
      </c>
      <c r="J6" s="0" t="n">
        <v>236.885</v>
      </c>
      <c r="K6" s="0" t="n">
        <v>0.180247</v>
      </c>
      <c r="L6" s="0" t="n">
        <v>3.06291</v>
      </c>
      <c r="M6" s="0" t="n">
        <v>0.489904</v>
      </c>
      <c r="N6" s="0" t="n">
        <f aca="false">M6+3*L6</f>
        <v>9.678634</v>
      </c>
      <c r="O6" s="0" t="n">
        <f aca="false">J6-221.4</f>
        <v>15.485</v>
      </c>
      <c r="Q6" s="0" t="n">
        <v>1938</v>
      </c>
      <c r="R6" s="0" t="n">
        <v>236.891</v>
      </c>
      <c r="S6" s="0" t="n">
        <v>0.260901</v>
      </c>
      <c r="T6" s="0" t="n">
        <v>2.83246</v>
      </c>
      <c r="U6" s="0" t="n">
        <v>0.594961</v>
      </c>
      <c r="V6" s="0" t="n">
        <f aca="false">U6+3*T6</f>
        <v>9.092341</v>
      </c>
      <c r="W6" s="0" t="n">
        <f aca="false">R6-221.3</f>
        <v>15.591</v>
      </c>
      <c r="Y6" s="0" t="n">
        <v>2933</v>
      </c>
      <c r="Z6" s="0" t="n">
        <v>236.877</v>
      </c>
      <c r="AA6" s="0" t="n">
        <v>-0.353974</v>
      </c>
      <c r="AB6" s="0" t="n">
        <v>2.65466</v>
      </c>
      <c r="AC6" s="0" t="n">
        <v>0.601557</v>
      </c>
      <c r="AD6" s="0" t="n">
        <f aca="false">AC6+3*AB6</f>
        <v>8.565537</v>
      </c>
      <c r="AE6" s="0" t="n">
        <f aca="false">Z6-221.3</f>
        <v>15.577</v>
      </c>
      <c r="AG6" s="0" t="n">
        <v>1924</v>
      </c>
      <c r="AH6" s="0" t="n">
        <v>237.19</v>
      </c>
      <c r="AI6" s="0" t="n">
        <v>0.133128</v>
      </c>
      <c r="AJ6" s="0" t="n">
        <v>3.29847</v>
      </c>
      <c r="AK6" s="0" t="n">
        <v>0.485336</v>
      </c>
      <c r="AL6" s="0" t="n">
        <f aca="false">AK6+3*AJ6</f>
        <v>10.380746</v>
      </c>
      <c r="AM6" s="0" t="n">
        <f aca="false">AH6-221.7</f>
        <v>15.49</v>
      </c>
      <c r="AO6" s="0" t="n">
        <v>4418</v>
      </c>
      <c r="AP6" s="0" t="n">
        <v>237.205</v>
      </c>
      <c r="AQ6" s="0" t="n">
        <v>-0.202013</v>
      </c>
      <c r="AR6" s="0" t="n">
        <v>3.18425</v>
      </c>
      <c r="AS6" s="0" t="n">
        <v>0.533809</v>
      </c>
      <c r="AT6" s="0" t="n">
        <f aca="false">AS6+3*AR6</f>
        <v>10.086559</v>
      </c>
      <c r="AU6" s="0" t="n">
        <f aca="false">AP6-221.7</f>
        <v>15.505</v>
      </c>
      <c r="AW6" s="0" t="n">
        <v>1929</v>
      </c>
      <c r="AX6" s="0" t="n">
        <v>237.062</v>
      </c>
      <c r="AY6" s="0" t="n">
        <v>-0.0119104</v>
      </c>
      <c r="AZ6" s="0" t="n">
        <v>3.07148</v>
      </c>
      <c r="BA6" s="0" t="n">
        <v>0.333136</v>
      </c>
      <c r="BB6" s="0" t="n">
        <f aca="false">BA6+3*AZ6</f>
        <v>9.547576</v>
      </c>
      <c r="BC6" s="0" t="n">
        <f aca="false">AX6-221.6</f>
        <v>15.462</v>
      </c>
      <c r="BE6" s="0" t="n">
        <v>4425</v>
      </c>
      <c r="BF6" s="0" t="n">
        <v>237.026</v>
      </c>
      <c r="BG6" s="0" t="n">
        <v>-0.127356</v>
      </c>
      <c r="BH6" s="0" t="n">
        <v>3.18758</v>
      </c>
      <c r="BI6" s="0" t="n">
        <v>0.410455</v>
      </c>
      <c r="BJ6" s="0" t="n">
        <f aca="false">BI6+3*BH6</f>
        <v>9.973195</v>
      </c>
      <c r="BK6" s="0" t="n">
        <f aca="false">BF6-221.5</f>
        <v>15.526</v>
      </c>
    </row>
    <row r="7" customFormat="false" ht="13.8" hidden="false" customHeight="false" outlineLevel="0" collapsed="false">
      <c r="A7" s="0" t="n">
        <v>1943</v>
      </c>
      <c r="B7" s="0" t="n">
        <v>236.644</v>
      </c>
      <c r="C7" s="0" t="n">
        <v>0.295443</v>
      </c>
      <c r="D7" s="0" t="n">
        <v>3.04286</v>
      </c>
      <c r="E7" s="0" t="n">
        <v>0.655512</v>
      </c>
      <c r="F7" s="0" t="n">
        <f aca="false">E7+3*D7</f>
        <v>9.784092</v>
      </c>
      <c r="G7" s="0" t="n">
        <f aca="false">B7-221.3</f>
        <v>15.344</v>
      </c>
      <c r="I7" s="0" t="n">
        <v>2937</v>
      </c>
      <c r="J7" s="0" t="n">
        <v>236.68</v>
      </c>
      <c r="K7" s="0" t="n">
        <v>-0.0160383</v>
      </c>
      <c r="L7" s="0" t="n">
        <v>2.95967</v>
      </c>
      <c r="M7" s="0" t="n">
        <v>0.48042</v>
      </c>
      <c r="N7" s="0" t="n">
        <f aca="false">M7+3*L7</f>
        <v>9.35943</v>
      </c>
      <c r="O7" s="0" t="n">
        <f aca="false">J7-221.4</f>
        <v>15.28</v>
      </c>
      <c r="Q7" s="0" t="n">
        <v>1939</v>
      </c>
      <c r="R7" s="0" t="n">
        <v>236.707</v>
      </c>
      <c r="S7" s="0" t="n">
        <v>0.269785</v>
      </c>
      <c r="T7" s="0" t="n">
        <v>3.23863</v>
      </c>
      <c r="U7" s="0" t="n">
        <v>0.621078</v>
      </c>
      <c r="V7" s="0" t="n">
        <f aca="false">U7+3*T7</f>
        <v>10.336968</v>
      </c>
      <c r="W7" s="0" t="n">
        <f aca="false">R7-221.3</f>
        <v>15.407</v>
      </c>
      <c r="Y7" s="0" t="n">
        <v>2934</v>
      </c>
      <c r="Z7" s="0" t="n">
        <v>236.684</v>
      </c>
      <c r="AA7" s="0" t="n">
        <v>0.0538357</v>
      </c>
      <c r="AB7" s="0" t="n">
        <v>3.0198</v>
      </c>
      <c r="AC7" s="0" t="n">
        <v>0.584271</v>
      </c>
      <c r="AD7" s="0" t="n">
        <f aca="false">AC7+3*AB7</f>
        <v>9.643671</v>
      </c>
      <c r="AE7" s="0" t="n">
        <f aca="false">Z7-221.3</f>
        <v>15.384</v>
      </c>
      <c r="AG7" s="0" t="n">
        <v>1925</v>
      </c>
      <c r="AH7" s="0" t="n">
        <v>237.083</v>
      </c>
      <c r="AI7" s="0" t="n">
        <v>0.165635</v>
      </c>
      <c r="AJ7" s="0" t="n">
        <v>3.01785</v>
      </c>
      <c r="AK7" s="0" t="n">
        <v>0.485787</v>
      </c>
      <c r="AL7" s="0" t="n">
        <f aca="false">AK7+3*AJ7</f>
        <v>9.539337</v>
      </c>
      <c r="AM7" s="0" t="n">
        <f aca="false">AH7-221.7</f>
        <v>15.383</v>
      </c>
      <c r="AO7" s="0" t="n">
        <v>4419</v>
      </c>
      <c r="AP7" s="0" t="n">
        <v>237.102</v>
      </c>
      <c r="AQ7" s="0" t="n">
        <v>-0.141423</v>
      </c>
      <c r="AR7" s="0" t="n">
        <v>3.27389</v>
      </c>
      <c r="AS7" s="0" t="n">
        <v>0.534116</v>
      </c>
      <c r="AT7" s="0" t="n">
        <f aca="false">AS7+3*AR7</f>
        <v>10.355786</v>
      </c>
      <c r="AU7" s="0" t="n">
        <f aca="false">AP7-221.7</f>
        <v>15.402</v>
      </c>
      <c r="AW7" s="0" t="n">
        <v>1930</v>
      </c>
      <c r="AX7" s="0" t="n">
        <v>236.926</v>
      </c>
      <c r="AY7" s="0" t="n">
        <v>0.125529</v>
      </c>
      <c r="AZ7" s="0" t="n">
        <v>3.07838</v>
      </c>
      <c r="BA7" s="0" t="n">
        <v>0.325212</v>
      </c>
      <c r="BB7" s="0" t="n">
        <f aca="false">BA7+3*AZ7</f>
        <v>9.560352</v>
      </c>
      <c r="BC7" s="0" t="n">
        <f aca="false">AX7-221.6</f>
        <v>15.326</v>
      </c>
      <c r="BE7" s="0" t="n">
        <v>4426</v>
      </c>
      <c r="BF7" s="0" t="n">
        <v>236.88</v>
      </c>
      <c r="BG7" s="0" t="n">
        <v>0.0131675</v>
      </c>
      <c r="BH7" s="0" t="n">
        <v>3.0404</v>
      </c>
      <c r="BI7" s="0" t="n">
        <v>0.396704</v>
      </c>
      <c r="BJ7" s="0" t="n">
        <f aca="false">BI7+3*BH7</f>
        <v>9.517904</v>
      </c>
      <c r="BK7" s="0" t="n">
        <f aca="false">BF7-221.5</f>
        <v>15.38</v>
      </c>
    </row>
    <row r="8" customFormat="false" ht="13.8" hidden="false" customHeight="false" outlineLevel="0" collapsed="false">
      <c r="A8" s="0" t="n">
        <v>1944</v>
      </c>
      <c r="B8" s="0" t="n">
        <v>236.455</v>
      </c>
      <c r="C8" s="0" t="n">
        <v>0.267511</v>
      </c>
      <c r="D8" s="0" t="n">
        <v>2.89349</v>
      </c>
      <c r="E8" s="0" t="n">
        <v>0.665961</v>
      </c>
      <c r="F8" s="0" t="n">
        <f aca="false">E8+3*D8</f>
        <v>9.346431</v>
      </c>
      <c r="G8" s="0" t="n">
        <f aca="false">B8-221.3</f>
        <v>15.155</v>
      </c>
      <c r="I8" s="0" t="n">
        <v>2938</v>
      </c>
      <c r="J8" s="0" t="n">
        <v>236.473</v>
      </c>
      <c r="K8" s="0" t="n">
        <v>0.191503</v>
      </c>
      <c r="L8" s="0" t="n">
        <v>2.76317</v>
      </c>
      <c r="M8" s="0" t="n">
        <v>0.462922</v>
      </c>
      <c r="N8" s="0" t="n">
        <f aca="false">M8+3*L8</f>
        <v>8.752432</v>
      </c>
      <c r="O8" s="0" t="n">
        <f aca="false">J8-221.4</f>
        <v>15.073</v>
      </c>
      <c r="Q8" s="0" t="n">
        <v>1940</v>
      </c>
      <c r="R8" s="0" t="n">
        <v>236.514</v>
      </c>
      <c r="S8" s="0" t="n">
        <v>0.249751</v>
      </c>
      <c r="T8" s="0" t="n">
        <v>2.86977</v>
      </c>
      <c r="U8" s="0" t="n">
        <v>0.618527</v>
      </c>
      <c r="V8" s="0" t="n">
        <f aca="false">U8+3*T8</f>
        <v>9.227837</v>
      </c>
      <c r="W8" s="0" t="n">
        <f aca="false">R8-221.3</f>
        <v>15.214</v>
      </c>
      <c r="Y8" s="0" t="n">
        <v>2935</v>
      </c>
      <c r="Z8" s="0" t="n">
        <v>236.481</v>
      </c>
      <c r="AA8" s="0" t="n">
        <v>0.0590345</v>
      </c>
      <c r="AB8" s="0" t="n">
        <v>2.86424</v>
      </c>
      <c r="AC8" s="0" t="n">
        <v>0.577694</v>
      </c>
      <c r="AD8" s="0" t="n">
        <f aca="false">AC8+3*AB8</f>
        <v>9.170414</v>
      </c>
      <c r="AE8" s="0" t="n">
        <f aca="false">Z8-221.3</f>
        <v>15.181</v>
      </c>
      <c r="AG8" s="0" t="n">
        <v>1926</v>
      </c>
      <c r="AH8" s="0" t="n">
        <v>236.973</v>
      </c>
      <c r="AI8" s="0" t="n">
        <v>0.127315</v>
      </c>
      <c r="AJ8" s="0" t="n">
        <v>3.03148</v>
      </c>
      <c r="AK8" s="0" t="n">
        <v>0.483454</v>
      </c>
      <c r="AL8" s="0" t="n">
        <f aca="false">AK8+3*AJ8</f>
        <v>9.577894</v>
      </c>
      <c r="AM8" s="0" t="n">
        <f aca="false">AH8-221.7</f>
        <v>15.273</v>
      </c>
      <c r="AO8" s="0" t="n">
        <v>4420</v>
      </c>
      <c r="AP8" s="0" t="n">
        <v>236.99</v>
      </c>
      <c r="AQ8" s="0" t="n">
        <v>-0.0548185</v>
      </c>
      <c r="AR8" s="0" t="n">
        <v>3.21216</v>
      </c>
      <c r="AS8" s="0" t="n">
        <v>0.542175</v>
      </c>
      <c r="AT8" s="0" t="n">
        <f aca="false">AS8+3*AR8</f>
        <v>10.178655</v>
      </c>
      <c r="AU8" s="0" t="n">
        <f aca="false">AP8-221.7</f>
        <v>15.29</v>
      </c>
      <c r="AW8" s="0" t="n">
        <v>1931</v>
      </c>
      <c r="AX8" s="0" t="n">
        <v>236.785</v>
      </c>
      <c r="AY8" s="0" t="n">
        <v>0.181515</v>
      </c>
      <c r="AZ8" s="0" t="n">
        <v>3.05932</v>
      </c>
      <c r="BA8" s="0" t="n">
        <v>0.313794</v>
      </c>
      <c r="BB8" s="0" t="n">
        <f aca="false">BA8+3*AZ8</f>
        <v>9.491754</v>
      </c>
      <c r="BC8" s="0" t="n">
        <f aca="false">AX8-221.6</f>
        <v>15.185</v>
      </c>
      <c r="BE8" s="0" t="n">
        <v>4427</v>
      </c>
      <c r="BF8" s="0" t="n">
        <v>236.721</v>
      </c>
      <c r="BG8" s="0" t="n">
        <v>-0.145976</v>
      </c>
      <c r="BH8" s="0" t="n">
        <v>3.41224</v>
      </c>
      <c r="BI8" s="0" t="n">
        <v>0.393122</v>
      </c>
      <c r="BJ8" s="0" t="n">
        <f aca="false">BI8+3*BH8</f>
        <v>10.629842</v>
      </c>
      <c r="BK8" s="0" t="n">
        <f aca="false">BF8-221.5</f>
        <v>15.221</v>
      </c>
    </row>
    <row r="9" customFormat="false" ht="13.8" hidden="false" customHeight="false" outlineLevel="0" collapsed="false">
      <c r="A9" s="0" t="n">
        <v>1945</v>
      </c>
      <c r="B9" s="0" t="n">
        <v>236.258</v>
      </c>
      <c r="C9" s="0" t="n">
        <v>0.216136</v>
      </c>
      <c r="D9" s="0" t="n">
        <v>2.59157</v>
      </c>
      <c r="E9" s="0" t="n">
        <v>0.778106</v>
      </c>
      <c r="F9" s="0" t="n">
        <f aca="false">E9+3*D9</f>
        <v>8.552816</v>
      </c>
      <c r="G9" s="0" t="n">
        <f aca="false">B9-221.3</f>
        <v>14.958</v>
      </c>
      <c r="I9" s="0" t="n">
        <v>2939</v>
      </c>
      <c r="J9" s="0" t="n">
        <v>236.263</v>
      </c>
      <c r="K9" s="0" t="n">
        <v>0.132084</v>
      </c>
      <c r="L9" s="0" t="n">
        <v>2.88277</v>
      </c>
      <c r="M9" s="0" t="n">
        <v>0.461635</v>
      </c>
      <c r="N9" s="0" t="n">
        <f aca="false">M9+3*L9</f>
        <v>9.109945</v>
      </c>
      <c r="O9" s="0" t="n">
        <f aca="false">J9-221.4</f>
        <v>14.863</v>
      </c>
      <c r="Q9" s="0" t="n">
        <v>1941</v>
      </c>
      <c r="R9" s="0" t="n">
        <v>236.321</v>
      </c>
      <c r="S9" s="0" t="n">
        <v>0.4279</v>
      </c>
      <c r="T9" s="0" t="n">
        <v>2.97313</v>
      </c>
      <c r="U9" s="0" t="n">
        <v>0.672135</v>
      </c>
      <c r="V9" s="0" t="n">
        <f aca="false">U9+3*T9</f>
        <v>9.591525</v>
      </c>
      <c r="W9" s="0" t="n">
        <f aca="false">R9-221.3</f>
        <v>15.021</v>
      </c>
      <c r="Y9" s="0" t="n">
        <v>2936</v>
      </c>
      <c r="Z9" s="0" t="n">
        <v>236.271</v>
      </c>
      <c r="AA9" s="0" t="n">
        <v>-0.118349</v>
      </c>
      <c r="AB9" s="0" t="n">
        <v>2.82863</v>
      </c>
      <c r="AC9" s="0" t="n">
        <v>0.551205</v>
      </c>
      <c r="AD9" s="0" t="n">
        <f aca="false">AC9+3*AB9</f>
        <v>9.037095</v>
      </c>
      <c r="AE9" s="0" t="n">
        <f aca="false">Z9-221.3</f>
        <v>14.971</v>
      </c>
      <c r="AG9" s="0" t="n">
        <v>1927</v>
      </c>
      <c r="AH9" s="0" t="n">
        <v>236.859</v>
      </c>
      <c r="AI9" s="0" t="n">
        <v>0.134333</v>
      </c>
      <c r="AJ9" s="0" t="n">
        <v>3.30335</v>
      </c>
      <c r="AK9" s="0" t="n">
        <v>0.471125</v>
      </c>
      <c r="AL9" s="0" t="n">
        <f aca="false">AK9+3*AJ9</f>
        <v>10.381175</v>
      </c>
      <c r="AM9" s="0" t="n">
        <f aca="false">AH9-221.7</f>
        <v>15.159</v>
      </c>
      <c r="AO9" s="0" t="n">
        <v>4421</v>
      </c>
      <c r="AP9" s="0" t="n">
        <v>236.876</v>
      </c>
      <c r="AQ9" s="0" t="n">
        <v>-0.00052618</v>
      </c>
      <c r="AR9" s="0" t="n">
        <v>3.06701</v>
      </c>
      <c r="AS9" s="0" t="n">
        <v>0.534232</v>
      </c>
      <c r="AT9" s="0" t="n">
        <f aca="false">AS9+3*AR9</f>
        <v>9.735262</v>
      </c>
      <c r="AU9" s="0" t="n">
        <f aca="false">AP9-221.7</f>
        <v>15.176</v>
      </c>
      <c r="AW9" s="0" t="n">
        <v>1932</v>
      </c>
      <c r="AX9" s="0" t="n">
        <v>236.635</v>
      </c>
      <c r="AY9" s="0" t="n">
        <v>0.260087</v>
      </c>
      <c r="AZ9" s="0" t="n">
        <v>3.25863</v>
      </c>
      <c r="BA9" s="0" t="n">
        <v>0.307624</v>
      </c>
      <c r="BB9" s="0" t="n">
        <f aca="false">BA9+3*AZ9</f>
        <v>10.083514</v>
      </c>
      <c r="BC9" s="0" t="n">
        <f aca="false">AX9-221.6</f>
        <v>15.035</v>
      </c>
      <c r="BE9" s="0" t="n">
        <v>4428</v>
      </c>
      <c r="BF9" s="0" t="n">
        <v>236.559</v>
      </c>
      <c r="BG9" s="0" t="n">
        <v>-0.0390131</v>
      </c>
      <c r="BH9" s="0" t="n">
        <v>3.20105</v>
      </c>
      <c r="BI9" s="0" t="n">
        <v>0.395912</v>
      </c>
      <c r="BJ9" s="0" t="n">
        <f aca="false">BI9+3*BH9</f>
        <v>9.999062</v>
      </c>
      <c r="BK9" s="0" t="n">
        <f aca="false">BF9-221.5</f>
        <v>15.059</v>
      </c>
    </row>
    <row r="10" customFormat="false" ht="13.8" hidden="false" customHeight="false" outlineLevel="0" collapsed="false">
      <c r="A10" s="0" t="n">
        <v>1946</v>
      </c>
      <c r="B10" s="0" t="n">
        <v>236.055</v>
      </c>
      <c r="C10" s="0" t="n">
        <v>0.202622</v>
      </c>
      <c r="D10" s="0" t="n">
        <v>3.01521</v>
      </c>
      <c r="E10" s="0" t="n">
        <v>0.903931</v>
      </c>
      <c r="F10" s="0" t="n">
        <f aca="false">E10+3*D10</f>
        <v>9.949561</v>
      </c>
      <c r="G10" s="0" t="n">
        <f aca="false">B10-221.3</f>
        <v>14.755</v>
      </c>
      <c r="I10" s="0" t="n">
        <v>2940</v>
      </c>
      <c r="J10" s="0" t="n">
        <v>236.044</v>
      </c>
      <c r="K10" s="0" t="n">
        <v>0.235551</v>
      </c>
      <c r="L10" s="0" t="n">
        <v>3.02918</v>
      </c>
      <c r="M10" s="0" t="n">
        <v>0.52359</v>
      </c>
      <c r="N10" s="0" t="n">
        <f aca="false">M10+3*L10</f>
        <v>9.61113</v>
      </c>
      <c r="O10" s="0" t="n">
        <f aca="false">J10-221.4</f>
        <v>14.644</v>
      </c>
      <c r="Q10" s="0" t="n">
        <v>1942</v>
      </c>
      <c r="R10" s="0" t="n">
        <v>236.123</v>
      </c>
      <c r="S10" s="0" t="n">
        <v>0.2881</v>
      </c>
      <c r="T10" s="0" t="n">
        <v>3.00194</v>
      </c>
      <c r="U10" s="0" t="n">
        <v>0.690583</v>
      </c>
      <c r="V10" s="0" t="n">
        <f aca="false">U10+3*T10</f>
        <v>9.696403</v>
      </c>
      <c r="W10" s="0" t="n">
        <f aca="false">R10-221.3</f>
        <v>14.823</v>
      </c>
      <c r="Y10" s="0" t="n">
        <v>2937</v>
      </c>
      <c r="Z10" s="0" t="n">
        <v>236.06</v>
      </c>
      <c r="AA10" s="0" t="n">
        <v>-0.0779795</v>
      </c>
      <c r="AB10" s="0" t="n">
        <v>2.92557</v>
      </c>
      <c r="AC10" s="0" t="n">
        <v>0.541781</v>
      </c>
      <c r="AD10" s="0" t="n">
        <f aca="false">AC10+3*AB10</f>
        <v>9.318491</v>
      </c>
      <c r="AE10" s="0" t="n">
        <f aca="false">Z10-221.3</f>
        <v>14.76</v>
      </c>
      <c r="AG10" s="0" t="n">
        <v>1928</v>
      </c>
      <c r="AH10" s="0" t="n">
        <v>236.737</v>
      </c>
      <c r="AI10" s="0" t="n">
        <v>0.13987</v>
      </c>
      <c r="AJ10" s="0" t="n">
        <v>3.04078</v>
      </c>
      <c r="AK10" s="0" t="n">
        <v>0.468196</v>
      </c>
      <c r="AL10" s="0" t="n">
        <f aca="false">AK10+3*AJ10</f>
        <v>9.590536</v>
      </c>
      <c r="AM10" s="0" t="n">
        <f aca="false">AH10-221.7</f>
        <v>15.037</v>
      </c>
      <c r="AO10" s="0" t="n">
        <v>4422</v>
      </c>
      <c r="AP10" s="0" t="n">
        <v>236.756</v>
      </c>
      <c r="AQ10" s="0" t="n">
        <v>0.0262325</v>
      </c>
      <c r="AR10" s="0" t="n">
        <v>3.30492</v>
      </c>
      <c r="AS10" s="0" t="n">
        <v>0.532265</v>
      </c>
      <c r="AT10" s="0" t="n">
        <f aca="false">AS10+3*AR10</f>
        <v>10.447025</v>
      </c>
      <c r="AU10" s="0" t="n">
        <f aca="false">AP10-221.7</f>
        <v>15.056</v>
      </c>
      <c r="AW10" s="0" t="n">
        <v>1933</v>
      </c>
      <c r="AX10" s="0" t="n">
        <v>236.478</v>
      </c>
      <c r="AY10" s="0" t="n">
        <v>0.217608</v>
      </c>
      <c r="AZ10" s="0" t="n">
        <v>3.16147</v>
      </c>
      <c r="BA10" s="0" t="n">
        <v>0.316704</v>
      </c>
      <c r="BB10" s="0" t="n">
        <f aca="false">BA10+3*AZ10</f>
        <v>9.801114</v>
      </c>
      <c r="BC10" s="0" t="n">
        <f aca="false">AX10-221.6</f>
        <v>14.878</v>
      </c>
      <c r="BE10" s="0" t="n">
        <v>4429</v>
      </c>
      <c r="BF10" s="0" t="n">
        <v>236.391</v>
      </c>
      <c r="BG10" s="0" t="n">
        <v>-0.15479</v>
      </c>
      <c r="BH10" s="0" t="n">
        <v>3.12962</v>
      </c>
      <c r="BI10" s="0" t="n">
        <v>0.388885</v>
      </c>
      <c r="BJ10" s="0" t="n">
        <f aca="false">BI10+3*BH10</f>
        <v>9.777745</v>
      </c>
      <c r="BK10" s="0" t="n">
        <f aca="false">BF10-221.5</f>
        <v>14.891</v>
      </c>
    </row>
    <row r="11" customFormat="false" ht="13.8" hidden="false" customHeight="false" outlineLevel="0" collapsed="false">
      <c r="A11" s="0" t="n">
        <v>1947</v>
      </c>
      <c r="B11" s="0" t="n">
        <v>235.849</v>
      </c>
      <c r="C11" s="0" t="n">
        <v>0.201307</v>
      </c>
      <c r="D11" s="0" t="n">
        <v>2.88849</v>
      </c>
      <c r="E11" s="0" t="n">
        <v>0.622357</v>
      </c>
      <c r="F11" s="0" t="n">
        <f aca="false">E11+3*D11</f>
        <v>9.287827</v>
      </c>
      <c r="G11" s="0" t="n">
        <f aca="false">B11-221.3</f>
        <v>14.549</v>
      </c>
      <c r="I11" s="0" t="n">
        <v>2941</v>
      </c>
      <c r="J11" s="0" t="n">
        <v>235.824</v>
      </c>
      <c r="K11" s="0" t="n">
        <v>0.19859</v>
      </c>
      <c r="L11" s="0" t="n">
        <v>2.89746</v>
      </c>
      <c r="M11" s="0" t="n">
        <v>0.265687</v>
      </c>
      <c r="N11" s="0" t="n">
        <f aca="false">M11+3*L11</f>
        <v>8.958067</v>
      </c>
      <c r="O11" s="0" t="n">
        <f aca="false">J11-221.4</f>
        <v>14.424</v>
      </c>
      <c r="Q11" s="0" t="n">
        <v>1943</v>
      </c>
      <c r="R11" s="0" t="n">
        <v>235.915</v>
      </c>
      <c r="S11" s="0" t="n">
        <v>0.168113</v>
      </c>
      <c r="T11" s="0" t="n">
        <v>2.8849</v>
      </c>
      <c r="U11" s="0" t="n">
        <v>0.728696</v>
      </c>
      <c r="V11" s="0" t="n">
        <f aca="false">U11+3*T11</f>
        <v>9.383396</v>
      </c>
      <c r="W11" s="0" t="n">
        <f aca="false">R11-221.3</f>
        <v>14.615</v>
      </c>
      <c r="Y11" s="0" t="n">
        <v>2938</v>
      </c>
      <c r="Z11" s="0" t="n">
        <v>235.843</v>
      </c>
      <c r="AA11" s="0" t="n">
        <v>-0.00604092</v>
      </c>
      <c r="AB11" s="0" t="n">
        <v>2.79131</v>
      </c>
      <c r="AC11" s="0" t="n">
        <v>0.551198</v>
      </c>
      <c r="AD11" s="0" t="n">
        <f aca="false">AC11+3*AB11</f>
        <v>8.925128</v>
      </c>
      <c r="AE11" s="0" t="n">
        <f aca="false">Z11-221.3</f>
        <v>14.543</v>
      </c>
      <c r="AG11" s="0" t="n">
        <v>1929</v>
      </c>
      <c r="AH11" s="0" t="n">
        <v>236.612</v>
      </c>
      <c r="AI11" s="0" t="n">
        <v>0.224057</v>
      </c>
      <c r="AJ11" s="0" t="n">
        <v>3.16019</v>
      </c>
      <c r="AK11" s="0" t="n">
        <v>0.472882</v>
      </c>
      <c r="AL11" s="0" t="n">
        <f aca="false">AK11+3*AJ11</f>
        <v>9.953452</v>
      </c>
      <c r="AM11" s="0" t="n">
        <f aca="false">AH11-221.7</f>
        <v>14.912</v>
      </c>
      <c r="AO11" s="0" t="n">
        <v>4423</v>
      </c>
      <c r="AP11" s="0" t="n">
        <v>236.631</v>
      </c>
      <c r="AQ11" s="0" t="n">
        <v>-0.127801</v>
      </c>
      <c r="AR11" s="0" t="n">
        <v>3.22577</v>
      </c>
      <c r="AS11" s="0" t="n">
        <v>0.522363</v>
      </c>
      <c r="AT11" s="0" t="n">
        <f aca="false">AS11+3*AR11</f>
        <v>10.199673</v>
      </c>
      <c r="AU11" s="0" t="n">
        <f aca="false">AP11-221.7</f>
        <v>14.931</v>
      </c>
      <c r="AW11" s="0" t="n">
        <v>1934</v>
      </c>
      <c r="AX11" s="0" t="n">
        <v>236.315</v>
      </c>
      <c r="AY11" s="0" t="n">
        <v>0.0427398</v>
      </c>
      <c r="AZ11" s="0" t="n">
        <v>3.20132</v>
      </c>
      <c r="BA11" s="0" t="n">
        <v>0.287047</v>
      </c>
      <c r="BB11" s="0" t="n">
        <f aca="false">BA11+3*AZ11</f>
        <v>9.891007</v>
      </c>
      <c r="BC11" s="0" t="n">
        <f aca="false">AX11-221.6</f>
        <v>14.715</v>
      </c>
      <c r="BE11" s="0" t="n">
        <v>4430</v>
      </c>
      <c r="BF11" s="0" t="n">
        <v>236.21</v>
      </c>
      <c r="BG11" s="0" t="n">
        <v>-0.0674781</v>
      </c>
      <c r="BH11" s="0" t="n">
        <v>3.37694</v>
      </c>
      <c r="BI11" s="0" t="n">
        <v>0.362865</v>
      </c>
      <c r="BJ11" s="0" t="n">
        <f aca="false">BI11+3*BH11</f>
        <v>10.493685</v>
      </c>
      <c r="BK11" s="0" t="n">
        <f aca="false">BF11-221.5</f>
        <v>14.71</v>
      </c>
    </row>
    <row r="12" customFormat="false" ht="13.8" hidden="false" customHeight="false" outlineLevel="0" collapsed="false">
      <c r="A12" s="0" t="n">
        <v>1948</v>
      </c>
      <c r="B12" s="0" t="n">
        <v>235.643</v>
      </c>
      <c r="C12" s="0" t="n">
        <v>0.255058</v>
      </c>
      <c r="D12" s="0" t="n">
        <v>2.83414</v>
      </c>
      <c r="E12" s="0" t="n">
        <v>0.059994</v>
      </c>
      <c r="F12" s="0" t="n">
        <f aca="false">E12+3*D12</f>
        <v>8.562414</v>
      </c>
      <c r="G12" s="0" t="n">
        <f aca="false">B12-221.3</f>
        <v>14.343</v>
      </c>
      <c r="I12" s="0" t="n">
        <v>2942</v>
      </c>
      <c r="J12" s="0" t="n">
        <v>235.602</v>
      </c>
      <c r="K12" s="0" t="n">
        <v>0.25756</v>
      </c>
      <c r="L12" s="0" t="n">
        <v>2.86957</v>
      </c>
      <c r="M12" s="0" t="n">
        <v>-0.150366</v>
      </c>
      <c r="N12" s="0" t="n">
        <f aca="false">M12+3*L12</f>
        <v>8.458344</v>
      </c>
      <c r="O12" s="0" t="n">
        <f aca="false">J12-221.4</f>
        <v>14.202</v>
      </c>
      <c r="Q12" s="0" t="n">
        <v>1944</v>
      </c>
      <c r="R12" s="0" t="n">
        <v>235.706</v>
      </c>
      <c r="S12" s="0" t="n">
        <v>0.189086</v>
      </c>
      <c r="T12" s="0" t="n">
        <v>2.8434</v>
      </c>
      <c r="U12" s="0" t="n">
        <v>0.855203</v>
      </c>
      <c r="V12" s="0" t="n">
        <f aca="false">U12+3*T12</f>
        <v>9.385403</v>
      </c>
      <c r="W12" s="0" t="n">
        <f aca="false">R12-221.3</f>
        <v>14.406</v>
      </c>
      <c r="Y12" s="0" t="n">
        <v>2939</v>
      </c>
      <c r="Z12" s="0" t="n">
        <v>235.619</v>
      </c>
      <c r="AA12" s="0" t="n">
        <v>0.0476237</v>
      </c>
      <c r="AB12" s="0" t="n">
        <v>2.94373</v>
      </c>
      <c r="AC12" s="0" t="n">
        <v>0.60374</v>
      </c>
      <c r="AD12" s="0" t="n">
        <f aca="false">AC12+3*AB12</f>
        <v>9.43493</v>
      </c>
      <c r="AE12" s="0" t="n">
        <f aca="false">Z12-221.3</f>
        <v>14.319</v>
      </c>
      <c r="AG12" s="0" t="n">
        <v>1930</v>
      </c>
      <c r="AH12" s="0" t="n">
        <v>236.481</v>
      </c>
      <c r="AI12" s="0" t="n">
        <v>0.242192</v>
      </c>
      <c r="AJ12" s="0" t="n">
        <v>3.03523</v>
      </c>
      <c r="AK12" s="0" t="n">
        <v>0.481464</v>
      </c>
      <c r="AL12" s="0" t="n">
        <f aca="false">AK12+3*AJ12</f>
        <v>9.587154</v>
      </c>
      <c r="AM12" s="0" t="n">
        <f aca="false">AH12-221.7</f>
        <v>14.781</v>
      </c>
      <c r="AO12" s="0" t="n">
        <v>4424</v>
      </c>
      <c r="AP12" s="0" t="n">
        <v>236.5</v>
      </c>
      <c r="AQ12" s="0" t="n">
        <v>-0.109131</v>
      </c>
      <c r="AR12" s="0" t="n">
        <v>3.11393</v>
      </c>
      <c r="AS12" s="0" t="n">
        <v>0.514857</v>
      </c>
      <c r="AT12" s="0" t="n">
        <f aca="false">AS12+3*AR12</f>
        <v>9.856647</v>
      </c>
      <c r="AU12" s="0" t="n">
        <f aca="false">AP12-221.7</f>
        <v>14.8</v>
      </c>
      <c r="AW12" s="0" t="n">
        <v>1935</v>
      </c>
      <c r="AX12" s="0" t="n">
        <v>236.143</v>
      </c>
      <c r="AY12" s="0" t="n">
        <v>0.363718</v>
      </c>
      <c r="AZ12" s="0" t="n">
        <v>3.19083</v>
      </c>
      <c r="BA12" s="0" t="n">
        <v>0.277234</v>
      </c>
      <c r="BB12" s="0" t="n">
        <f aca="false">BA12+3*AZ12</f>
        <v>9.849724</v>
      </c>
      <c r="BC12" s="0" t="n">
        <f aca="false">AX12-221.6</f>
        <v>14.543</v>
      </c>
      <c r="BE12" s="0" t="n">
        <v>4431</v>
      </c>
      <c r="BF12" s="0" t="n">
        <v>236.022</v>
      </c>
      <c r="BG12" s="0" t="n">
        <v>-0.217761</v>
      </c>
      <c r="BH12" s="0" t="n">
        <v>3.06256</v>
      </c>
      <c r="BI12" s="0" t="n">
        <v>0.332149</v>
      </c>
      <c r="BJ12" s="0" t="n">
        <f aca="false">BI12+3*BH12</f>
        <v>9.519829</v>
      </c>
      <c r="BK12" s="0" t="n">
        <f aca="false">BF12-221.5</f>
        <v>14.522</v>
      </c>
    </row>
    <row r="13" customFormat="false" ht="13.8" hidden="false" customHeight="false" outlineLevel="0" collapsed="false">
      <c r="A13" s="0" t="n">
        <v>1949</v>
      </c>
      <c r="B13" s="0" t="n">
        <v>235.431</v>
      </c>
      <c r="C13" s="0" t="n">
        <v>0.218056</v>
      </c>
      <c r="D13" s="0" t="n">
        <v>2.67155</v>
      </c>
      <c r="E13" s="0" t="n">
        <v>-0.160574</v>
      </c>
      <c r="F13" s="0" t="n">
        <f aca="false">E13+3*D13</f>
        <v>7.854076</v>
      </c>
      <c r="G13" s="0" t="n">
        <f aca="false">B13-221.3</f>
        <v>14.131</v>
      </c>
      <c r="I13" s="0" t="n">
        <v>2943</v>
      </c>
      <c r="J13" s="0" t="n">
        <v>235.368</v>
      </c>
      <c r="K13" s="0" t="n">
        <v>0.0948347</v>
      </c>
      <c r="L13" s="0" t="n">
        <v>2.69833</v>
      </c>
      <c r="M13" s="0" t="n">
        <v>-0.545122</v>
      </c>
      <c r="N13" s="0" t="n">
        <f aca="false">M13+3*L13</f>
        <v>7.549868</v>
      </c>
      <c r="O13" s="0" t="n">
        <f aca="false">J13-221.4</f>
        <v>13.968</v>
      </c>
      <c r="Q13" s="0" t="n">
        <v>1945</v>
      </c>
      <c r="R13" s="0" t="n">
        <v>235.496</v>
      </c>
      <c r="S13" s="0" t="n">
        <v>0.0525352</v>
      </c>
      <c r="T13" s="0" t="n">
        <v>2.88269</v>
      </c>
      <c r="U13" s="0" t="n">
        <v>0.824951</v>
      </c>
      <c r="V13" s="0" t="n">
        <f aca="false">U13+3*T13</f>
        <v>9.473021</v>
      </c>
      <c r="W13" s="0" t="n">
        <f aca="false">R13-221.3</f>
        <v>14.196</v>
      </c>
      <c r="Y13" s="0" t="n">
        <v>2940</v>
      </c>
      <c r="Z13" s="0" t="n">
        <v>235.393</v>
      </c>
      <c r="AA13" s="0" t="n">
        <v>0.157264</v>
      </c>
      <c r="AB13" s="0" t="n">
        <v>2.96395</v>
      </c>
      <c r="AC13" s="0" t="n">
        <v>0.444074</v>
      </c>
      <c r="AD13" s="0" t="n">
        <f aca="false">AC13+3*AB13</f>
        <v>9.335924</v>
      </c>
      <c r="AE13" s="0" t="n">
        <f aca="false">Z13-221.3</f>
        <v>14.093</v>
      </c>
      <c r="AG13" s="0" t="n">
        <v>1931</v>
      </c>
      <c r="AH13" s="0" t="n">
        <v>236.335</v>
      </c>
      <c r="AI13" s="0" t="n">
        <v>0.134809</v>
      </c>
      <c r="AJ13" s="0" t="n">
        <v>3.19722</v>
      </c>
      <c r="AK13" s="0" t="n">
        <v>0.478606</v>
      </c>
      <c r="AL13" s="0" t="n">
        <f aca="false">AK13+3*AJ13</f>
        <v>10.070266</v>
      </c>
      <c r="AM13" s="0" t="n">
        <f aca="false">AH13-221.7</f>
        <v>14.635</v>
      </c>
      <c r="AO13" s="0" t="n">
        <v>4425</v>
      </c>
      <c r="AP13" s="0" t="n">
        <v>236.362</v>
      </c>
      <c r="AQ13" s="0" t="n">
        <v>-0.176247</v>
      </c>
      <c r="AR13" s="0" t="n">
        <v>3.32902</v>
      </c>
      <c r="AS13" s="0" t="n">
        <v>0.518194</v>
      </c>
      <c r="AT13" s="0" t="n">
        <f aca="false">AS13+3*AR13</f>
        <v>10.505254</v>
      </c>
      <c r="AU13" s="0" t="n">
        <f aca="false">AP13-221.7</f>
        <v>14.662</v>
      </c>
      <c r="AW13" s="0" t="n">
        <v>1936</v>
      </c>
      <c r="AX13" s="0" t="n">
        <v>235.961</v>
      </c>
      <c r="AY13" s="0" t="n">
        <v>0.19258</v>
      </c>
      <c r="AZ13" s="0" t="n">
        <v>3.00407</v>
      </c>
      <c r="BA13" s="0" t="n">
        <v>0.268294</v>
      </c>
      <c r="BB13" s="0" t="n">
        <f aca="false">BA13+3*AZ13</f>
        <v>9.280504</v>
      </c>
      <c r="BC13" s="0" t="n">
        <f aca="false">AX13-221.6</f>
        <v>14.361</v>
      </c>
      <c r="BE13" s="0" t="n">
        <v>4432</v>
      </c>
      <c r="BF13" s="0" t="n">
        <v>235.829</v>
      </c>
      <c r="BG13" s="0" t="n">
        <v>-0.269582</v>
      </c>
      <c r="BH13" s="0" t="n">
        <v>3.08131</v>
      </c>
      <c r="BI13" s="0" t="n">
        <v>0.313121</v>
      </c>
      <c r="BJ13" s="0" t="n">
        <f aca="false">BI13+3*BH13</f>
        <v>9.557051</v>
      </c>
      <c r="BK13" s="0" t="n">
        <f aca="false">BF13-221.5</f>
        <v>14.329</v>
      </c>
    </row>
    <row r="14" customFormat="false" ht="13.8" hidden="false" customHeight="false" outlineLevel="0" collapsed="false">
      <c r="A14" s="0" t="n">
        <v>1950</v>
      </c>
      <c r="B14" s="0" t="n">
        <v>235.214</v>
      </c>
      <c r="C14" s="0" t="n">
        <v>0.214605</v>
      </c>
      <c r="D14" s="0" t="n">
        <v>2.50399</v>
      </c>
      <c r="E14" s="0" t="n">
        <v>0.19208</v>
      </c>
      <c r="F14" s="0" t="n">
        <f aca="false">E14+3*D14</f>
        <v>7.70405</v>
      </c>
      <c r="G14" s="0" t="n">
        <f aca="false">B14-221.3</f>
        <v>13.914</v>
      </c>
      <c r="I14" s="0" t="n">
        <v>2944</v>
      </c>
      <c r="J14" s="0" t="n">
        <v>235.128</v>
      </c>
      <c r="K14" s="0" t="n">
        <v>0.285766</v>
      </c>
      <c r="L14" s="0" t="n">
        <v>2.73376</v>
      </c>
      <c r="M14" s="0" t="n">
        <v>-0.577773</v>
      </c>
      <c r="N14" s="0" t="n">
        <f aca="false">M14+3*L14</f>
        <v>7.623507</v>
      </c>
      <c r="O14" s="0" t="n">
        <f aca="false">J14-221.4</f>
        <v>13.728</v>
      </c>
      <c r="Q14" s="0" t="n">
        <v>1946</v>
      </c>
      <c r="R14" s="0" t="n">
        <v>235.279</v>
      </c>
      <c r="S14" s="0" t="n">
        <v>0.421562</v>
      </c>
      <c r="T14" s="0" t="n">
        <v>3.01601</v>
      </c>
      <c r="U14" s="0" t="n">
        <v>0.118312</v>
      </c>
      <c r="V14" s="0" t="n">
        <f aca="false">U14+3*T14</f>
        <v>9.166342</v>
      </c>
      <c r="W14" s="0" t="n">
        <f aca="false">R14-221.3</f>
        <v>13.979</v>
      </c>
      <c r="Y14" s="0" t="n">
        <v>2941</v>
      </c>
      <c r="Z14" s="0" t="n">
        <v>235.163</v>
      </c>
      <c r="AA14" s="0" t="n">
        <v>0.269422</v>
      </c>
      <c r="AB14" s="0" t="n">
        <v>2.9303</v>
      </c>
      <c r="AC14" s="0" t="n">
        <v>-0.166902</v>
      </c>
      <c r="AD14" s="0" t="n">
        <f aca="false">AC14+3*AB14</f>
        <v>8.623998</v>
      </c>
      <c r="AE14" s="0" t="n">
        <f aca="false">Z14-221.3</f>
        <v>13.863</v>
      </c>
      <c r="AG14" s="0" t="n">
        <v>1932</v>
      </c>
      <c r="AH14" s="0" t="n">
        <v>236.187</v>
      </c>
      <c r="AI14" s="0" t="n">
        <v>0.358385</v>
      </c>
      <c r="AJ14" s="0" t="n">
        <v>3.14709</v>
      </c>
      <c r="AK14" s="0" t="n">
        <v>0.463906</v>
      </c>
      <c r="AL14" s="0" t="n">
        <f aca="false">AK14+3*AJ14</f>
        <v>9.905176</v>
      </c>
      <c r="AM14" s="0" t="n">
        <f aca="false">AH14-221.7</f>
        <v>14.487</v>
      </c>
      <c r="AO14" s="0" t="n">
        <v>4426</v>
      </c>
      <c r="AP14" s="0" t="n">
        <v>236.214</v>
      </c>
      <c r="AQ14" s="0" t="n">
        <v>-0.199041</v>
      </c>
      <c r="AR14" s="0" t="n">
        <v>3.14725</v>
      </c>
      <c r="AS14" s="0" t="n">
        <v>0.507113</v>
      </c>
      <c r="AT14" s="0" t="n">
        <f aca="false">AS14+3*AR14</f>
        <v>9.948863</v>
      </c>
      <c r="AU14" s="0" t="n">
        <f aca="false">AP14-221.7</f>
        <v>14.514</v>
      </c>
      <c r="AW14" s="0" t="n">
        <v>1937</v>
      </c>
      <c r="AX14" s="0" t="n">
        <v>235.773</v>
      </c>
      <c r="AY14" s="0" t="n">
        <v>0.323705</v>
      </c>
      <c r="AZ14" s="0" t="n">
        <v>3.12177</v>
      </c>
      <c r="BA14" s="0" t="n">
        <v>0.258306</v>
      </c>
      <c r="BB14" s="0" t="n">
        <f aca="false">BA14+3*AZ14</f>
        <v>9.623616</v>
      </c>
      <c r="BC14" s="0" t="n">
        <f aca="false">AX14-221.6</f>
        <v>14.173</v>
      </c>
      <c r="BE14" s="0" t="n">
        <v>4433</v>
      </c>
      <c r="BF14" s="0" t="n">
        <v>235.629</v>
      </c>
      <c r="BG14" s="0" t="n">
        <v>-0.205141</v>
      </c>
      <c r="BH14" s="0" t="n">
        <v>3.34665</v>
      </c>
      <c r="BI14" s="0" t="n">
        <v>0.295082</v>
      </c>
      <c r="BJ14" s="0" t="n">
        <f aca="false">BI14+3*BH14</f>
        <v>10.335032</v>
      </c>
      <c r="BK14" s="0" t="n">
        <f aca="false">BF14-221.5</f>
        <v>14.129</v>
      </c>
    </row>
    <row r="15" customFormat="false" ht="13.8" hidden="false" customHeight="false" outlineLevel="0" collapsed="false">
      <c r="A15" s="0" t="n">
        <v>1951</v>
      </c>
      <c r="B15" s="0" t="n">
        <v>234.997</v>
      </c>
      <c r="C15" s="0" t="n">
        <v>0.346052</v>
      </c>
      <c r="D15" s="0" t="n">
        <v>2.44273</v>
      </c>
      <c r="E15" s="0" t="n">
        <v>0.296888</v>
      </c>
      <c r="F15" s="0" t="n">
        <f aca="false">E15+3*D15</f>
        <v>7.625078</v>
      </c>
      <c r="G15" s="0" t="n">
        <f aca="false">B15-221.3</f>
        <v>13.697</v>
      </c>
      <c r="I15" s="0" t="n">
        <v>2945</v>
      </c>
      <c r="J15" s="0" t="n">
        <v>234.889</v>
      </c>
      <c r="K15" s="0" t="n">
        <v>0.349615</v>
      </c>
      <c r="L15" s="0" t="n">
        <v>2.83255</v>
      </c>
      <c r="M15" s="0" t="n">
        <v>-0.45086</v>
      </c>
      <c r="N15" s="0" t="n">
        <f aca="false">M15+3*L15</f>
        <v>8.04679</v>
      </c>
      <c r="O15" s="0" t="n">
        <f aca="false">J15-221.4</f>
        <v>13.489</v>
      </c>
      <c r="Q15" s="0" t="n">
        <v>1947</v>
      </c>
      <c r="R15" s="0" t="n">
        <v>235.053</v>
      </c>
      <c r="S15" s="0" t="n">
        <v>0.23154</v>
      </c>
      <c r="T15" s="0" t="n">
        <v>2.66156</v>
      </c>
      <c r="U15" s="0" t="n">
        <v>0.11469</v>
      </c>
      <c r="V15" s="0" t="n">
        <f aca="false">U15+3*T15</f>
        <v>8.09937</v>
      </c>
      <c r="W15" s="0" t="n">
        <f aca="false">R15-221.3</f>
        <v>13.753</v>
      </c>
      <c r="Y15" s="0" t="n">
        <v>2942</v>
      </c>
      <c r="Z15" s="0" t="n">
        <v>234.922</v>
      </c>
      <c r="AA15" s="0" t="n">
        <v>0.156067</v>
      </c>
      <c r="AB15" s="0" t="n">
        <v>2.86567</v>
      </c>
      <c r="AC15" s="0" t="n">
        <v>-0.265948</v>
      </c>
      <c r="AD15" s="0" t="n">
        <f aca="false">AC15+3*AB15</f>
        <v>8.331062</v>
      </c>
      <c r="AE15" s="0" t="n">
        <f aca="false">Z15-221.3</f>
        <v>13.622</v>
      </c>
      <c r="AG15" s="0" t="n">
        <v>1933</v>
      </c>
      <c r="AH15" s="0" t="n">
        <v>236.036</v>
      </c>
      <c r="AI15" s="0" t="n">
        <v>0.30632</v>
      </c>
      <c r="AJ15" s="0" t="n">
        <v>3.10559</v>
      </c>
      <c r="AK15" s="0" t="n">
        <v>0.463881</v>
      </c>
      <c r="AL15" s="0" t="n">
        <f aca="false">AK15+3*AJ15</f>
        <v>9.780651</v>
      </c>
      <c r="AM15" s="0" t="n">
        <f aca="false">AH15-221.7</f>
        <v>14.336</v>
      </c>
      <c r="AO15" s="0" t="n">
        <v>4427</v>
      </c>
      <c r="AP15" s="0" t="n">
        <v>236.058</v>
      </c>
      <c r="AQ15" s="0" t="n">
        <v>-0.219531</v>
      </c>
      <c r="AR15" s="0" t="n">
        <v>3.11941</v>
      </c>
      <c r="AS15" s="0" t="n">
        <v>0.495477</v>
      </c>
      <c r="AT15" s="0" t="n">
        <f aca="false">AS15+3*AR15</f>
        <v>9.853707</v>
      </c>
      <c r="AU15" s="0" t="n">
        <f aca="false">AP15-221.7</f>
        <v>14.358</v>
      </c>
      <c r="AW15" s="0" t="n">
        <v>1938</v>
      </c>
      <c r="AX15" s="0" t="n">
        <v>235.581</v>
      </c>
      <c r="AY15" s="0" t="n">
        <v>0.0574103</v>
      </c>
      <c r="AZ15" s="0" t="n">
        <v>3.23012</v>
      </c>
      <c r="BA15" s="0" t="n">
        <v>0.234026</v>
      </c>
      <c r="BB15" s="0" t="n">
        <f aca="false">BA15+3*AZ15</f>
        <v>9.924386</v>
      </c>
      <c r="BC15" s="0" t="n">
        <f aca="false">AX15-221.6</f>
        <v>13.981</v>
      </c>
      <c r="BE15" s="0" t="n">
        <v>4434</v>
      </c>
      <c r="BF15" s="0" t="n">
        <v>235.417</v>
      </c>
      <c r="BG15" s="0" t="n">
        <v>-0.233916</v>
      </c>
      <c r="BH15" s="0" t="n">
        <v>3.27538</v>
      </c>
      <c r="BI15" s="0" t="n">
        <v>0.265068</v>
      </c>
      <c r="BJ15" s="0" t="n">
        <f aca="false">BI15+3*BH15</f>
        <v>10.091208</v>
      </c>
      <c r="BK15" s="0" t="n">
        <f aca="false">BF15-221.5</f>
        <v>13.917</v>
      </c>
    </row>
    <row r="16" customFormat="false" ht="13.8" hidden="false" customHeight="false" outlineLevel="0" collapsed="false">
      <c r="A16" s="0" t="n">
        <v>1952</v>
      </c>
      <c r="B16" s="0" t="n">
        <v>234.778</v>
      </c>
      <c r="C16" s="0" t="n">
        <v>0.25108</v>
      </c>
      <c r="D16" s="0" t="n">
        <v>2.64859</v>
      </c>
      <c r="E16" s="0" t="n">
        <v>0.189859</v>
      </c>
      <c r="F16" s="0" t="n">
        <f aca="false">E16+3*D16</f>
        <v>8.135629</v>
      </c>
      <c r="G16" s="0" t="n">
        <f aca="false">B16-221.3</f>
        <v>13.478</v>
      </c>
      <c r="I16" s="0" t="n">
        <v>2946</v>
      </c>
      <c r="J16" s="0" t="n">
        <v>234.648</v>
      </c>
      <c r="K16" s="0" t="n">
        <v>0.429205</v>
      </c>
      <c r="L16" s="0" t="n">
        <v>2.58271</v>
      </c>
      <c r="M16" s="0" t="n">
        <v>-0.254376</v>
      </c>
      <c r="N16" s="0" t="n">
        <f aca="false">M16+3*L16</f>
        <v>7.493754</v>
      </c>
      <c r="O16" s="0" t="n">
        <f aca="false">J16-221.4</f>
        <v>13.248</v>
      </c>
      <c r="Q16" s="0" t="n">
        <v>1948</v>
      </c>
      <c r="R16" s="0" t="n">
        <v>234.827</v>
      </c>
      <c r="S16" s="0" t="n">
        <v>0.261257</v>
      </c>
      <c r="T16" s="0" t="n">
        <v>2.64377</v>
      </c>
      <c r="U16" s="0" t="n">
        <v>0.275324</v>
      </c>
      <c r="V16" s="0" t="n">
        <f aca="false">U16+3*T16</f>
        <v>8.206634</v>
      </c>
      <c r="W16" s="0" t="n">
        <f aca="false">R16-221.3</f>
        <v>13.527</v>
      </c>
      <c r="Y16" s="0" t="n">
        <v>2943</v>
      </c>
      <c r="Z16" s="0" t="n">
        <v>234.678</v>
      </c>
      <c r="AA16" s="0" t="n">
        <v>0.0405626</v>
      </c>
      <c r="AB16" s="0" t="n">
        <v>2.58544</v>
      </c>
      <c r="AC16" s="0" t="n">
        <v>-0.302572</v>
      </c>
      <c r="AD16" s="0" t="n">
        <f aca="false">AC16+3*AB16</f>
        <v>7.453748</v>
      </c>
      <c r="AE16" s="0" t="n">
        <f aca="false">Z16-221.3</f>
        <v>13.378</v>
      </c>
      <c r="AG16" s="0" t="n">
        <v>1934</v>
      </c>
      <c r="AH16" s="0" t="n">
        <v>235.874</v>
      </c>
      <c r="AI16" s="0" t="n">
        <v>0.119719</v>
      </c>
      <c r="AJ16" s="0" t="n">
        <v>3.24766</v>
      </c>
      <c r="AK16" s="0" t="n">
        <v>0.48343</v>
      </c>
      <c r="AL16" s="0" t="n">
        <f aca="false">AK16+3*AJ16</f>
        <v>10.22641</v>
      </c>
      <c r="AM16" s="0" t="n">
        <f aca="false">AH16-221.7</f>
        <v>14.174</v>
      </c>
      <c r="AO16" s="0" t="n">
        <v>4428</v>
      </c>
      <c r="AP16" s="0" t="n">
        <v>235.899</v>
      </c>
      <c r="AQ16" s="0" t="n">
        <v>-0.13572</v>
      </c>
      <c r="AR16" s="0" t="n">
        <v>3.20211</v>
      </c>
      <c r="AS16" s="0" t="n">
        <v>0.493559</v>
      </c>
      <c r="AT16" s="0" t="n">
        <f aca="false">AS16+3*AR16</f>
        <v>10.099889</v>
      </c>
      <c r="AU16" s="0" t="n">
        <f aca="false">AP16-221.7</f>
        <v>14.199</v>
      </c>
      <c r="AW16" s="0" t="n">
        <v>1939</v>
      </c>
      <c r="AX16" s="0" t="n">
        <v>235.379</v>
      </c>
      <c r="AY16" s="0" t="n">
        <v>-0.0252751</v>
      </c>
      <c r="AZ16" s="0" t="n">
        <v>3.34415</v>
      </c>
      <c r="BA16" s="0" t="n">
        <v>0.227335</v>
      </c>
      <c r="BB16" s="0" t="n">
        <f aca="false">BA16+3*AZ16</f>
        <v>10.259785</v>
      </c>
      <c r="BC16" s="0" t="n">
        <f aca="false">AX16-221.6</f>
        <v>13.779</v>
      </c>
      <c r="BE16" s="0" t="n">
        <v>4435</v>
      </c>
      <c r="BF16" s="0" t="n">
        <v>235.203</v>
      </c>
      <c r="BG16" s="0" t="n">
        <v>-0.108939</v>
      </c>
      <c r="BH16" s="0" t="n">
        <v>3.12326</v>
      </c>
      <c r="BI16" s="0" t="n">
        <v>0.173599</v>
      </c>
      <c r="BJ16" s="0" t="n">
        <f aca="false">BI16+3*BH16</f>
        <v>9.543379</v>
      </c>
      <c r="BK16" s="0" t="n">
        <f aca="false">BF16-221.5</f>
        <v>13.703</v>
      </c>
    </row>
    <row r="17" customFormat="false" ht="13.8" hidden="false" customHeight="false" outlineLevel="0" collapsed="false">
      <c r="A17" s="0" t="n">
        <v>1953</v>
      </c>
      <c r="B17" s="0" t="n">
        <v>234.553</v>
      </c>
      <c r="C17" s="0" t="n">
        <v>0.454222</v>
      </c>
      <c r="D17" s="0" t="n">
        <v>3.3631</v>
      </c>
      <c r="E17" s="0" t="n">
        <v>0.0848171</v>
      </c>
      <c r="F17" s="0" t="n">
        <f aca="false">E17+3*D17</f>
        <v>10.1741171</v>
      </c>
      <c r="G17" s="0" t="n">
        <f aca="false">B17-221.3</f>
        <v>13.253</v>
      </c>
      <c r="I17" s="0" t="n">
        <v>2947</v>
      </c>
      <c r="J17" s="0" t="n">
        <v>234.404</v>
      </c>
      <c r="K17" s="0" t="n">
        <v>0.328572</v>
      </c>
      <c r="L17" s="0" t="n">
        <v>2.75295</v>
      </c>
      <c r="M17" s="0" t="n">
        <v>-0.223466</v>
      </c>
      <c r="N17" s="0" t="n">
        <f aca="false">M17+3*L17</f>
        <v>8.035384</v>
      </c>
      <c r="O17" s="0" t="n">
        <f aca="false">J17-221.4</f>
        <v>13.004</v>
      </c>
      <c r="Q17" s="0" t="n">
        <v>1949</v>
      </c>
      <c r="R17" s="0" t="n">
        <v>234.594</v>
      </c>
      <c r="S17" s="0" t="n">
        <v>0.192942</v>
      </c>
      <c r="T17" s="0" t="n">
        <v>3.0367</v>
      </c>
      <c r="U17" s="0" t="n">
        <v>0.240194</v>
      </c>
      <c r="V17" s="0" t="n">
        <f aca="false">U17+3*T17</f>
        <v>9.350294</v>
      </c>
      <c r="W17" s="0" t="n">
        <f aca="false">R17-221.3</f>
        <v>13.294</v>
      </c>
      <c r="Y17" s="0" t="n">
        <v>2944</v>
      </c>
      <c r="Z17" s="0" t="n">
        <v>234.43</v>
      </c>
      <c r="AA17" s="0" t="n">
        <v>0.111673</v>
      </c>
      <c r="AB17" s="0" t="n">
        <v>2.68238</v>
      </c>
      <c r="AC17" s="0" t="n">
        <v>-0.294807</v>
      </c>
      <c r="AD17" s="0" t="n">
        <f aca="false">AC17+3*AB17</f>
        <v>7.752333</v>
      </c>
      <c r="AE17" s="0" t="n">
        <f aca="false">Z17-221.3</f>
        <v>13.13</v>
      </c>
      <c r="AG17" s="0" t="n">
        <v>1935</v>
      </c>
      <c r="AH17" s="0" t="n">
        <v>235.7</v>
      </c>
      <c r="AI17" s="0" t="n">
        <v>-0.0403795</v>
      </c>
      <c r="AJ17" s="0" t="n">
        <v>3.17379</v>
      </c>
      <c r="AK17" s="0" t="n">
        <v>0.460372</v>
      </c>
      <c r="AL17" s="0" t="n">
        <f aca="false">AK17+3*AJ17</f>
        <v>9.981742</v>
      </c>
      <c r="AM17" s="0" t="n">
        <f aca="false">AH17-221.7</f>
        <v>14</v>
      </c>
      <c r="AO17" s="0" t="n">
        <v>4429</v>
      </c>
      <c r="AP17" s="0" t="n">
        <v>235.73</v>
      </c>
      <c r="AQ17" s="0" t="n">
        <v>-0.148693</v>
      </c>
      <c r="AR17" s="0" t="n">
        <v>3.18401</v>
      </c>
      <c r="AS17" s="0" t="n">
        <v>0.47729</v>
      </c>
      <c r="AT17" s="0" t="n">
        <f aca="false">AS17+3*AR17</f>
        <v>10.02932</v>
      </c>
      <c r="AU17" s="0" t="n">
        <f aca="false">AP17-221.7</f>
        <v>14.03</v>
      </c>
      <c r="AW17" s="0" t="n">
        <v>1940</v>
      </c>
      <c r="AX17" s="0" t="n">
        <v>235.171</v>
      </c>
      <c r="AY17" s="0" t="n">
        <v>0.10373</v>
      </c>
      <c r="AZ17" s="0" t="n">
        <v>3.56864</v>
      </c>
      <c r="BA17" s="0" t="n">
        <v>0.22207</v>
      </c>
      <c r="BB17" s="0" t="n">
        <f aca="false">BA17+3*AZ17</f>
        <v>10.92799</v>
      </c>
      <c r="BC17" s="0" t="n">
        <f aca="false">AX17-221.6</f>
        <v>13.571</v>
      </c>
      <c r="BE17" s="0" t="n">
        <v>4436</v>
      </c>
      <c r="BF17" s="0" t="n">
        <v>234.984</v>
      </c>
      <c r="BG17" s="0" t="n">
        <v>-0.297062</v>
      </c>
      <c r="BH17" s="0" t="n">
        <v>3.11274</v>
      </c>
      <c r="BI17" s="0" t="n">
        <v>-0.00974693</v>
      </c>
      <c r="BJ17" s="0" t="n">
        <f aca="false">BI17+3*BH17</f>
        <v>9.32847307</v>
      </c>
      <c r="BK17" s="0" t="n">
        <f aca="false">BF17-221.5</f>
        <v>13.484</v>
      </c>
    </row>
    <row r="18" customFormat="false" ht="13.8" hidden="false" customHeight="false" outlineLevel="0" collapsed="false">
      <c r="A18" s="0" t="n">
        <v>1954</v>
      </c>
      <c r="B18" s="0" t="n">
        <v>234.331</v>
      </c>
      <c r="C18" s="0" t="n">
        <v>0.311882</v>
      </c>
      <c r="D18" s="0" t="n">
        <v>2.06863</v>
      </c>
      <c r="E18" s="0" t="n">
        <v>-0.106186</v>
      </c>
      <c r="F18" s="0" t="n">
        <f aca="false">E18+3*D18</f>
        <v>6.099704</v>
      </c>
      <c r="G18" s="0" t="n">
        <f aca="false">B18-221.3</f>
        <v>13.031</v>
      </c>
      <c r="I18" s="0" t="n">
        <v>2948</v>
      </c>
      <c r="J18" s="0" t="n">
        <v>234.156</v>
      </c>
      <c r="K18" s="0" t="n">
        <v>0.216001</v>
      </c>
      <c r="L18" s="0" t="n">
        <v>2.61476</v>
      </c>
      <c r="M18" s="0" t="n">
        <v>-0.268962</v>
      </c>
      <c r="N18" s="0" t="n">
        <f aca="false">M18+3*L18</f>
        <v>7.575318</v>
      </c>
      <c r="O18" s="0" t="n">
        <f aca="false">J18-221.4</f>
        <v>12.756</v>
      </c>
      <c r="Q18" s="0" t="n">
        <v>1950</v>
      </c>
      <c r="R18" s="0" t="n">
        <v>234.359</v>
      </c>
      <c r="S18" s="0" t="n">
        <v>-0.104425</v>
      </c>
      <c r="T18" s="0" t="n">
        <v>2.16471</v>
      </c>
      <c r="U18" s="0" t="n">
        <v>-0.122542</v>
      </c>
      <c r="V18" s="0" t="n">
        <f aca="false">U18+3*T18</f>
        <v>6.371588</v>
      </c>
      <c r="W18" s="0" t="n">
        <f aca="false">R18-221.3</f>
        <v>13.059</v>
      </c>
      <c r="Y18" s="0" t="n">
        <v>2945</v>
      </c>
      <c r="Z18" s="0" t="n">
        <v>234.177</v>
      </c>
      <c r="AA18" s="0" t="n">
        <v>0.122265</v>
      </c>
      <c r="AB18" s="0" t="n">
        <v>2.54845</v>
      </c>
      <c r="AC18" s="0" t="n">
        <v>-0.19294</v>
      </c>
      <c r="AD18" s="0" t="n">
        <f aca="false">AC18+3*AB18</f>
        <v>7.45241</v>
      </c>
      <c r="AE18" s="0" t="n">
        <f aca="false">Z18-221.3</f>
        <v>12.877</v>
      </c>
      <c r="AG18" s="0" t="n">
        <v>1936</v>
      </c>
      <c r="AH18" s="0" t="n">
        <v>235.524</v>
      </c>
      <c r="AI18" s="0" t="n">
        <v>0.142319</v>
      </c>
      <c r="AJ18" s="0" t="n">
        <v>3.07746</v>
      </c>
      <c r="AK18" s="0" t="n">
        <v>0.474269</v>
      </c>
      <c r="AL18" s="0" t="n">
        <f aca="false">AK18+3*AJ18</f>
        <v>9.706649</v>
      </c>
      <c r="AM18" s="0" t="n">
        <f aca="false">AH18-221.7</f>
        <v>13.824</v>
      </c>
      <c r="AO18" s="0" t="n">
        <v>4430</v>
      </c>
      <c r="AP18" s="0" t="n">
        <v>235.553</v>
      </c>
      <c r="AQ18" s="0" t="n">
        <v>-0.180609</v>
      </c>
      <c r="AR18" s="0" t="n">
        <v>3.21283</v>
      </c>
      <c r="AS18" s="0" t="n">
        <v>0.487564</v>
      </c>
      <c r="AT18" s="0" t="n">
        <f aca="false">AS18+3*AR18</f>
        <v>10.126054</v>
      </c>
      <c r="AU18" s="0" t="n">
        <f aca="false">AP18-221.7</f>
        <v>13.853</v>
      </c>
      <c r="AW18" s="0" t="n">
        <v>1941</v>
      </c>
      <c r="AX18" s="0" t="n">
        <v>234.959</v>
      </c>
      <c r="AY18" s="0" t="n">
        <v>0.126494</v>
      </c>
      <c r="AZ18" s="0" t="n">
        <v>2.99252</v>
      </c>
      <c r="BA18" s="0" t="n">
        <v>0.223241</v>
      </c>
      <c r="BB18" s="0" t="n">
        <f aca="false">BA18+3*AZ18</f>
        <v>9.200801</v>
      </c>
      <c r="BC18" s="0" t="n">
        <f aca="false">AX18-221.6</f>
        <v>13.359</v>
      </c>
      <c r="BE18" s="0" t="n">
        <v>4437</v>
      </c>
      <c r="BF18" s="0" t="n">
        <v>234.756</v>
      </c>
      <c r="BG18" s="0" t="n">
        <v>-0.267132</v>
      </c>
      <c r="BH18" s="0" t="n">
        <v>3.37878</v>
      </c>
      <c r="BI18" s="0" t="n">
        <v>-0.0939298</v>
      </c>
      <c r="BJ18" s="0" t="n">
        <f aca="false">BI18+3*BH18</f>
        <v>10.0424102</v>
      </c>
      <c r="BK18" s="0" t="n">
        <f aca="false">BF18-221.5</f>
        <v>13.256</v>
      </c>
    </row>
    <row r="19" customFormat="false" ht="13.8" hidden="false" customHeight="false" outlineLevel="0" collapsed="false">
      <c r="A19" s="0" t="n">
        <v>1955</v>
      </c>
      <c r="B19" s="0" t="n">
        <v>234.106</v>
      </c>
      <c r="C19" s="0" t="n">
        <v>0.303866</v>
      </c>
      <c r="D19" s="0" t="n">
        <v>2.12407</v>
      </c>
      <c r="E19" s="0" t="n">
        <v>0.0360851</v>
      </c>
      <c r="F19" s="0" t="n">
        <f aca="false">E19+3*D19</f>
        <v>6.4082951</v>
      </c>
      <c r="G19" s="0" t="n">
        <f aca="false">B19-221.3</f>
        <v>12.806</v>
      </c>
      <c r="I19" s="0" t="n">
        <v>2949</v>
      </c>
      <c r="J19" s="0" t="n">
        <v>233.904</v>
      </c>
      <c r="K19" s="0" t="n">
        <v>0.282741</v>
      </c>
      <c r="L19" s="0" t="n">
        <v>2.46655</v>
      </c>
      <c r="M19" s="0" t="n">
        <v>-0.256213</v>
      </c>
      <c r="N19" s="0" t="n">
        <f aca="false">M19+3*L19</f>
        <v>7.143437</v>
      </c>
      <c r="O19" s="0" t="n">
        <f aca="false">J19-221.4</f>
        <v>12.504</v>
      </c>
      <c r="Q19" s="0" t="n">
        <v>1951</v>
      </c>
      <c r="R19" s="0" t="n">
        <v>234.125</v>
      </c>
      <c r="S19" s="0" t="n">
        <v>0.0838688</v>
      </c>
      <c r="T19" s="0" t="n">
        <v>2.05416</v>
      </c>
      <c r="U19" s="0" t="n">
        <v>-0.3315</v>
      </c>
      <c r="V19" s="0" t="n">
        <f aca="false">U19+3*T19</f>
        <v>5.83098</v>
      </c>
      <c r="W19" s="0" t="n">
        <f aca="false">R19-221.3</f>
        <v>12.825</v>
      </c>
      <c r="Y19" s="0" t="n">
        <v>2946</v>
      </c>
      <c r="Z19" s="0" t="n">
        <v>233.92</v>
      </c>
      <c r="AA19" s="0" t="n">
        <v>0.176933</v>
      </c>
      <c r="AB19" s="0" t="n">
        <v>2.64546</v>
      </c>
      <c r="AC19" s="0" t="n">
        <v>-0.127911</v>
      </c>
      <c r="AD19" s="0" t="n">
        <f aca="false">AC19+3*AB19</f>
        <v>7.808469</v>
      </c>
      <c r="AE19" s="0" t="n">
        <f aca="false">Z19-221.3</f>
        <v>12.62</v>
      </c>
      <c r="AG19" s="0" t="n">
        <v>1937</v>
      </c>
      <c r="AH19" s="0" t="n">
        <v>235.342</v>
      </c>
      <c r="AI19" s="0" t="n">
        <v>0.250573</v>
      </c>
      <c r="AJ19" s="0" t="n">
        <v>3.21531</v>
      </c>
      <c r="AK19" s="0" t="n">
        <v>0.491757</v>
      </c>
      <c r="AL19" s="0" t="n">
        <f aca="false">AK19+3*AJ19</f>
        <v>10.137687</v>
      </c>
      <c r="AM19" s="0" t="n">
        <f aca="false">AH19-221.7</f>
        <v>13.642</v>
      </c>
      <c r="AO19" s="0" t="n">
        <v>4431</v>
      </c>
      <c r="AP19" s="0" t="n">
        <v>235.368</v>
      </c>
      <c r="AQ19" s="0" t="n">
        <v>-0.0276081</v>
      </c>
      <c r="AR19" s="0" t="n">
        <v>3.32307</v>
      </c>
      <c r="AS19" s="0" t="n">
        <v>0.472201</v>
      </c>
      <c r="AT19" s="0" t="n">
        <f aca="false">AS19+3*AR19</f>
        <v>10.441411</v>
      </c>
      <c r="AU19" s="0" t="n">
        <f aca="false">AP19-221.7</f>
        <v>13.668</v>
      </c>
      <c r="AW19" s="0" t="n">
        <v>1942</v>
      </c>
      <c r="AX19" s="0" t="n">
        <v>234.743</v>
      </c>
      <c r="AY19" s="0" t="n">
        <v>0.156406</v>
      </c>
      <c r="AZ19" s="0" t="n">
        <v>3.26089</v>
      </c>
      <c r="BA19" s="0" t="n">
        <v>0.203049</v>
      </c>
      <c r="BB19" s="0" t="n">
        <f aca="false">BA19+3*AZ19</f>
        <v>9.985719</v>
      </c>
      <c r="BC19" s="0" t="n">
        <f aca="false">AX19-221.6</f>
        <v>13.143</v>
      </c>
      <c r="BE19" s="0" t="n">
        <v>4438</v>
      </c>
      <c r="BF19" s="0" t="n">
        <v>234.524</v>
      </c>
      <c r="BG19" s="0" t="n">
        <v>-0.122506</v>
      </c>
      <c r="BH19" s="0" t="n">
        <v>3.12676</v>
      </c>
      <c r="BI19" s="0" t="n">
        <v>-0.570653</v>
      </c>
      <c r="BJ19" s="0" t="n">
        <f aca="false">BI19+3*BH19</f>
        <v>8.809627</v>
      </c>
      <c r="BK19" s="0" t="n">
        <f aca="false">BF19-221.5</f>
        <v>13.024</v>
      </c>
    </row>
    <row r="20" customFormat="false" ht="13.8" hidden="false" customHeight="false" outlineLevel="0" collapsed="false">
      <c r="A20" s="0" t="n">
        <v>1956</v>
      </c>
      <c r="B20" s="0" t="n">
        <v>233.876</v>
      </c>
      <c r="C20" s="0" t="n">
        <v>0.225503</v>
      </c>
      <c r="D20" s="0" t="n">
        <v>2.19151</v>
      </c>
      <c r="E20" s="0" t="n">
        <v>-0.202197</v>
      </c>
      <c r="F20" s="0" t="n">
        <f aca="false">E20+3*D20</f>
        <v>6.372333</v>
      </c>
      <c r="G20" s="0" t="n">
        <f aca="false">B20-221.3</f>
        <v>12.576</v>
      </c>
      <c r="I20" s="0" t="n">
        <v>2950</v>
      </c>
      <c r="J20" s="0" t="n">
        <v>233.652</v>
      </c>
      <c r="K20" s="0" t="n">
        <v>0.346984</v>
      </c>
      <c r="L20" s="0" t="n">
        <v>2.20666</v>
      </c>
      <c r="M20" s="0" t="n">
        <v>-0.490681</v>
      </c>
      <c r="N20" s="0" t="n">
        <f aca="false">M20+3*L20</f>
        <v>6.129299</v>
      </c>
      <c r="O20" s="0" t="n">
        <f aca="false">J20-221.4</f>
        <v>12.252</v>
      </c>
      <c r="Q20" s="0" t="n">
        <v>1952</v>
      </c>
      <c r="R20" s="0" t="n">
        <v>233.892</v>
      </c>
      <c r="S20" s="0" t="n">
        <v>0.00640894</v>
      </c>
      <c r="T20" s="0" t="n">
        <v>2.12015</v>
      </c>
      <c r="U20" s="0" t="n">
        <v>-0.308218</v>
      </c>
      <c r="V20" s="0" t="n">
        <f aca="false">U20+3*T20</f>
        <v>6.052232</v>
      </c>
      <c r="W20" s="0" t="n">
        <f aca="false">R20-221.3</f>
        <v>12.592</v>
      </c>
      <c r="Y20" s="0" t="n">
        <v>2947</v>
      </c>
      <c r="Z20" s="0" t="n">
        <v>233.663</v>
      </c>
      <c r="AA20" s="0" t="n">
        <v>0.182126</v>
      </c>
      <c r="AB20" s="0" t="n">
        <v>2.37601</v>
      </c>
      <c r="AC20" s="0" t="n">
        <v>-0.352345</v>
      </c>
      <c r="AD20" s="0" t="n">
        <f aca="false">AC20+3*AB20</f>
        <v>6.775685</v>
      </c>
      <c r="AE20" s="0" t="n">
        <f aca="false">Z20-221.3</f>
        <v>12.363</v>
      </c>
      <c r="AG20" s="0" t="n">
        <v>1938</v>
      </c>
      <c r="AH20" s="0" t="n">
        <v>235.151</v>
      </c>
      <c r="AI20" s="0" t="n">
        <v>0.153902</v>
      </c>
      <c r="AJ20" s="0" t="n">
        <v>3.43987</v>
      </c>
      <c r="AK20" s="0" t="n">
        <v>0.498739</v>
      </c>
      <c r="AL20" s="0" t="n">
        <f aca="false">AK20+3*AJ20</f>
        <v>10.818349</v>
      </c>
      <c r="AM20" s="0" t="n">
        <f aca="false">AH20-221.7</f>
        <v>13.451</v>
      </c>
      <c r="AO20" s="0" t="n">
        <v>4432</v>
      </c>
      <c r="AP20" s="0" t="n">
        <v>235.176</v>
      </c>
      <c r="AQ20" s="0" t="n">
        <v>0.00541988</v>
      </c>
      <c r="AR20" s="0" t="n">
        <v>3.03987</v>
      </c>
      <c r="AS20" s="0" t="n">
        <v>0.474297</v>
      </c>
      <c r="AT20" s="0" t="n">
        <f aca="false">AS20+3*AR20</f>
        <v>9.593907</v>
      </c>
      <c r="AU20" s="0" t="n">
        <f aca="false">AP20-221.7</f>
        <v>13.476</v>
      </c>
      <c r="AW20" s="0" t="n">
        <v>1943</v>
      </c>
      <c r="AX20" s="0" t="n">
        <v>234.52</v>
      </c>
      <c r="AY20" s="0" t="n">
        <v>0.254209</v>
      </c>
      <c r="AZ20" s="0" t="n">
        <v>3.17409</v>
      </c>
      <c r="BA20" s="0" t="n">
        <v>0.28389</v>
      </c>
      <c r="BB20" s="0" t="n">
        <f aca="false">BA20+3*AZ20</f>
        <v>9.80616</v>
      </c>
      <c r="BC20" s="0" t="n">
        <f aca="false">AX20-221.6</f>
        <v>12.92</v>
      </c>
      <c r="BE20" s="0" t="n">
        <v>4439</v>
      </c>
      <c r="BF20" s="0" t="n">
        <v>234.291</v>
      </c>
      <c r="BG20" s="0" t="n">
        <v>-0.0685986</v>
      </c>
      <c r="BH20" s="0" t="n">
        <v>2.91915</v>
      </c>
      <c r="BI20" s="0" t="n">
        <v>-0.789042</v>
      </c>
      <c r="BJ20" s="0" t="n">
        <f aca="false">BI20+3*BH20</f>
        <v>7.968408</v>
      </c>
      <c r="BK20" s="0" t="n">
        <f aca="false">BF20-221.5</f>
        <v>12.791</v>
      </c>
    </row>
    <row r="21" customFormat="false" ht="13.8" hidden="false" customHeight="false" outlineLevel="0" collapsed="false">
      <c r="A21" s="0" t="n">
        <v>1957</v>
      </c>
      <c r="B21" s="0" t="n">
        <v>233.646</v>
      </c>
      <c r="C21" s="0" t="n">
        <v>0.335254</v>
      </c>
      <c r="D21" s="0" t="n">
        <v>2.14056</v>
      </c>
      <c r="E21" s="0" t="n">
        <v>-0.370099</v>
      </c>
      <c r="F21" s="0" t="n">
        <f aca="false">E21+3*D21</f>
        <v>6.051581</v>
      </c>
      <c r="G21" s="0" t="n">
        <f aca="false">B21-221.3</f>
        <v>12.346</v>
      </c>
      <c r="I21" s="0" t="n">
        <v>2951</v>
      </c>
      <c r="J21" s="0" t="n">
        <v>233.395</v>
      </c>
      <c r="K21" s="0" t="n">
        <v>0.407981</v>
      </c>
      <c r="L21" s="0" t="n">
        <v>2.41208</v>
      </c>
      <c r="M21" s="0" t="n">
        <v>-0.920977</v>
      </c>
      <c r="N21" s="0" t="n">
        <f aca="false">M21+3*L21</f>
        <v>6.315263</v>
      </c>
      <c r="O21" s="0" t="n">
        <f aca="false">J21-221.4</f>
        <v>11.995</v>
      </c>
      <c r="Q21" s="0" t="n">
        <v>1953</v>
      </c>
      <c r="R21" s="0" t="n">
        <v>233.65</v>
      </c>
      <c r="S21" s="0" t="n">
        <v>-0.00418748</v>
      </c>
      <c r="T21" s="0" t="n">
        <v>2.25748</v>
      </c>
      <c r="U21" s="0" t="n">
        <v>-0.583994</v>
      </c>
      <c r="V21" s="0" t="n">
        <f aca="false">U21+3*T21</f>
        <v>6.188446</v>
      </c>
      <c r="W21" s="0" t="n">
        <f aca="false">R21-221.3</f>
        <v>12.35</v>
      </c>
      <c r="Y21" s="0" t="n">
        <v>2948</v>
      </c>
      <c r="Z21" s="0" t="n">
        <v>233.404</v>
      </c>
      <c r="AA21" s="0" t="n">
        <v>0.256045</v>
      </c>
      <c r="AB21" s="0" t="n">
        <v>2.22501</v>
      </c>
      <c r="AC21" s="0" t="n">
        <v>-0.735161</v>
      </c>
      <c r="AD21" s="0" t="n">
        <f aca="false">AC21+3*AB21</f>
        <v>5.939869</v>
      </c>
      <c r="AE21" s="0" t="n">
        <f aca="false">Z21-221.3</f>
        <v>12.104</v>
      </c>
      <c r="AG21" s="0" t="n">
        <v>1939</v>
      </c>
      <c r="AH21" s="0" t="n">
        <v>234.954</v>
      </c>
      <c r="AI21" s="0" t="n">
        <v>0.271636</v>
      </c>
      <c r="AJ21" s="0" t="n">
        <v>3.06095</v>
      </c>
      <c r="AK21" s="0" t="n">
        <v>0.512245</v>
      </c>
      <c r="AL21" s="0" t="n">
        <f aca="false">AK21+3*AJ21</f>
        <v>9.695095</v>
      </c>
      <c r="AM21" s="0" t="n">
        <f aca="false">AH21-221.7</f>
        <v>13.254</v>
      </c>
      <c r="AO21" s="0" t="n">
        <v>4433</v>
      </c>
      <c r="AP21" s="0" t="n">
        <v>234.978</v>
      </c>
      <c r="AQ21" s="0" t="n">
        <v>-0.115193</v>
      </c>
      <c r="AR21" s="0" t="n">
        <v>3.32972</v>
      </c>
      <c r="AS21" s="0" t="n">
        <v>0.458846</v>
      </c>
      <c r="AT21" s="0" t="n">
        <f aca="false">AS21+3*AR21</f>
        <v>10.448006</v>
      </c>
      <c r="AU21" s="0" t="n">
        <f aca="false">AP21-221.7</f>
        <v>13.278</v>
      </c>
      <c r="AW21" s="0" t="n">
        <v>1944</v>
      </c>
      <c r="AX21" s="0" t="n">
        <v>234.296</v>
      </c>
      <c r="AY21" s="0" t="n">
        <v>0.117239</v>
      </c>
      <c r="AZ21" s="0" t="n">
        <v>2.94174</v>
      </c>
      <c r="BA21" s="0" t="n">
        <v>0.147482</v>
      </c>
      <c r="BB21" s="0" t="n">
        <f aca="false">BA21+3*AZ21</f>
        <v>8.972702</v>
      </c>
      <c r="BC21" s="0" t="n">
        <f aca="false">AX21-221.6</f>
        <v>12.696</v>
      </c>
      <c r="BE21" s="0" t="n">
        <v>4440</v>
      </c>
      <c r="BF21" s="0" t="n">
        <v>234.052</v>
      </c>
      <c r="BG21" s="0" t="n">
        <v>0.392848</v>
      </c>
      <c r="BH21" s="0" t="n">
        <v>2.52225</v>
      </c>
      <c r="BI21" s="0" t="n">
        <v>-1.11672</v>
      </c>
      <c r="BJ21" s="0" t="n">
        <f aca="false">BI21+3*BH21</f>
        <v>6.45003</v>
      </c>
      <c r="BK21" s="0" t="n">
        <f aca="false">BF21-221.5</f>
        <v>12.552</v>
      </c>
    </row>
    <row r="22" customFormat="false" ht="13.8" hidden="false" customHeight="false" outlineLevel="0" collapsed="false">
      <c r="A22" s="0" t="n">
        <v>1958</v>
      </c>
      <c r="B22" s="0" t="n">
        <v>233.416</v>
      </c>
      <c r="C22" s="0" t="n">
        <v>0.620091</v>
      </c>
      <c r="D22" s="0" t="n">
        <v>2.22298</v>
      </c>
      <c r="E22" s="0" t="n">
        <v>-0.31315</v>
      </c>
      <c r="F22" s="0" t="n">
        <f aca="false">E22+3*D22</f>
        <v>6.35579</v>
      </c>
      <c r="G22" s="0" t="n">
        <f aca="false">B22-221.3</f>
        <v>12.116</v>
      </c>
      <c r="I22" s="0" t="n">
        <v>2952</v>
      </c>
      <c r="J22" s="0" t="n">
        <v>233.132</v>
      </c>
      <c r="K22" s="0" t="n">
        <v>0.606537</v>
      </c>
      <c r="L22" s="0" t="n">
        <v>2.35573</v>
      </c>
      <c r="M22" s="0" t="n">
        <v>-1.12423</v>
      </c>
      <c r="N22" s="0" t="n">
        <f aca="false">M22+3*L22</f>
        <v>5.94296</v>
      </c>
      <c r="O22" s="0" t="n">
        <f aca="false">J22-221.4</f>
        <v>11.732</v>
      </c>
      <c r="Q22" s="0" t="n">
        <v>1954</v>
      </c>
      <c r="R22" s="0" t="n">
        <v>233.406</v>
      </c>
      <c r="S22" s="0" t="n">
        <v>0.340159</v>
      </c>
      <c r="T22" s="0" t="n">
        <v>2.20934</v>
      </c>
      <c r="U22" s="0" t="n">
        <v>-0.838093</v>
      </c>
      <c r="V22" s="0" t="n">
        <f aca="false">U22+3*T22</f>
        <v>5.789927</v>
      </c>
      <c r="W22" s="0" t="n">
        <f aca="false">R22-221.3</f>
        <v>12.106</v>
      </c>
      <c r="Y22" s="0" t="n">
        <v>2949</v>
      </c>
      <c r="Z22" s="0" t="n">
        <v>233.138</v>
      </c>
      <c r="AA22" s="0" t="n">
        <v>0.858844</v>
      </c>
      <c r="AB22" s="0" t="n">
        <v>2.50962</v>
      </c>
      <c r="AC22" s="0" t="n">
        <v>-1.50986</v>
      </c>
      <c r="AD22" s="0" t="n">
        <f aca="false">AC22+3*AB22</f>
        <v>6.019</v>
      </c>
      <c r="AE22" s="0" t="n">
        <f aca="false">Z22-221.3</f>
        <v>11.838</v>
      </c>
      <c r="AG22" s="0" t="n">
        <v>1940</v>
      </c>
      <c r="AH22" s="0" t="n">
        <v>234.757</v>
      </c>
      <c r="AI22" s="0" t="n">
        <v>0.252393</v>
      </c>
      <c r="AJ22" s="0" t="n">
        <v>3.12607</v>
      </c>
      <c r="AK22" s="0" t="n">
        <v>0.524049</v>
      </c>
      <c r="AL22" s="0" t="n">
        <f aca="false">AK22+3*AJ22</f>
        <v>9.902259</v>
      </c>
      <c r="AM22" s="0" t="n">
        <f aca="false">AH22-221.7</f>
        <v>13.057</v>
      </c>
      <c r="AO22" s="0" t="n">
        <v>4434</v>
      </c>
      <c r="AP22" s="0" t="n">
        <v>234.773</v>
      </c>
      <c r="AQ22" s="0" t="n">
        <v>-0.190958</v>
      </c>
      <c r="AR22" s="0" t="n">
        <v>3.3896</v>
      </c>
      <c r="AS22" s="0" t="n">
        <v>0.365728</v>
      </c>
      <c r="AT22" s="0" t="n">
        <f aca="false">AS22+3*AR22</f>
        <v>10.534528</v>
      </c>
      <c r="AU22" s="0" t="n">
        <f aca="false">AP22-221.7</f>
        <v>13.073</v>
      </c>
      <c r="AW22" s="0" t="n">
        <v>1945</v>
      </c>
      <c r="AX22" s="0" t="n">
        <v>234.065</v>
      </c>
      <c r="AY22" s="0" t="n">
        <v>0.276858</v>
      </c>
      <c r="AZ22" s="0" t="n">
        <v>3.3123</v>
      </c>
      <c r="BA22" s="0" t="n">
        <v>0.278472</v>
      </c>
      <c r="BB22" s="0" t="n">
        <f aca="false">BA22+3*AZ22</f>
        <v>10.215372</v>
      </c>
      <c r="BC22" s="0" t="n">
        <f aca="false">AX22-221.6</f>
        <v>12.465</v>
      </c>
      <c r="BE22" s="0" t="n">
        <v>4441</v>
      </c>
      <c r="BF22" s="0" t="n">
        <v>233.802</v>
      </c>
      <c r="BG22" s="0" t="n">
        <v>0.772127</v>
      </c>
      <c r="BH22" s="0" t="n">
        <v>2.36172</v>
      </c>
      <c r="BI22" s="0" t="n">
        <v>-1.3889</v>
      </c>
      <c r="BJ22" s="0" t="n">
        <f aca="false">BI22+3*BH22</f>
        <v>5.69626</v>
      </c>
      <c r="BK22" s="0" t="n">
        <f aca="false">BF22-221.5</f>
        <v>12.302</v>
      </c>
    </row>
    <row r="23" customFormat="false" ht="13.8" hidden="false" customHeight="false" outlineLevel="0" collapsed="false">
      <c r="A23" s="0" t="n">
        <v>1959</v>
      </c>
      <c r="B23" s="0" t="n">
        <v>233.183</v>
      </c>
      <c r="C23" s="0" t="n">
        <v>1.03937</v>
      </c>
      <c r="D23" s="0" t="n">
        <v>2.39655</v>
      </c>
      <c r="E23" s="0" t="n">
        <v>-0.69039</v>
      </c>
      <c r="F23" s="0" t="n">
        <f aca="false">E23+3*D23</f>
        <v>6.49926</v>
      </c>
      <c r="G23" s="0" t="n">
        <f aca="false">B23-221.3</f>
        <v>11.883</v>
      </c>
      <c r="I23" s="0" t="n">
        <v>2953</v>
      </c>
      <c r="J23" s="0" t="n">
        <v>232.873</v>
      </c>
      <c r="K23" s="0" t="n">
        <v>0.68016</v>
      </c>
      <c r="L23" s="0" t="n">
        <v>2.53463</v>
      </c>
      <c r="M23" s="0" t="n">
        <v>-1.92104</v>
      </c>
      <c r="N23" s="0" t="n">
        <f aca="false">M23+3*L23</f>
        <v>5.68285</v>
      </c>
      <c r="O23" s="0" t="n">
        <f aca="false">J23-221.4</f>
        <v>11.473</v>
      </c>
      <c r="Q23" s="0" t="n">
        <v>1955</v>
      </c>
      <c r="R23" s="0" t="n">
        <v>233.165</v>
      </c>
      <c r="S23" s="0" t="n">
        <v>0.701315</v>
      </c>
      <c r="T23" s="0" t="n">
        <v>2.45289</v>
      </c>
      <c r="U23" s="0" t="n">
        <v>-1.49654</v>
      </c>
      <c r="V23" s="0" t="n">
        <f aca="false">U23+3*T23</f>
        <v>5.86213</v>
      </c>
      <c r="W23" s="0" t="n">
        <f aca="false">R23-221.3</f>
        <v>11.865</v>
      </c>
      <c r="Y23" s="0" t="n">
        <v>2950</v>
      </c>
      <c r="Z23" s="0" t="n">
        <v>232.867</v>
      </c>
      <c r="AA23" s="0" t="n">
        <v>0.672308</v>
      </c>
      <c r="AB23" s="0" t="n">
        <v>2.53856</v>
      </c>
      <c r="AC23" s="0" t="n">
        <v>-1.08791</v>
      </c>
      <c r="AD23" s="0" t="n">
        <f aca="false">AC23+3*AB23</f>
        <v>6.52777</v>
      </c>
      <c r="AE23" s="0" t="n">
        <f aca="false">Z23-221.3</f>
        <v>11.567</v>
      </c>
      <c r="AG23" s="0" t="n">
        <v>1941</v>
      </c>
      <c r="AH23" s="0" t="n">
        <v>234.547</v>
      </c>
      <c r="AI23" s="0" t="n">
        <v>0.387373</v>
      </c>
      <c r="AJ23" s="0" t="n">
        <v>2.91395</v>
      </c>
      <c r="AK23" s="0" t="n">
        <v>0.356045</v>
      </c>
      <c r="AL23" s="0" t="n">
        <f aca="false">AK23+3*AJ23</f>
        <v>9.097895</v>
      </c>
      <c r="AM23" s="0" t="n">
        <f aca="false">AH23-221.7</f>
        <v>12.847</v>
      </c>
      <c r="AO23" s="0" t="n">
        <v>4435</v>
      </c>
      <c r="AP23" s="0" t="n">
        <v>234.562</v>
      </c>
      <c r="AQ23" s="0" t="n">
        <v>-0.0554827</v>
      </c>
      <c r="AR23" s="0" t="n">
        <v>2.87227</v>
      </c>
      <c r="AS23" s="0" t="n">
        <v>0.345099</v>
      </c>
      <c r="AT23" s="0" t="n">
        <f aca="false">AS23+3*AR23</f>
        <v>8.961909</v>
      </c>
      <c r="AU23" s="0" t="n">
        <f aca="false">AP23-221.7</f>
        <v>12.862</v>
      </c>
      <c r="AW23" s="0" t="n">
        <v>1946</v>
      </c>
      <c r="AX23" s="0" t="n">
        <v>233.826</v>
      </c>
      <c r="AY23" s="0" t="n">
        <v>0.502944</v>
      </c>
      <c r="AZ23" s="0" t="n">
        <v>3.37145</v>
      </c>
      <c r="BA23" s="0" t="n">
        <v>0.00157405</v>
      </c>
      <c r="BB23" s="0" t="n">
        <f aca="false">BA23+3*AZ23</f>
        <v>10.11592405</v>
      </c>
      <c r="BC23" s="0" t="n">
        <f aca="false">AX23-221.6</f>
        <v>12.226</v>
      </c>
      <c r="BE23" s="0" t="n">
        <v>4442</v>
      </c>
      <c r="BF23" s="0" t="n">
        <v>233.552</v>
      </c>
      <c r="BG23" s="0" t="n">
        <v>1.4018</v>
      </c>
      <c r="BH23" s="0" t="n">
        <v>2.3484</v>
      </c>
      <c r="BI23" s="0" t="n">
        <v>-0.629401</v>
      </c>
      <c r="BJ23" s="0" t="n">
        <f aca="false">BI23+3*BH23</f>
        <v>6.415799</v>
      </c>
      <c r="BK23" s="0" t="n">
        <f aca="false">BF23-221.5</f>
        <v>12.052</v>
      </c>
    </row>
    <row r="24" customFormat="false" ht="13.8" hidden="false" customHeight="false" outlineLevel="0" collapsed="false">
      <c r="A24" s="0" t="n">
        <v>1960</v>
      </c>
      <c r="B24" s="0" t="n">
        <v>232.951</v>
      </c>
      <c r="C24" s="0" t="n">
        <v>0.801702</v>
      </c>
      <c r="D24" s="0" t="n">
        <v>2.45902</v>
      </c>
      <c r="E24" s="0" t="n">
        <v>-1.5468</v>
      </c>
      <c r="F24" s="0" t="n">
        <f aca="false">E24+3*D24</f>
        <v>5.83026</v>
      </c>
      <c r="G24" s="0" t="n">
        <f aca="false">B24-221.3</f>
        <v>11.651</v>
      </c>
      <c r="I24" s="0" t="n">
        <v>2954</v>
      </c>
      <c r="J24" s="0" t="n">
        <v>232.611</v>
      </c>
      <c r="K24" s="0" t="n">
        <v>0.770213</v>
      </c>
      <c r="L24" s="0" t="n">
        <v>2.87148</v>
      </c>
      <c r="M24" s="0" t="n">
        <v>-0.723099</v>
      </c>
      <c r="N24" s="0" t="n">
        <f aca="false">M24+3*L24</f>
        <v>7.891341</v>
      </c>
      <c r="O24" s="0" t="n">
        <f aca="false">J24-221.4</f>
        <v>11.211</v>
      </c>
      <c r="Q24" s="0" t="n">
        <v>1956</v>
      </c>
      <c r="R24" s="0" t="n">
        <v>232.919</v>
      </c>
      <c r="S24" s="0" t="n">
        <v>0.861897</v>
      </c>
      <c r="T24" s="0" t="n">
        <v>2.52836</v>
      </c>
      <c r="U24" s="0" t="n">
        <v>-1.39355</v>
      </c>
      <c r="V24" s="0" t="n">
        <f aca="false">U24+3*T24</f>
        <v>6.19153</v>
      </c>
      <c r="W24" s="0" t="n">
        <f aca="false">R24-221.3</f>
        <v>11.619</v>
      </c>
      <c r="Y24" s="0" t="n">
        <v>2951</v>
      </c>
      <c r="Z24" s="0" t="n">
        <v>232.596</v>
      </c>
      <c r="AA24" s="0" t="n">
        <v>0.984464</v>
      </c>
      <c r="AB24" s="0" t="n">
        <v>2.85229</v>
      </c>
      <c r="AC24" s="0" t="n">
        <v>-0.835622</v>
      </c>
      <c r="AD24" s="0" t="n">
        <f aca="false">AC24+3*AB24</f>
        <v>7.721248</v>
      </c>
      <c r="AE24" s="0" t="n">
        <f aca="false">Z24-221.3</f>
        <v>11.296</v>
      </c>
      <c r="AG24" s="0" t="n">
        <v>1942</v>
      </c>
      <c r="AH24" s="0" t="n">
        <v>234.332</v>
      </c>
      <c r="AI24" s="0" t="n">
        <v>0.469126</v>
      </c>
      <c r="AJ24" s="0" t="n">
        <v>3.03562</v>
      </c>
      <c r="AK24" s="0" t="n">
        <v>0.411178</v>
      </c>
      <c r="AL24" s="0" t="n">
        <f aca="false">AK24+3*AJ24</f>
        <v>9.518038</v>
      </c>
      <c r="AM24" s="0" t="n">
        <f aca="false">AH24-221.7</f>
        <v>12.632</v>
      </c>
      <c r="AO24" s="0" t="n">
        <v>4436</v>
      </c>
      <c r="AP24" s="0" t="n">
        <v>234.343</v>
      </c>
      <c r="AQ24" s="0" t="n">
        <v>0.174372</v>
      </c>
      <c r="AR24" s="0" t="n">
        <v>2.71156</v>
      </c>
      <c r="AS24" s="0" t="n">
        <v>0.22329</v>
      </c>
      <c r="AT24" s="0" t="n">
        <f aca="false">AS24+3*AR24</f>
        <v>8.35797</v>
      </c>
      <c r="AU24" s="0" t="n">
        <f aca="false">AP24-221.7</f>
        <v>12.643</v>
      </c>
      <c r="AW24" s="0" t="n">
        <v>1947</v>
      </c>
      <c r="AX24" s="0" t="n">
        <v>233.584</v>
      </c>
      <c r="AY24" s="0" t="n">
        <v>0.807864</v>
      </c>
      <c r="AZ24" s="0" t="n">
        <v>2.00258</v>
      </c>
      <c r="BA24" s="0" t="n">
        <v>-1.65687</v>
      </c>
      <c r="BB24" s="0" t="n">
        <f aca="false">BA24+3*AZ24</f>
        <v>4.35087</v>
      </c>
      <c r="BC24" s="0" t="n">
        <f aca="false">AX24-221.6</f>
        <v>11.984</v>
      </c>
      <c r="BE24" s="0" t="n">
        <v>4443</v>
      </c>
      <c r="BF24" s="0" t="n">
        <v>233.298</v>
      </c>
      <c r="BG24" s="0" t="n">
        <v>1.51303</v>
      </c>
      <c r="BH24" s="0" t="n">
        <v>2.74889</v>
      </c>
      <c r="BI24" s="0" t="n">
        <v>-1.20126</v>
      </c>
      <c r="BJ24" s="0" t="n">
        <f aca="false">BI24+3*BH24</f>
        <v>7.04541</v>
      </c>
      <c r="BK24" s="0" t="n">
        <f aca="false">BF24-221.5</f>
        <v>11.798</v>
      </c>
    </row>
    <row r="25" customFormat="false" ht="13.8" hidden="false" customHeight="false" outlineLevel="0" collapsed="false">
      <c r="A25" s="0" t="n">
        <v>1961</v>
      </c>
      <c r="B25" s="0" t="n">
        <v>232.719</v>
      </c>
      <c r="C25" s="0" t="n">
        <v>1.39348</v>
      </c>
      <c r="D25" s="0" t="n">
        <v>2.90697</v>
      </c>
      <c r="E25" s="0" t="n">
        <v>-0.36119</v>
      </c>
      <c r="F25" s="0" t="n">
        <f aca="false">E25+3*D25</f>
        <v>8.35972</v>
      </c>
      <c r="G25" s="0" t="n">
        <f aca="false">B25-221.3</f>
        <v>11.419</v>
      </c>
      <c r="I25" s="0" t="n">
        <v>2955</v>
      </c>
      <c r="J25" s="0" t="n">
        <v>232.345</v>
      </c>
      <c r="K25" s="0" t="n">
        <v>1.25171</v>
      </c>
      <c r="L25" s="0" t="n">
        <v>3.02315</v>
      </c>
      <c r="M25" s="0" t="n">
        <v>-0.584309</v>
      </c>
      <c r="N25" s="0" t="n">
        <f aca="false">M25+3*L25</f>
        <v>8.485141</v>
      </c>
      <c r="O25" s="0" t="n">
        <f aca="false">J25-221.4</f>
        <v>10.945</v>
      </c>
      <c r="Q25" s="0" t="n">
        <v>1957</v>
      </c>
      <c r="R25" s="0" t="n">
        <v>232.669</v>
      </c>
      <c r="S25" s="0" t="n">
        <v>1.03361</v>
      </c>
      <c r="T25" s="0" t="n">
        <v>2.54641</v>
      </c>
      <c r="U25" s="0" t="n">
        <v>-0.124639</v>
      </c>
      <c r="V25" s="0" t="n">
        <f aca="false">U25+3*T25</f>
        <v>7.514591</v>
      </c>
      <c r="W25" s="0" t="n">
        <f aca="false">R25-221.3</f>
        <v>11.369</v>
      </c>
      <c r="Y25" s="0" t="n">
        <v>2952</v>
      </c>
      <c r="Z25" s="0" t="n">
        <v>232.324</v>
      </c>
      <c r="AA25" s="0" t="n">
        <v>0.985337</v>
      </c>
      <c r="AB25" s="0" t="n">
        <v>2.78787</v>
      </c>
      <c r="AC25" s="0" t="n">
        <v>-1.26279</v>
      </c>
      <c r="AD25" s="0" t="n">
        <f aca="false">AC25+3*AB25</f>
        <v>7.10082</v>
      </c>
      <c r="AE25" s="0" t="n">
        <f aca="false">Z25-221.3</f>
        <v>11.024</v>
      </c>
      <c r="AG25" s="0" t="n">
        <v>1943</v>
      </c>
      <c r="AH25" s="0" t="n">
        <v>234.119</v>
      </c>
      <c r="AI25" s="0" t="n">
        <v>0.197075</v>
      </c>
      <c r="AJ25" s="0" t="n">
        <v>3.08153</v>
      </c>
      <c r="AK25" s="0" t="n">
        <v>0.390133</v>
      </c>
      <c r="AL25" s="0" t="n">
        <f aca="false">AK25+3*AJ25</f>
        <v>9.634723</v>
      </c>
      <c r="AM25" s="0" t="n">
        <f aca="false">AH25-221.7</f>
        <v>12.419</v>
      </c>
      <c r="AO25" s="0" t="n">
        <v>4437</v>
      </c>
      <c r="AP25" s="0" t="n">
        <v>234.123</v>
      </c>
      <c r="AQ25" s="0" t="n">
        <v>0.343993</v>
      </c>
      <c r="AR25" s="0" t="n">
        <v>2.12472</v>
      </c>
      <c r="AS25" s="0" t="n">
        <v>-0.051688</v>
      </c>
      <c r="AT25" s="0" t="n">
        <f aca="false">AS25+3*AR25</f>
        <v>6.322472</v>
      </c>
      <c r="AU25" s="0" t="n">
        <f aca="false">AP25-221.7</f>
        <v>12.423</v>
      </c>
      <c r="AW25" s="0" t="n">
        <v>1948</v>
      </c>
      <c r="AX25" s="0" t="n">
        <v>233.339</v>
      </c>
      <c r="AY25" s="0" t="n">
        <v>1.18304</v>
      </c>
      <c r="AZ25" s="0" t="n">
        <v>2.27192</v>
      </c>
      <c r="BA25" s="0" t="n">
        <v>-1.82657</v>
      </c>
      <c r="BB25" s="0" t="n">
        <f aca="false">BA25+3*AZ25</f>
        <v>4.98919</v>
      </c>
      <c r="BC25" s="0" t="n">
        <f aca="false">AX25-221.6</f>
        <v>11.739</v>
      </c>
      <c r="BE25" s="0" t="n">
        <v>4444</v>
      </c>
      <c r="BF25" s="0" t="n">
        <v>233.039</v>
      </c>
      <c r="BG25" s="0" t="n">
        <v>1.42247</v>
      </c>
      <c r="BH25" s="0" t="n">
        <v>2.39159</v>
      </c>
      <c r="BI25" s="0" t="n">
        <v>-0.712011</v>
      </c>
      <c r="BJ25" s="0" t="n">
        <f aca="false">BI25+3*BH25</f>
        <v>6.462759</v>
      </c>
      <c r="BK25" s="0" t="n">
        <f aca="false">BF25-221.5</f>
        <v>11.539</v>
      </c>
    </row>
    <row r="26" customFormat="false" ht="13.8" hidden="false" customHeight="false" outlineLevel="0" collapsed="false">
      <c r="A26" s="0" t="n">
        <v>1962</v>
      </c>
      <c r="B26" s="0" t="n">
        <v>232.483</v>
      </c>
      <c r="C26" s="0" t="n">
        <v>1.34741</v>
      </c>
      <c r="D26" s="0" t="n">
        <v>2.70033</v>
      </c>
      <c r="E26" s="0" t="n">
        <v>-0.12545</v>
      </c>
      <c r="F26" s="0" t="n">
        <f aca="false">E26+3*D26</f>
        <v>7.97554</v>
      </c>
      <c r="G26" s="0" t="n">
        <f aca="false">B26-221.3</f>
        <v>11.183</v>
      </c>
      <c r="I26" s="0" t="n">
        <v>2956</v>
      </c>
      <c r="J26" s="0" t="n">
        <v>232.079</v>
      </c>
      <c r="K26" s="0" t="n">
        <v>1.62525</v>
      </c>
      <c r="L26" s="0" t="n">
        <v>3.34728</v>
      </c>
      <c r="M26" s="0" t="n">
        <v>-0.841132</v>
      </c>
      <c r="N26" s="0" t="n">
        <f aca="false">M26+3*L26</f>
        <v>9.200708</v>
      </c>
      <c r="O26" s="0" t="n">
        <f aca="false">J26-221.4</f>
        <v>10.679</v>
      </c>
      <c r="Q26" s="0" t="n">
        <v>1958</v>
      </c>
      <c r="R26" s="0" t="n">
        <v>232.423</v>
      </c>
      <c r="S26" s="0" t="n">
        <v>0.932412</v>
      </c>
      <c r="T26" s="0" t="n">
        <v>2.40493</v>
      </c>
      <c r="U26" s="0" t="n">
        <v>-0.384718</v>
      </c>
      <c r="V26" s="0" t="n">
        <f aca="false">U26+3*T26</f>
        <v>6.830072</v>
      </c>
      <c r="W26" s="0" t="n">
        <f aca="false">R26-221.3</f>
        <v>11.123</v>
      </c>
      <c r="Y26" s="0" t="n">
        <v>2953</v>
      </c>
      <c r="Z26" s="0" t="n">
        <v>232.046</v>
      </c>
      <c r="AA26" s="0" t="n">
        <v>1.57145</v>
      </c>
      <c r="AB26" s="0" t="n">
        <v>3.26712</v>
      </c>
      <c r="AC26" s="0" t="n">
        <v>-1.50655</v>
      </c>
      <c r="AD26" s="0" t="n">
        <f aca="false">AC26+3*AB26</f>
        <v>8.29481</v>
      </c>
      <c r="AE26" s="0" t="n">
        <f aca="false">Z26-221.3</f>
        <v>10.746</v>
      </c>
      <c r="AG26" s="0" t="n">
        <v>1944</v>
      </c>
      <c r="AH26" s="0" t="n">
        <v>233.901</v>
      </c>
      <c r="AI26" s="0" t="n">
        <v>0.386355</v>
      </c>
      <c r="AJ26" s="0" t="n">
        <v>3.06326</v>
      </c>
      <c r="AK26" s="0" t="n">
        <v>0.111078</v>
      </c>
      <c r="AL26" s="0" t="n">
        <f aca="false">AK26+3*AJ26</f>
        <v>9.300858</v>
      </c>
      <c r="AM26" s="0" t="n">
        <f aca="false">AH26-221.7</f>
        <v>12.201</v>
      </c>
      <c r="AO26" s="0" t="n">
        <v>4438</v>
      </c>
      <c r="AP26" s="0" t="n">
        <v>233.897</v>
      </c>
      <c r="AQ26" s="0" t="n">
        <v>0.208106</v>
      </c>
      <c r="AR26" s="0" t="n">
        <v>2.22972</v>
      </c>
      <c r="AS26" s="0" t="n">
        <v>-0.106254</v>
      </c>
      <c r="AT26" s="0" t="n">
        <f aca="false">AS26+3*AR26</f>
        <v>6.582906</v>
      </c>
      <c r="AU26" s="0" t="n">
        <f aca="false">AP26-221.7</f>
        <v>12.197</v>
      </c>
      <c r="AW26" s="0" t="n">
        <v>1949</v>
      </c>
      <c r="AX26" s="0" t="n">
        <v>233.087</v>
      </c>
      <c r="AY26" s="0" t="n">
        <v>1.61521</v>
      </c>
      <c r="AZ26" s="0" t="n">
        <v>2.82765</v>
      </c>
      <c r="BA26" s="0" t="n">
        <v>-1.62007</v>
      </c>
      <c r="BB26" s="0" t="n">
        <f aca="false">BA26+3*AZ26</f>
        <v>6.86288</v>
      </c>
      <c r="BC26" s="0" t="n">
        <f aca="false">AX26-221.6</f>
        <v>11.487</v>
      </c>
      <c r="BE26" s="0" t="n">
        <v>4445</v>
      </c>
      <c r="BF26" s="0" t="n">
        <v>232.78</v>
      </c>
      <c r="BG26" s="0" t="n">
        <v>1.34792</v>
      </c>
      <c r="BH26" s="0" t="n">
        <v>2.6336</v>
      </c>
      <c r="BI26" s="0" t="n">
        <v>-1.22096</v>
      </c>
      <c r="BJ26" s="0" t="n">
        <f aca="false">BI26+3*BH26</f>
        <v>6.67984</v>
      </c>
      <c r="BK26" s="0" t="n">
        <f aca="false">BF26-221.5</f>
        <v>11.28</v>
      </c>
    </row>
    <row r="27" customFormat="false" ht="13.8" hidden="false" customHeight="false" outlineLevel="0" collapsed="false">
      <c r="A27" s="0" t="n">
        <v>1963</v>
      </c>
      <c r="B27" s="0" t="n">
        <v>232.248</v>
      </c>
      <c r="C27" s="0" t="n">
        <v>1.54362</v>
      </c>
      <c r="D27" s="0" t="n">
        <v>2.9105</v>
      </c>
      <c r="E27" s="0" t="n">
        <v>-0.373269</v>
      </c>
      <c r="F27" s="0" t="n">
        <f aca="false">E27+3*D27</f>
        <v>8.358231</v>
      </c>
      <c r="G27" s="0" t="n">
        <f aca="false">B27-221.3</f>
        <v>10.948</v>
      </c>
      <c r="I27" s="0" t="n">
        <v>2957</v>
      </c>
      <c r="J27" s="0" t="n">
        <v>231.81</v>
      </c>
      <c r="K27" s="0" t="n">
        <v>1.86216</v>
      </c>
      <c r="L27" s="0" t="n">
        <v>3.34637</v>
      </c>
      <c r="M27" s="0" t="n">
        <v>-1.29717</v>
      </c>
      <c r="N27" s="0" t="n">
        <f aca="false">M27+3*L27</f>
        <v>8.74194</v>
      </c>
      <c r="O27" s="0" t="n">
        <f aca="false">J27-221.4</f>
        <v>10.41</v>
      </c>
      <c r="Q27" s="0" t="n">
        <v>1959</v>
      </c>
      <c r="R27" s="0" t="n">
        <v>232.175</v>
      </c>
      <c r="S27" s="0" t="n">
        <v>1.33934</v>
      </c>
      <c r="T27" s="0" t="n">
        <v>2.70187</v>
      </c>
      <c r="U27" s="0" t="n">
        <v>-1.06569</v>
      </c>
      <c r="V27" s="0" t="n">
        <f aca="false">U27+3*T27</f>
        <v>7.03992</v>
      </c>
      <c r="W27" s="0" t="n">
        <f aca="false">R27-221.3</f>
        <v>10.875</v>
      </c>
      <c r="Y27" s="0" t="n">
        <v>2954</v>
      </c>
      <c r="Z27" s="0" t="n">
        <v>231.767</v>
      </c>
      <c r="AA27" s="0" t="n">
        <v>1.7997</v>
      </c>
      <c r="AB27" s="0" t="n">
        <v>3.48186</v>
      </c>
      <c r="AC27" s="0" t="n">
        <v>-1.75333</v>
      </c>
      <c r="AD27" s="0" t="n">
        <f aca="false">AC27+3*AB27</f>
        <v>8.69225</v>
      </c>
      <c r="AE27" s="0" t="n">
        <f aca="false">Z27-221.3</f>
        <v>10.467</v>
      </c>
      <c r="AG27" s="0" t="n">
        <v>1945</v>
      </c>
      <c r="AH27" s="0" t="n">
        <v>233.673</v>
      </c>
      <c r="AI27" s="0" t="n">
        <v>0.519152</v>
      </c>
      <c r="AJ27" s="0" t="n">
        <v>2.98324</v>
      </c>
      <c r="AK27" s="0" t="n">
        <v>-0.076303</v>
      </c>
      <c r="AL27" s="0" t="n">
        <f aca="false">AK27+3*AJ27</f>
        <v>8.873417</v>
      </c>
      <c r="AM27" s="0" t="n">
        <f aca="false">AH27-221.7</f>
        <v>11.973</v>
      </c>
      <c r="AO27" s="0" t="n">
        <v>4439</v>
      </c>
      <c r="AP27" s="0" t="n">
        <v>233.668</v>
      </c>
      <c r="AQ27" s="0" t="n">
        <v>0.0410731</v>
      </c>
      <c r="AR27" s="0" t="n">
        <v>2.7284</v>
      </c>
      <c r="AS27" s="0" t="n">
        <v>-1.05117</v>
      </c>
      <c r="AT27" s="0" t="n">
        <f aca="false">AS27+3*AR27</f>
        <v>7.13403</v>
      </c>
      <c r="AU27" s="0" t="n">
        <f aca="false">AP27-221.7</f>
        <v>11.968</v>
      </c>
      <c r="AW27" s="0" t="n">
        <v>1950</v>
      </c>
      <c r="AX27" s="0" t="n">
        <v>232.833</v>
      </c>
      <c r="AY27" s="0" t="n">
        <v>1.81476</v>
      </c>
      <c r="AZ27" s="0" t="n">
        <v>2.81962</v>
      </c>
      <c r="BA27" s="0" t="n">
        <v>-1.75386</v>
      </c>
      <c r="BB27" s="0" t="n">
        <f aca="false">BA27+3*AZ27</f>
        <v>6.705</v>
      </c>
      <c r="BC27" s="0" t="n">
        <f aca="false">AX27-221.6</f>
        <v>11.233</v>
      </c>
      <c r="BE27" s="0" t="n">
        <v>4446</v>
      </c>
      <c r="BF27" s="0" t="n">
        <v>232.517</v>
      </c>
      <c r="BG27" s="0" t="n">
        <v>1.26839</v>
      </c>
      <c r="BH27" s="0" t="n">
        <v>3.04136</v>
      </c>
      <c r="BI27" s="0" t="n">
        <v>-1.65101</v>
      </c>
      <c r="BJ27" s="0" t="n">
        <f aca="false">BI27+3*BH27</f>
        <v>7.47307</v>
      </c>
      <c r="BK27" s="0" t="n">
        <f aca="false">BF27-221.5</f>
        <v>11.017</v>
      </c>
    </row>
    <row r="28" customFormat="false" ht="13.8" hidden="false" customHeight="false" outlineLevel="0" collapsed="false">
      <c r="A28" s="0" t="n">
        <v>1964</v>
      </c>
      <c r="B28" s="0" t="n">
        <v>232.015</v>
      </c>
      <c r="C28" s="0" t="n">
        <v>1.53383</v>
      </c>
      <c r="D28" s="0" t="n">
        <v>2.9686</v>
      </c>
      <c r="E28" s="0" t="n">
        <v>-0.798801</v>
      </c>
      <c r="F28" s="0" t="n">
        <f aca="false">E28+3*D28</f>
        <v>8.106999</v>
      </c>
      <c r="G28" s="0" t="n">
        <f aca="false">B28-221.3</f>
        <v>10.715</v>
      </c>
      <c r="I28" s="0" t="n">
        <v>2958</v>
      </c>
      <c r="J28" s="0" t="n">
        <v>231.544</v>
      </c>
      <c r="K28" s="0" t="n">
        <v>2.06836</v>
      </c>
      <c r="L28" s="0" t="n">
        <v>3.70189</v>
      </c>
      <c r="M28" s="0" t="n">
        <v>-1.84053</v>
      </c>
      <c r="N28" s="0" t="n">
        <f aca="false">M28+3*L28</f>
        <v>9.26514</v>
      </c>
      <c r="O28" s="0" t="n">
        <f aca="false">J28-221.4</f>
        <v>10.144</v>
      </c>
      <c r="Q28" s="0" t="n">
        <v>1960</v>
      </c>
      <c r="R28" s="0" t="n">
        <v>231.92</v>
      </c>
      <c r="S28" s="0" t="n">
        <v>2.31666</v>
      </c>
      <c r="T28" s="0" t="n">
        <v>3.60868</v>
      </c>
      <c r="U28" s="0" t="n">
        <v>-0.372613</v>
      </c>
      <c r="V28" s="0" t="n">
        <f aca="false">U28+3*T28</f>
        <v>10.453427</v>
      </c>
      <c r="W28" s="0" t="n">
        <f aca="false">R28-221.3</f>
        <v>10.62</v>
      </c>
      <c r="Y28" s="0" t="n">
        <v>2955</v>
      </c>
      <c r="Z28" s="0" t="n">
        <v>231.487</v>
      </c>
      <c r="AA28" s="0" t="n">
        <v>1.30001</v>
      </c>
      <c r="AB28" s="0" t="n">
        <v>2.89767</v>
      </c>
      <c r="AC28" s="0" t="n">
        <v>-1.07462</v>
      </c>
      <c r="AD28" s="0" t="n">
        <f aca="false">AC28+3*AB28</f>
        <v>7.61839</v>
      </c>
      <c r="AE28" s="0" t="n">
        <f aca="false">Z28-221.3</f>
        <v>10.187</v>
      </c>
      <c r="AG28" s="0" t="n">
        <v>1946</v>
      </c>
      <c r="AH28" s="0" t="n">
        <v>233.442</v>
      </c>
      <c r="AI28" s="0" t="n">
        <v>0.855035</v>
      </c>
      <c r="AJ28" s="0" t="n">
        <v>2.92305</v>
      </c>
      <c r="AK28" s="0" t="n">
        <v>-1.36886</v>
      </c>
      <c r="AL28" s="0" t="n">
        <f aca="false">AK28+3*AJ28</f>
        <v>7.40029</v>
      </c>
      <c r="AM28" s="0" t="n">
        <f aca="false">AH28-221.7</f>
        <v>11.742</v>
      </c>
      <c r="AO28" s="0" t="n">
        <v>4440</v>
      </c>
      <c r="AP28" s="0" t="n">
        <v>233.433</v>
      </c>
      <c r="AQ28" s="0" t="n">
        <v>0.937406</v>
      </c>
      <c r="AR28" s="0" t="n">
        <v>2.35436</v>
      </c>
      <c r="AS28" s="0" t="n">
        <v>-1.36427</v>
      </c>
      <c r="AT28" s="0" t="n">
        <f aca="false">AS28+3*AR28</f>
        <v>5.69881</v>
      </c>
      <c r="AU28" s="0" t="n">
        <f aca="false">AP28-221.7</f>
        <v>11.733</v>
      </c>
      <c r="AW28" s="0" t="n">
        <v>1951</v>
      </c>
      <c r="AX28" s="0" t="n">
        <v>232.581</v>
      </c>
      <c r="AY28" s="0" t="n">
        <v>1.89162</v>
      </c>
      <c r="AZ28" s="0" t="n">
        <v>3.10378</v>
      </c>
      <c r="BA28" s="0" t="n">
        <v>-1.63401</v>
      </c>
      <c r="BB28" s="0" t="n">
        <f aca="false">BA28+3*AZ28</f>
        <v>7.67733</v>
      </c>
      <c r="BC28" s="0" t="n">
        <f aca="false">AX28-221.6</f>
        <v>10.981</v>
      </c>
      <c r="BE28" s="0" t="n">
        <v>4447</v>
      </c>
      <c r="BF28" s="0" t="n">
        <v>232.247</v>
      </c>
      <c r="BG28" s="0" t="n">
        <v>1.51455</v>
      </c>
      <c r="BH28" s="0" t="n">
        <v>2.97441</v>
      </c>
      <c r="BI28" s="0" t="n">
        <v>-1.02983</v>
      </c>
      <c r="BJ28" s="0" t="n">
        <f aca="false">BI28+3*BH28</f>
        <v>7.8934</v>
      </c>
      <c r="BK28" s="0" t="n">
        <f aca="false">BF28-221.5</f>
        <v>10.747</v>
      </c>
    </row>
    <row r="29" customFormat="false" ht="13.8" hidden="false" customHeight="false" outlineLevel="0" collapsed="false">
      <c r="A29" s="0" t="n">
        <v>1965</v>
      </c>
      <c r="B29" s="0" t="n">
        <v>231.782</v>
      </c>
      <c r="C29" s="0" t="n">
        <v>1.88002</v>
      </c>
      <c r="D29" s="0" t="n">
        <v>3.43781</v>
      </c>
      <c r="E29" s="0" t="n">
        <v>-1.14736</v>
      </c>
      <c r="F29" s="0" t="n">
        <f aca="false">E29+3*D29</f>
        <v>9.16607</v>
      </c>
      <c r="G29" s="0" t="n">
        <f aca="false">B29-221.3</f>
        <v>10.482</v>
      </c>
      <c r="I29" s="0" t="n">
        <v>2959</v>
      </c>
      <c r="J29" s="0" t="n">
        <v>231.278</v>
      </c>
      <c r="K29" s="0" t="n">
        <v>2.47368</v>
      </c>
      <c r="L29" s="0" t="n">
        <v>3.83776</v>
      </c>
      <c r="M29" s="0" t="n">
        <v>-2.23721</v>
      </c>
      <c r="N29" s="0" t="n">
        <f aca="false">M29+3*L29</f>
        <v>9.27607</v>
      </c>
      <c r="O29" s="0" t="n">
        <f aca="false">J29-221.4</f>
        <v>9.87799999999999</v>
      </c>
      <c r="Q29" s="0" t="n">
        <v>1961</v>
      </c>
      <c r="R29" s="0" t="n">
        <v>231.67</v>
      </c>
      <c r="S29" s="0" t="n">
        <v>2.3653</v>
      </c>
      <c r="T29" s="0" t="n">
        <v>3.43597</v>
      </c>
      <c r="U29" s="0" t="n">
        <v>-1.69131</v>
      </c>
      <c r="V29" s="0" t="n">
        <f aca="false">U29+3*T29</f>
        <v>8.6166</v>
      </c>
      <c r="W29" s="0" t="n">
        <f aca="false">R29-221.3</f>
        <v>10.37</v>
      </c>
      <c r="Y29" s="0" t="n">
        <v>2956</v>
      </c>
      <c r="Z29" s="0" t="n">
        <v>231.204</v>
      </c>
      <c r="AA29" s="0" t="n">
        <v>1.17327</v>
      </c>
      <c r="AB29" s="0" t="n">
        <v>2.93712</v>
      </c>
      <c r="AC29" s="0" t="n">
        <v>-0.680262</v>
      </c>
      <c r="AD29" s="0" t="n">
        <f aca="false">AC29+3*AB29</f>
        <v>8.131098</v>
      </c>
      <c r="AE29" s="0" t="n">
        <f aca="false">Z29-221.3</f>
        <v>9.904</v>
      </c>
      <c r="AG29" s="0" t="n">
        <v>1947</v>
      </c>
      <c r="AH29" s="0" t="n">
        <v>233.208</v>
      </c>
      <c r="AI29" s="0" t="n">
        <v>0.68958</v>
      </c>
      <c r="AJ29" s="0" t="n">
        <v>2.87363</v>
      </c>
      <c r="AK29" s="0" t="n">
        <v>0.259043</v>
      </c>
      <c r="AL29" s="0" t="n">
        <f aca="false">AK29+3*AJ29</f>
        <v>8.879933</v>
      </c>
      <c r="AM29" s="0" t="n">
        <f aca="false">AH29-221.7</f>
        <v>11.508</v>
      </c>
      <c r="AO29" s="0" t="n">
        <v>4441</v>
      </c>
      <c r="AP29" s="0" t="n">
        <v>233.193</v>
      </c>
      <c r="AQ29" s="0" t="n">
        <v>1.03751</v>
      </c>
      <c r="AR29" s="0" t="n">
        <v>2.55608</v>
      </c>
      <c r="AS29" s="0" t="n">
        <v>-0.853279</v>
      </c>
      <c r="AT29" s="0" t="n">
        <f aca="false">AS29+3*AR29</f>
        <v>6.814961</v>
      </c>
      <c r="AU29" s="0" t="n">
        <f aca="false">AP29-221.7</f>
        <v>11.493</v>
      </c>
      <c r="AW29" s="0" t="n">
        <v>1952</v>
      </c>
      <c r="AX29" s="0" t="n">
        <v>232.324</v>
      </c>
      <c r="AY29" s="0" t="n">
        <v>1.42473</v>
      </c>
      <c r="AZ29" s="0" t="n">
        <v>2.58648</v>
      </c>
      <c r="BA29" s="0" t="n">
        <v>-1.45477</v>
      </c>
      <c r="BB29" s="0" t="n">
        <f aca="false">BA29+3*AZ29</f>
        <v>6.30467</v>
      </c>
      <c r="BC29" s="0" t="n">
        <f aca="false">AX29-221.6</f>
        <v>10.724</v>
      </c>
      <c r="BE29" s="0" t="n">
        <v>4448</v>
      </c>
      <c r="BF29" s="0" t="n">
        <v>231.975</v>
      </c>
      <c r="BG29" s="0" t="n">
        <v>1.86905</v>
      </c>
      <c r="BH29" s="0" t="n">
        <v>3.43422</v>
      </c>
      <c r="BI29" s="0" t="n">
        <v>-3.05085</v>
      </c>
      <c r="BJ29" s="0" t="n">
        <f aca="false">BI29+3*BH29</f>
        <v>7.25181</v>
      </c>
      <c r="BK29" s="0" t="n">
        <f aca="false">BF29-221.5</f>
        <v>10.475</v>
      </c>
    </row>
    <row r="30" customFormat="false" ht="13.8" hidden="false" customHeight="false" outlineLevel="0" collapsed="false">
      <c r="A30" s="0" t="n">
        <v>1966</v>
      </c>
      <c r="B30" s="0" t="n">
        <v>231.549</v>
      </c>
      <c r="C30" s="0" t="n">
        <v>1.85443</v>
      </c>
      <c r="D30" s="0" t="n">
        <v>3.28147</v>
      </c>
      <c r="E30" s="0" t="n">
        <v>-1.54379</v>
      </c>
      <c r="F30" s="0" t="n">
        <f aca="false">E30+3*D30</f>
        <v>8.30062</v>
      </c>
      <c r="G30" s="0" t="n">
        <f aca="false">B30-221.3</f>
        <v>10.249</v>
      </c>
      <c r="I30" s="0" t="n">
        <v>2960</v>
      </c>
      <c r="J30" s="0" t="n">
        <v>231.011</v>
      </c>
      <c r="K30" s="0" t="n">
        <v>2.43354</v>
      </c>
      <c r="L30" s="0" t="n">
        <v>3.74459</v>
      </c>
      <c r="M30" s="0" t="n">
        <v>-0.727047</v>
      </c>
      <c r="N30" s="0" t="n">
        <f aca="false">M30+3*L30</f>
        <v>10.506723</v>
      </c>
      <c r="O30" s="0" t="n">
        <f aca="false">J30-221.4</f>
        <v>9.61099999999999</v>
      </c>
      <c r="Q30" s="0" t="n">
        <v>1962</v>
      </c>
      <c r="R30" s="0" t="n">
        <v>231.419</v>
      </c>
      <c r="S30" s="0" t="n">
        <v>1.60706</v>
      </c>
      <c r="T30" s="0" t="n">
        <v>2.91116</v>
      </c>
      <c r="U30" s="0" t="n">
        <v>-2.35395</v>
      </c>
      <c r="V30" s="0" t="n">
        <f aca="false">U30+3*T30</f>
        <v>6.37953</v>
      </c>
      <c r="W30" s="0" t="n">
        <f aca="false">R30-221.3</f>
        <v>10.119</v>
      </c>
      <c r="Y30" s="0" t="n">
        <v>2957</v>
      </c>
      <c r="Z30" s="0" t="n">
        <v>230.922</v>
      </c>
      <c r="AA30" s="0" t="n">
        <v>1.67531</v>
      </c>
      <c r="AB30" s="0" t="n">
        <v>3.26906</v>
      </c>
      <c r="AC30" s="0" t="n">
        <v>-1.5385</v>
      </c>
      <c r="AD30" s="0" t="n">
        <f aca="false">AC30+3*AB30</f>
        <v>8.26868</v>
      </c>
      <c r="AE30" s="0" t="n">
        <f aca="false">Z30-221.3</f>
        <v>9.62199999999999</v>
      </c>
      <c r="AG30" s="0" t="n">
        <v>1948</v>
      </c>
      <c r="AH30" s="0" t="n">
        <v>232.966</v>
      </c>
      <c r="AI30" s="0" t="n">
        <v>0.816386</v>
      </c>
      <c r="AJ30" s="0" t="n">
        <v>3.09247</v>
      </c>
      <c r="AK30" s="0" t="n">
        <v>-0.204515</v>
      </c>
      <c r="AL30" s="0" t="n">
        <f aca="false">AK30+3*AJ30</f>
        <v>9.072895</v>
      </c>
      <c r="AM30" s="0" t="n">
        <f aca="false">AH30-221.7</f>
        <v>11.266</v>
      </c>
      <c r="AO30" s="0" t="n">
        <v>4442</v>
      </c>
      <c r="AP30" s="0" t="n">
        <v>232.947</v>
      </c>
      <c r="AQ30" s="0" t="n">
        <v>1.8341</v>
      </c>
      <c r="AR30" s="0" t="n">
        <v>3.09707</v>
      </c>
      <c r="AS30" s="0" t="n">
        <v>-1.39877</v>
      </c>
      <c r="AT30" s="0" t="n">
        <f aca="false">AS30+3*AR30</f>
        <v>7.89244</v>
      </c>
      <c r="AU30" s="0" t="n">
        <f aca="false">AP30-221.7</f>
        <v>11.247</v>
      </c>
      <c r="AW30" s="0" t="n">
        <v>1953</v>
      </c>
      <c r="AX30" s="0" t="n">
        <v>232.063</v>
      </c>
      <c r="AY30" s="0" t="n">
        <v>1.65312</v>
      </c>
      <c r="AZ30" s="0" t="n">
        <v>3.08567</v>
      </c>
      <c r="BA30" s="0" t="n">
        <v>-1.51876</v>
      </c>
      <c r="BB30" s="0" t="n">
        <f aca="false">BA30+3*AZ30</f>
        <v>7.73825</v>
      </c>
      <c r="BC30" s="0" t="n">
        <f aca="false">AX30-221.6</f>
        <v>10.463</v>
      </c>
      <c r="BE30" s="0" t="n">
        <v>4449</v>
      </c>
      <c r="BF30" s="0" t="n">
        <v>231.704</v>
      </c>
      <c r="BG30" s="0" t="n">
        <v>2.08141</v>
      </c>
      <c r="BH30" s="0" t="n">
        <v>3.77495</v>
      </c>
      <c r="BI30" s="0" t="n">
        <v>-3.24715</v>
      </c>
      <c r="BJ30" s="0" t="n">
        <f aca="false">BI30+3*BH30</f>
        <v>8.0777</v>
      </c>
      <c r="BK30" s="0" t="n">
        <f aca="false">BF30-221.5</f>
        <v>10.204</v>
      </c>
    </row>
    <row r="31" customFormat="false" ht="13.8" hidden="false" customHeight="false" outlineLevel="0" collapsed="false">
      <c r="A31" s="0" t="n">
        <v>1967</v>
      </c>
      <c r="B31" s="0" t="n">
        <v>231.318</v>
      </c>
      <c r="C31" s="0" t="n">
        <v>1.74745</v>
      </c>
      <c r="D31" s="0" t="n">
        <v>3.09848</v>
      </c>
      <c r="E31" s="0" t="n">
        <v>-1.33504</v>
      </c>
      <c r="F31" s="0" t="n">
        <f aca="false">E31+3*D31</f>
        <v>7.9604</v>
      </c>
      <c r="G31" s="0" t="n">
        <f aca="false">B31-221.3</f>
        <v>10.018</v>
      </c>
      <c r="I31" s="0" t="n">
        <v>2961</v>
      </c>
      <c r="J31" s="0" t="n">
        <v>230.745</v>
      </c>
      <c r="K31" s="0" t="n">
        <v>2.38068</v>
      </c>
      <c r="L31" s="0" t="n">
        <v>4.00161</v>
      </c>
      <c r="M31" s="0" t="n">
        <v>-1.76762</v>
      </c>
      <c r="N31" s="0" t="n">
        <f aca="false">M31+3*L31</f>
        <v>10.23721</v>
      </c>
      <c r="O31" s="0" t="n">
        <f aca="false">J31-221.4</f>
        <v>9.345</v>
      </c>
      <c r="Q31" s="0" t="n">
        <v>1963</v>
      </c>
      <c r="R31" s="0" t="n">
        <v>231.165</v>
      </c>
      <c r="S31" s="0" t="n">
        <v>1.9158</v>
      </c>
      <c r="T31" s="0" t="n">
        <v>3.31208</v>
      </c>
      <c r="U31" s="0" t="n">
        <v>-2.13938</v>
      </c>
      <c r="V31" s="0" t="n">
        <f aca="false">U31+3*T31</f>
        <v>7.79686</v>
      </c>
      <c r="W31" s="0" t="n">
        <f aca="false">R31-221.3</f>
        <v>9.86499999999998</v>
      </c>
      <c r="Y31" s="0" t="n">
        <v>2958</v>
      </c>
      <c r="Z31" s="0" t="n">
        <v>230.643</v>
      </c>
      <c r="AA31" s="0" t="n">
        <v>2.12894</v>
      </c>
      <c r="AB31" s="0" t="n">
        <v>3.63831</v>
      </c>
      <c r="AC31" s="0" t="n">
        <v>-1.19675</v>
      </c>
      <c r="AD31" s="0" t="n">
        <f aca="false">AC31+3*AB31</f>
        <v>9.71818</v>
      </c>
      <c r="AE31" s="0" t="n">
        <f aca="false">Z31-221.3</f>
        <v>9.34299999999999</v>
      </c>
      <c r="AG31" s="0" t="n">
        <v>1949</v>
      </c>
      <c r="AH31" s="0" t="n">
        <v>232.719</v>
      </c>
      <c r="AI31" s="0" t="n">
        <v>1.21026</v>
      </c>
      <c r="AJ31" s="0" t="n">
        <v>3.32832</v>
      </c>
      <c r="AK31" s="0" t="n">
        <v>-2.96377</v>
      </c>
      <c r="AL31" s="0" t="n">
        <f aca="false">AK31+3*AJ31</f>
        <v>7.02119</v>
      </c>
      <c r="AM31" s="0" t="n">
        <f aca="false">AH31-221.7</f>
        <v>11.019</v>
      </c>
      <c r="AO31" s="0" t="n">
        <v>4443</v>
      </c>
      <c r="AP31" s="0" t="n">
        <v>232.698</v>
      </c>
      <c r="AQ31" s="0" t="n">
        <v>1.44981</v>
      </c>
      <c r="AR31" s="0" t="n">
        <v>2.59954</v>
      </c>
      <c r="AS31" s="0" t="n">
        <v>-1.82508</v>
      </c>
      <c r="AT31" s="0" t="n">
        <f aca="false">AS31+3*AR31</f>
        <v>5.97354</v>
      </c>
      <c r="AU31" s="0" t="n">
        <f aca="false">AP31-221.7</f>
        <v>10.998</v>
      </c>
      <c r="AW31" s="0" t="n">
        <v>1954</v>
      </c>
      <c r="AX31" s="0" t="n">
        <v>231.798</v>
      </c>
      <c r="AY31" s="0" t="n">
        <v>1.27417</v>
      </c>
      <c r="AZ31" s="0" t="n">
        <v>2.81038</v>
      </c>
      <c r="BA31" s="0" t="n">
        <v>-2.08405</v>
      </c>
      <c r="BB31" s="0" t="n">
        <f aca="false">BA31+3*AZ31</f>
        <v>6.34709</v>
      </c>
      <c r="BC31" s="0" t="n">
        <f aca="false">AX31-221.6</f>
        <v>10.198</v>
      </c>
      <c r="BE31" s="0" t="n">
        <v>4450</v>
      </c>
      <c r="BF31" s="0" t="n">
        <v>231.429</v>
      </c>
      <c r="BG31" s="0" t="n">
        <v>2.23963</v>
      </c>
      <c r="BH31" s="0" t="n">
        <v>3.6881</v>
      </c>
      <c r="BI31" s="0" t="n">
        <v>-2.10635</v>
      </c>
      <c r="BJ31" s="0" t="n">
        <f aca="false">BI31+3*BH31</f>
        <v>8.95795</v>
      </c>
      <c r="BK31" s="0" t="n">
        <f aca="false">BF31-221.5</f>
        <v>9.929</v>
      </c>
    </row>
    <row r="32" customFormat="false" ht="13.8" hidden="false" customHeight="false" outlineLevel="0" collapsed="false">
      <c r="A32" s="0" t="n">
        <v>1968</v>
      </c>
      <c r="B32" s="0" t="n">
        <v>231.088</v>
      </c>
      <c r="C32" s="0" t="n">
        <v>1.85693</v>
      </c>
      <c r="D32" s="0" t="n">
        <v>3.36698</v>
      </c>
      <c r="E32" s="0" t="n">
        <v>0.125233</v>
      </c>
      <c r="F32" s="0" t="n">
        <f aca="false">E32+3*D32</f>
        <v>10.226173</v>
      </c>
      <c r="G32" s="0" t="n">
        <f aca="false">B32-221.3</f>
        <v>9.78799999999998</v>
      </c>
      <c r="I32" s="0" t="n">
        <v>2962</v>
      </c>
      <c r="J32" s="0" t="n">
        <v>230.481</v>
      </c>
      <c r="K32" s="0" t="n">
        <v>2.34496</v>
      </c>
      <c r="L32" s="0" t="n">
        <v>4.03949</v>
      </c>
      <c r="M32" s="0" t="n">
        <v>-0.990277</v>
      </c>
      <c r="N32" s="0" t="n">
        <f aca="false">M32+3*L32</f>
        <v>11.128193</v>
      </c>
      <c r="O32" s="0" t="n">
        <f aca="false">J32-221.4</f>
        <v>9.08099999999999</v>
      </c>
      <c r="Q32" s="0" t="n">
        <v>1964</v>
      </c>
      <c r="R32" s="0" t="n">
        <v>230.914</v>
      </c>
      <c r="S32" s="0" t="n">
        <v>2.53637</v>
      </c>
      <c r="T32" s="0" t="n">
        <v>3.73186</v>
      </c>
      <c r="U32" s="0" t="n">
        <v>-0.705516</v>
      </c>
      <c r="V32" s="0" t="n">
        <f aca="false">U32+3*T32</f>
        <v>10.490064</v>
      </c>
      <c r="W32" s="0" t="n">
        <f aca="false">R32-221.3</f>
        <v>9.61399999999998</v>
      </c>
      <c r="Y32" s="0" t="n">
        <v>2959</v>
      </c>
      <c r="Z32" s="0" t="n">
        <v>230.36</v>
      </c>
      <c r="AA32" s="0" t="n">
        <v>2.74023</v>
      </c>
      <c r="AB32" s="0" t="n">
        <v>3.97665</v>
      </c>
      <c r="AC32" s="0" t="n">
        <v>-2.09961</v>
      </c>
      <c r="AD32" s="0" t="n">
        <f aca="false">AC32+3*AB32</f>
        <v>9.83034</v>
      </c>
      <c r="AE32" s="0" t="n">
        <f aca="false">Z32-221.3</f>
        <v>9.06</v>
      </c>
      <c r="AG32" s="0" t="n">
        <v>1950</v>
      </c>
      <c r="AH32" s="0" t="n">
        <v>232.477</v>
      </c>
      <c r="AI32" s="0" t="n">
        <v>1.55293</v>
      </c>
      <c r="AJ32" s="0" t="n">
        <v>3.3459</v>
      </c>
      <c r="AK32" s="0" t="n">
        <v>-1.79216</v>
      </c>
      <c r="AL32" s="0" t="n">
        <f aca="false">AK32+3*AJ32</f>
        <v>8.24554</v>
      </c>
      <c r="AM32" s="0" t="n">
        <f aca="false">AH32-221.7</f>
        <v>10.777</v>
      </c>
      <c r="AO32" s="0" t="n">
        <v>4444</v>
      </c>
      <c r="AP32" s="0" t="n">
        <v>232.444</v>
      </c>
      <c r="AQ32" s="0" t="n">
        <v>1.34814</v>
      </c>
      <c r="AR32" s="0" t="n">
        <v>2.25827</v>
      </c>
      <c r="AS32" s="0" t="n">
        <v>-0.891168</v>
      </c>
      <c r="AT32" s="0" t="n">
        <f aca="false">AS32+3*AR32</f>
        <v>5.883642</v>
      </c>
      <c r="AU32" s="0" t="n">
        <f aca="false">AP32-221.7</f>
        <v>10.744</v>
      </c>
      <c r="AW32" s="0" t="n">
        <v>1955</v>
      </c>
      <c r="AX32" s="0" t="n">
        <v>231.533</v>
      </c>
      <c r="AY32" s="0" t="n">
        <v>1.49409</v>
      </c>
      <c r="AZ32" s="0" t="n">
        <v>3.24</v>
      </c>
      <c r="BA32" s="0" t="n">
        <v>-2.51661</v>
      </c>
      <c r="BB32" s="0" t="n">
        <f aca="false">BA32+3*AZ32</f>
        <v>7.20339</v>
      </c>
      <c r="BC32" s="0" t="n">
        <f aca="false">AX32-221.6</f>
        <v>9.93299999999999</v>
      </c>
      <c r="BE32" s="0" t="n">
        <v>4451</v>
      </c>
      <c r="BF32" s="0" t="n">
        <v>231.151</v>
      </c>
      <c r="BG32" s="0" t="n">
        <v>2.60955</v>
      </c>
      <c r="BH32" s="0" t="n">
        <v>4.73246</v>
      </c>
      <c r="BI32" s="0" t="n">
        <v>-6.40703</v>
      </c>
      <c r="BJ32" s="0" t="n">
        <f aca="false">BI32+3*BH32</f>
        <v>7.79035</v>
      </c>
      <c r="BK32" s="0" t="n">
        <f aca="false">BF32-221.5</f>
        <v>9.65100000000001</v>
      </c>
    </row>
    <row r="33" customFormat="false" ht="13.8" hidden="false" customHeight="false" outlineLevel="0" collapsed="false">
      <c r="A33" s="0" t="n">
        <v>1969</v>
      </c>
      <c r="B33" s="0" t="n">
        <v>230.86</v>
      </c>
      <c r="C33" s="0" t="n">
        <v>2.65381</v>
      </c>
      <c r="D33" s="0" t="n">
        <v>4.17762</v>
      </c>
      <c r="E33" s="0" t="n">
        <v>-1.25361</v>
      </c>
      <c r="F33" s="0" t="n">
        <f aca="false">E33+3*D33</f>
        <v>11.27925</v>
      </c>
      <c r="G33" s="0" t="n">
        <f aca="false">B33-221.3</f>
        <v>9.56</v>
      </c>
      <c r="I33" s="0" t="n">
        <v>2963</v>
      </c>
      <c r="J33" s="0" t="n">
        <v>230.218</v>
      </c>
      <c r="K33" s="0" t="n">
        <v>2.20291</v>
      </c>
      <c r="L33" s="0" t="n">
        <v>3.82624</v>
      </c>
      <c r="M33" s="0" t="n">
        <v>-0.755818</v>
      </c>
      <c r="N33" s="0" t="n">
        <f aca="false">M33+3*L33</f>
        <v>10.722902</v>
      </c>
      <c r="O33" s="0" t="n">
        <f aca="false">J33-221.4</f>
        <v>8.81799999999998</v>
      </c>
      <c r="Q33" s="0" t="n">
        <v>1965</v>
      </c>
      <c r="R33" s="0" t="n">
        <v>230.669</v>
      </c>
      <c r="S33" s="0" t="n">
        <v>2.98601</v>
      </c>
      <c r="T33" s="0" t="n">
        <v>4.4292</v>
      </c>
      <c r="U33" s="0" t="n">
        <v>-3.5128</v>
      </c>
      <c r="V33" s="0" t="n">
        <f aca="false">U33+3*T33</f>
        <v>9.7748</v>
      </c>
      <c r="W33" s="0" t="n">
        <f aca="false">R33-221.3</f>
        <v>9.369</v>
      </c>
      <c r="Y33" s="0" t="n">
        <v>2960</v>
      </c>
      <c r="Z33" s="0" t="n">
        <v>230.078</v>
      </c>
      <c r="AA33" s="0" t="n">
        <v>2.79746</v>
      </c>
      <c r="AB33" s="0" t="n">
        <v>4.54246</v>
      </c>
      <c r="AC33" s="0" t="n">
        <v>-3.36477</v>
      </c>
      <c r="AD33" s="0" t="n">
        <f aca="false">AC33+3*AB33</f>
        <v>10.26261</v>
      </c>
      <c r="AE33" s="0" t="n">
        <f aca="false">Z33-221.3</f>
        <v>8.77799999999999</v>
      </c>
      <c r="AG33" s="0" t="n">
        <v>1951</v>
      </c>
      <c r="AH33" s="0" t="n">
        <v>232.234</v>
      </c>
      <c r="AI33" s="0" t="n">
        <v>1.96136</v>
      </c>
      <c r="AJ33" s="0" t="n">
        <v>3.38231</v>
      </c>
      <c r="AK33" s="0" t="n">
        <v>-0.996147</v>
      </c>
      <c r="AL33" s="0" t="n">
        <f aca="false">AK33+3*AJ33</f>
        <v>9.150783</v>
      </c>
      <c r="AM33" s="0" t="n">
        <f aca="false">AH33-221.7</f>
        <v>10.534</v>
      </c>
      <c r="AO33" s="0" t="n">
        <v>4445</v>
      </c>
      <c r="AP33" s="0" t="n">
        <v>232.19</v>
      </c>
      <c r="AQ33" s="0" t="n">
        <v>1.5949</v>
      </c>
      <c r="AR33" s="0" t="n">
        <v>2.47499</v>
      </c>
      <c r="AS33" s="0" t="n">
        <v>-1.86029</v>
      </c>
      <c r="AT33" s="0" t="n">
        <f aca="false">AS33+3*AR33</f>
        <v>5.56468</v>
      </c>
      <c r="AU33" s="0" t="n">
        <f aca="false">AP33-221.7</f>
        <v>10.49</v>
      </c>
      <c r="AW33" s="0" t="n">
        <v>1956</v>
      </c>
      <c r="AX33" s="0" t="n">
        <v>231.269</v>
      </c>
      <c r="AY33" s="0" t="n">
        <v>1.78613</v>
      </c>
      <c r="AZ33" s="0" t="n">
        <v>3.41548</v>
      </c>
      <c r="BA33" s="0" t="n">
        <v>-1.72832</v>
      </c>
      <c r="BB33" s="0" t="n">
        <f aca="false">BA33+3*AZ33</f>
        <v>8.51812</v>
      </c>
      <c r="BC33" s="0" t="n">
        <f aca="false">AX33-221.6</f>
        <v>9.66900000000001</v>
      </c>
      <c r="BE33" s="0" t="n">
        <v>4452</v>
      </c>
      <c r="BF33" s="0" t="n">
        <v>230.874</v>
      </c>
      <c r="BG33" s="0" t="n">
        <v>1.59845</v>
      </c>
      <c r="BH33" s="0" t="n">
        <v>3.90252</v>
      </c>
      <c r="BI33" s="0" t="n">
        <v>-2.85519</v>
      </c>
      <c r="BJ33" s="0" t="n">
        <f aca="false">BI33+3*BH33</f>
        <v>8.85237</v>
      </c>
      <c r="BK33" s="0" t="n">
        <f aca="false">BF33-221.5</f>
        <v>9.374</v>
      </c>
    </row>
    <row r="34" customFormat="false" ht="13.8" hidden="false" customHeight="false" outlineLevel="0" collapsed="false">
      <c r="A34" s="0" t="n">
        <v>1970</v>
      </c>
      <c r="B34" s="0" t="n">
        <v>230.634</v>
      </c>
      <c r="C34" s="0" t="n">
        <v>2.2395</v>
      </c>
      <c r="D34" s="0" t="n">
        <v>3.77198</v>
      </c>
      <c r="E34" s="0" t="n">
        <v>-2.29103</v>
      </c>
      <c r="F34" s="0" t="n">
        <f aca="false">E34+3*D34</f>
        <v>9.02491</v>
      </c>
      <c r="G34" s="0" t="n">
        <f aca="false">B34-221.3</f>
        <v>9.33399999999998</v>
      </c>
      <c r="I34" s="0" t="n">
        <v>2964</v>
      </c>
      <c r="J34" s="0" t="n">
        <v>229.955</v>
      </c>
      <c r="K34" s="0" t="n">
        <v>2.7875</v>
      </c>
      <c r="L34" s="0" t="n">
        <v>4.55119</v>
      </c>
      <c r="M34" s="0" t="n">
        <v>-1.22414</v>
      </c>
      <c r="N34" s="0" t="n">
        <f aca="false">M34+3*L34</f>
        <v>12.42943</v>
      </c>
      <c r="O34" s="0" t="n">
        <f aca="false">J34-221.4</f>
        <v>8.55500000000001</v>
      </c>
      <c r="Q34" s="0" t="n">
        <v>1966</v>
      </c>
      <c r="R34" s="0" t="n">
        <v>230.418</v>
      </c>
      <c r="S34" s="0" t="n">
        <v>2.75869</v>
      </c>
      <c r="T34" s="0" t="n">
        <v>4.19967</v>
      </c>
      <c r="U34" s="0" t="n">
        <v>-2.78349</v>
      </c>
      <c r="V34" s="0" t="n">
        <f aca="false">U34+3*T34</f>
        <v>9.81552</v>
      </c>
      <c r="W34" s="0" t="n">
        <f aca="false">R34-221.3</f>
        <v>9.118</v>
      </c>
      <c r="Y34" s="0" t="n">
        <v>2961</v>
      </c>
      <c r="Z34" s="0" t="n">
        <v>229.797</v>
      </c>
      <c r="AA34" s="0" t="n">
        <v>3.21655</v>
      </c>
      <c r="AB34" s="0" t="n">
        <v>4.89693</v>
      </c>
      <c r="AC34" s="0" t="n">
        <v>-3.08612</v>
      </c>
      <c r="AD34" s="0" t="n">
        <f aca="false">AC34+3*AB34</f>
        <v>11.60467</v>
      </c>
      <c r="AE34" s="0" t="n">
        <f aca="false">Z34-221.3</f>
        <v>8.49699999999999</v>
      </c>
      <c r="AG34" s="0" t="n">
        <v>1952</v>
      </c>
      <c r="AH34" s="0" t="n">
        <v>231.982</v>
      </c>
      <c r="AI34" s="0" t="n">
        <v>1.60282</v>
      </c>
      <c r="AJ34" s="0" t="n">
        <v>2.97668</v>
      </c>
      <c r="AK34" s="0" t="n">
        <v>-0.842407</v>
      </c>
      <c r="AL34" s="0" t="n">
        <f aca="false">AK34+3*AJ34</f>
        <v>8.087633</v>
      </c>
      <c r="AM34" s="0" t="n">
        <f aca="false">AH34-221.7</f>
        <v>10.282</v>
      </c>
      <c r="AO34" s="0" t="n">
        <v>4446</v>
      </c>
      <c r="AP34" s="0" t="n">
        <v>231.931</v>
      </c>
      <c r="AQ34" s="0" t="n">
        <v>1.44836</v>
      </c>
      <c r="AR34" s="0" t="n">
        <v>2.94568</v>
      </c>
      <c r="AS34" s="0" t="n">
        <v>-1.62571</v>
      </c>
      <c r="AT34" s="0" t="n">
        <f aca="false">AS34+3*AR34</f>
        <v>7.21133</v>
      </c>
      <c r="AU34" s="0" t="n">
        <f aca="false">AP34-221.7</f>
        <v>10.231</v>
      </c>
      <c r="AW34" s="0" t="n">
        <v>1957</v>
      </c>
      <c r="AX34" s="0" t="n">
        <v>230.998</v>
      </c>
      <c r="AY34" s="0" t="n">
        <v>1.82913</v>
      </c>
      <c r="AZ34" s="0" t="n">
        <v>3.41056</v>
      </c>
      <c r="BA34" s="0" t="n">
        <v>-1.76331</v>
      </c>
      <c r="BB34" s="0" t="n">
        <f aca="false">BA34+3*AZ34</f>
        <v>8.46837</v>
      </c>
      <c r="BC34" s="0" t="n">
        <f aca="false">AX34-221.6</f>
        <v>9.398</v>
      </c>
      <c r="BE34" s="0" t="n">
        <v>4453</v>
      </c>
      <c r="BF34" s="0" t="n">
        <v>230.596</v>
      </c>
      <c r="BG34" s="0" t="n">
        <v>2.32418</v>
      </c>
      <c r="BH34" s="0" t="n">
        <v>4.32405</v>
      </c>
      <c r="BI34" s="0" t="n">
        <v>-6.51695</v>
      </c>
      <c r="BJ34" s="0" t="n">
        <f aca="false">BI34+3*BH34</f>
        <v>6.4552</v>
      </c>
      <c r="BK34" s="0" t="n">
        <f aca="false">BF34-221.5</f>
        <v>9.096</v>
      </c>
    </row>
    <row r="35" customFormat="false" ht="13.8" hidden="false" customHeight="false" outlineLevel="0" collapsed="false">
      <c r="A35" s="0" t="n">
        <v>1971</v>
      </c>
      <c r="B35" s="0" t="n">
        <v>230.409</v>
      </c>
      <c r="C35" s="0" t="n">
        <v>2.11315</v>
      </c>
      <c r="D35" s="0" t="n">
        <v>3.53047</v>
      </c>
      <c r="E35" s="0" t="n">
        <v>-0.397164</v>
      </c>
      <c r="F35" s="0" t="n">
        <f aca="false">E35+3*D35</f>
        <v>10.194246</v>
      </c>
      <c r="G35" s="0" t="n">
        <f aca="false">B35-221.3</f>
        <v>9.10899999999998</v>
      </c>
      <c r="I35" s="0" t="n">
        <v>2965</v>
      </c>
      <c r="J35" s="0" t="n">
        <v>229.696</v>
      </c>
      <c r="K35" s="0" t="n">
        <v>3.1579</v>
      </c>
      <c r="L35" s="0" t="n">
        <v>5.13022</v>
      </c>
      <c r="M35" s="0" t="n">
        <v>-3.02184</v>
      </c>
      <c r="N35" s="0" t="n">
        <f aca="false">M35+3*L35</f>
        <v>12.36882</v>
      </c>
      <c r="O35" s="0" t="n">
        <f aca="false">J35-221.4</f>
        <v>8.29599999999999</v>
      </c>
      <c r="Q35" s="0" t="n">
        <v>1967</v>
      </c>
      <c r="R35" s="0" t="n">
        <v>230.17</v>
      </c>
      <c r="S35" s="0" t="n">
        <v>3.33678</v>
      </c>
      <c r="T35" s="0" t="n">
        <v>4.279</v>
      </c>
      <c r="U35" s="0" t="n">
        <v>-0.815761</v>
      </c>
      <c r="V35" s="0" t="n">
        <f aca="false">U35+3*T35</f>
        <v>12.021239</v>
      </c>
      <c r="W35" s="0" t="n">
        <f aca="false">R35-221.3</f>
        <v>8.86999999999998</v>
      </c>
      <c r="Y35" s="0" t="n">
        <v>2962</v>
      </c>
      <c r="Z35" s="0" t="n">
        <v>229.521</v>
      </c>
      <c r="AA35" s="0" t="n">
        <v>3.16872</v>
      </c>
      <c r="AB35" s="0" t="n">
        <v>5.14899</v>
      </c>
      <c r="AC35" s="0" t="n">
        <v>-4.12378</v>
      </c>
      <c r="AD35" s="0" t="n">
        <f aca="false">AC35+3*AB35</f>
        <v>11.32319</v>
      </c>
      <c r="AE35" s="0" t="n">
        <f aca="false">Z35-221.3</f>
        <v>8.22099999999998</v>
      </c>
      <c r="AG35" s="0" t="n">
        <v>1953</v>
      </c>
      <c r="AH35" s="0" t="n">
        <v>231.73</v>
      </c>
      <c r="AI35" s="0" t="n">
        <v>1.40033</v>
      </c>
      <c r="AJ35" s="0" t="n">
        <v>3.00474</v>
      </c>
      <c r="AK35" s="0" t="n">
        <v>-0.643926</v>
      </c>
      <c r="AL35" s="0" t="n">
        <f aca="false">AK35+3*AJ35</f>
        <v>8.370294</v>
      </c>
      <c r="AM35" s="0" t="n">
        <f aca="false">AH35-221.7</f>
        <v>10.03</v>
      </c>
      <c r="AO35" s="0" t="n">
        <v>4447</v>
      </c>
      <c r="AP35" s="0" t="n">
        <v>231.668</v>
      </c>
      <c r="AQ35" s="0" t="n">
        <v>2.20508</v>
      </c>
      <c r="AR35" s="0" t="n">
        <v>3.37534</v>
      </c>
      <c r="AS35" s="0" t="n">
        <v>-0.819793</v>
      </c>
      <c r="AT35" s="0" t="n">
        <f aca="false">AS35+3*AR35</f>
        <v>9.306227</v>
      </c>
      <c r="AU35" s="0" t="n">
        <f aca="false">AP35-221.7</f>
        <v>9.96800000000002</v>
      </c>
      <c r="AW35" s="0" t="n">
        <v>1958</v>
      </c>
      <c r="AX35" s="0" t="n">
        <v>230.725</v>
      </c>
      <c r="AY35" s="0" t="n">
        <v>2.13156</v>
      </c>
      <c r="AZ35" s="0" t="n">
        <v>3.43891</v>
      </c>
      <c r="BA35" s="0" t="n">
        <v>-0.986491</v>
      </c>
      <c r="BB35" s="0" t="n">
        <f aca="false">BA35+3*AZ35</f>
        <v>9.330239</v>
      </c>
      <c r="BC35" s="0" t="n">
        <f aca="false">AX35-221.6</f>
        <v>9.125</v>
      </c>
      <c r="BE35" s="0" t="n">
        <v>4454</v>
      </c>
      <c r="BF35" s="0" t="n">
        <v>230.312</v>
      </c>
      <c r="BG35" s="0" t="n">
        <v>3.38714</v>
      </c>
      <c r="BH35" s="0" t="n">
        <v>6.20244</v>
      </c>
      <c r="BI35" s="0" t="n">
        <v>-5.64077</v>
      </c>
      <c r="BJ35" s="0" t="n">
        <f aca="false">BI35+3*BH35</f>
        <v>12.96655</v>
      </c>
      <c r="BK35" s="0" t="n">
        <f aca="false">BF35-221.5</f>
        <v>8.81200000000001</v>
      </c>
    </row>
    <row r="36" customFormat="false" ht="13.8" hidden="false" customHeight="false" outlineLevel="0" collapsed="false">
      <c r="A36" s="0" t="n">
        <v>1972</v>
      </c>
      <c r="B36" s="0" t="n">
        <v>230.186</v>
      </c>
      <c r="C36" s="0" t="n">
        <v>2.53918</v>
      </c>
      <c r="D36" s="0" t="n">
        <v>4.64708</v>
      </c>
      <c r="E36" s="0" t="n">
        <v>-4.00291</v>
      </c>
      <c r="F36" s="0" t="n">
        <f aca="false">E36+3*D36</f>
        <v>9.93833</v>
      </c>
      <c r="G36" s="0" t="n">
        <f aca="false">B36-221.3</f>
        <v>8.886</v>
      </c>
      <c r="I36" s="0" t="n">
        <v>2966</v>
      </c>
      <c r="J36" s="0" t="n">
        <v>229.436</v>
      </c>
      <c r="K36" s="0" t="n">
        <v>3.37575</v>
      </c>
      <c r="L36" s="0" t="n">
        <v>5.01092</v>
      </c>
      <c r="M36" s="0" t="n">
        <v>-3.77043</v>
      </c>
      <c r="N36" s="0" t="n">
        <f aca="false">M36+3*L36</f>
        <v>11.26233</v>
      </c>
      <c r="O36" s="0" t="n">
        <f aca="false">J36-221.4</f>
        <v>8.036</v>
      </c>
      <c r="Q36" s="0" t="n">
        <v>1968</v>
      </c>
      <c r="R36" s="0" t="n">
        <v>229.926</v>
      </c>
      <c r="S36" s="0" t="n">
        <v>3.24895</v>
      </c>
      <c r="T36" s="0" t="n">
        <v>4.42208</v>
      </c>
      <c r="U36" s="0" t="n">
        <v>-3.07962</v>
      </c>
      <c r="V36" s="0" t="n">
        <f aca="false">U36+3*T36</f>
        <v>10.18662</v>
      </c>
      <c r="W36" s="0" t="n">
        <f aca="false">R36-221.3</f>
        <v>8.62599999999998</v>
      </c>
      <c r="Y36" s="0" t="n">
        <v>2963</v>
      </c>
      <c r="Z36" s="0" t="n">
        <v>229.241</v>
      </c>
      <c r="AA36" s="0" t="n">
        <v>3.35286</v>
      </c>
      <c r="AB36" s="0" t="n">
        <v>5.40457</v>
      </c>
      <c r="AC36" s="0" t="n">
        <v>-2.84757</v>
      </c>
      <c r="AD36" s="0" t="n">
        <f aca="false">AC36+3*AB36</f>
        <v>13.36614</v>
      </c>
      <c r="AE36" s="0" t="n">
        <f aca="false">Z36-221.3</f>
        <v>7.941</v>
      </c>
      <c r="AG36" s="0" t="n">
        <v>1954</v>
      </c>
      <c r="AH36" s="0" t="n">
        <v>231.478</v>
      </c>
      <c r="AI36" s="0" t="n">
        <v>1.48174</v>
      </c>
      <c r="AJ36" s="0" t="n">
        <v>3.12537</v>
      </c>
      <c r="AK36" s="0" t="n">
        <v>-2.00984</v>
      </c>
      <c r="AL36" s="0" t="n">
        <f aca="false">AK36+3*AJ36</f>
        <v>7.36627</v>
      </c>
      <c r="AM36" s="0" t="n">
        <f aca="false">AH36-221.7</f>
        <v>9.77800000000002</v>
      </c>
      <c r="AO36" s="0" t="n">
        <v>4448</v>
      </c>
      <c r="AP36" s="0" t="n">
        <v>231.408</v>
      </c>
      <c r="AQ36" s="0" t="n">
        <v>2.11344</v>
      </c>
      <c r="AR36" s="0" t="n">
        <v>3.43367</v>
      </c>
      <c r="AS36" s="0" t="n">
        <v>-1.86087</v>
      </c>
      <c r="AT36" s="0" t="n">
        <f aca="false">AS36+3*AR36</f>
        <v>8.44014</v>
      </c>
      <c r="AU36" s="0" t="n">
        <f aca="false">AP36-221.7</f>
        <v>9.708</v>
      </c>
      <c r="AW36" s="0" t="n">
        <v>1959</v>
      </c>
      <c r="AX36" s="0" t="n">
        <v>230.454</v>
      </c>
      <c r="AY36" s="0" t="n">
        <v>1.58902</v>
      </c>
      <c r="AZ36" s="0" t="n">
        <v>5.13991</v>
      </c>
      <c r="BA36" s="0" t="n">
        <v>-2.81177</v>
      </c>
      <c r="BB36" s="0" t="n">
        <f aca="false">BA36+3*AZ36</f>
        <v>12.60796</v>
      </c>
      <c r="BC36" s="0" t="n">
        <f aca="false">AX36-221.6</f>
        <v>8.85400000000001</v>
      </c>
      <c r="BE36" s="0" t="n">
        <v>4455</v>
      </c>
      <c r="BF36" s="0" t="n">
        <v>230.027</v>
      </c>
      <c r="BG36" s="0" t="n">
        <v>4.02661</v>
      </c>
      <c r="BH36" s="0" t="n">
        <v>6.83533</v>
      </c>
      <c r="BI36" s="0" t="n">
        <v>-5.84342</v>
      </c>
      <c r="BJ36" s="0" t="n">
        <f aca="false">BI36+3*BH36</f>
        <v>14.66257</v>
      </c>
      <c r="BK36" s="0" t="n">
        <f aca="false">BF36-221.5</f>
        <v>8.52699999999999</v>
      </c>
    </row>
    <row r="37" customFormat="false" ht="13.8" hidden="false" customHeight="false" outlineLevel="0" collapsed="false">
      <c r="A37" s="0" t="n">
        <v>1973</v>
      </c>
      <c r="B37" s="0" t="n">
        <v>229.967</v>
      </c>
      <c r="C37" s="0" t="n">
        <v>1.96695</v>
      </c>
      <c r="D37" s="0" t="n">
        <v>3.75816</v>
      </c>
      <c r="E37" s="0" t="n">
        <v>-2.09917</v>
      </c>
      <c r="F37" s="0" t="n">
        <f aca="false">E37+3*D37</f>
        <v>9.17531</v>
      </c>
      <c r="G37" s="0" t="n">
        <f aca="false">B37-221.3</f>
        <v>8.667</v>
      </c>
      <c r="I37" s="0" t="n">
        <v>2967</v>
      </c>
      <c r="J37" s="0" t="n">
        <v>229.186</v>
      </c>
      <c r="K37" s="0" t="n">
        <v>3.63627</v>
      </c>
      <c r="L37" s="0" t="n">
        <v>5.8098</v>
      </c>
      <c r="M37" s="0" t="n">
        <v>-3.5548</v>
      </c>
      <c r="N37" s="0" t="n">
        <f aca="false">M37+3*L37</f>
        <v>13.8746</v>
      </c>
      <c r="O37" s="0" t="n">
        <f aca="false">J37-221.4</f>
        <v>7.786</v>
      </c>
      <c r="Q37" s="0" t="n">
        <v>1969</v>
      </c>
      <c r="R37" s="0" t="n">
        <v>229.684</v>
      </c>
      <c r="S37" s="0" t="n">
        <v>2.81451</v>
      </c>
      <c r="T37" s="0" t="n">
        <v>4.25654</v>
      </c>
      <c r="U37" s="0" t="n">
        <v>-3.38112</v>
      </c>
      <c r="V37" s="0" t="n">
        <f aca="false">U37+3*T37</f>
        <v>9.3885</v>
      </c>
      <c r="W37" s="0" t="n">
        <f aca="false">R37-221.3</f>
        <v>8.38399999999999</v>
      </c>
      <c r="Y37" s="0" t="n">
        <v>2964</v>
      </c>
      <c r="Z37" s="0" t="n">
        <v>228.965</v>
      </c>
      <c r="AA37" s="0" t="n">
        <v>4.48768</v>
      </c>
      <c r="AB37" s="0" t="n">
        <v>10.1227</v>
      </c>
      <c r="AC37" s="0" t="n">
        <v>-3.26586</v>
      </c>
      <c r="AD37" s="0" t="n">
        <f aca="false">AC37+3*AB37</f>
        <v>27.10224</v>
      </c>
      <c r="AE37" s="0" t="n">
        <f aca="false">Z37-221.3</f>
        <v>7.66499999999999</v>
      </c>
      <c r="AG37" s="0" t="n">
        <v>1955</v>
      </c>
      <c r="AH37" s="0" t="n">
        <v>231.219</v>
      </c>
      <c r="AI37" s="0" t="n">
        <v>2.1627</v>
      </c>
      <c r="AJ37" s="0" t="n">
        <v>4.29801</v>
      </c>
      <c r="AK37" s="0" t="n">
        <v>-1.209</v>
      </c>
      <c r="AL37" s="0" t="n">
        <f aca="false">AK37+3*AJ37</f>
        <v>11.68503</v>
      </c>
      <c r="AM37" s="0" t="n">
        <f aca="false">AH37-221.7</f>
        <v>9.51900000000001</v>
      </c>
      <c r="AO37" s="0" t="n">
        <v>4449</v>
      </c>
      <c r="AP37" s="0" t="n">
        <v>231.145</v>
      </c>
      <c r="AQ37" s="0" t="n">
        <v>1.91022</v>
      </c>
      <c r="AR37" s="0" t="n">
        <v>3.47183</v>
      </c>
      <c r="AS37" s="0" t="n">
        <v>-2.60834</v>
      </c>
      <c r="AT37" s="0" t="n">
        <f aca="false">AS37+3*AR37</f>
        <v>7.80715</v>
      </c>
      <c r="AU37" s="0" t="n">
        <f aca="false">AP37-221.7</f>
        <v>9.44500000000002</v>
      </c>
      <c r="AW37" s="0" t="n">
        <v>1960</v>
      </c>
      <c r="AX37" s="0" t="n">
        <v>230.181</v>
      </c>
      <c r="AY37" s="1" t="n">
        <f aca="false">AVERAGE(AY36,AY38)</f>
        <v>1.658815</v>
      </c>
      <c r="AZ37" s="1" t="n">
        <f aca="false">AVERAGE(AZ36,AZ38)</f>
        <v>6.207815</v>
      </c>
      <c r="BC37" s="0" t="n">
        <f aca="false">AX37-221.6</f>
        <v>8.58100000000002</v>
      </c>
      <c r="BE37" s="0" t="n">
        <v>4456</v>
      </c>
      <c r="BF37" s="0" t="n">
        <v>229.745</v>
      </c>
      <c r="BG37" s="0" t="n">
        <v>2.91673</v>
      </c>
      <c r="BH37" s="0" t="n">
        <v>5.74822</v>
      </c>
      <c r="BI37" s="0" t="n">
        <v>-5.46167</v>
      </c>
      <c r="BJ37" s="0" t="n">
        <f aca="false">BI37+3*BH37</f>
        <v>11.78299</v>
      </c>
      <c r="BK37" s="0" t="n">
        <f aca="false">BF37-221.5</f>
        <v>8.245</v>
      </c>
    </row>
    <row r="38" customFormat="false" ht="13.8" hidden="false" customHeight="false" outlineLevel="0" collapsed="false">
      <c r="A38" s="0" t="n">
        <v>1974</v>
      </c>
      <c r="B38" s="0" t="n">
        <v>229.75</v>
      </c>
      <c r="C38" s="0" t="n">
        <v>3.23326</v>
      </c>
      <c r="D38" s="0" t="n">
        <v>5.28178</v>
      </c>
      <c r="E38" s="0" t="n">
        <v>-2.95448</v>
      </c>
      <c r="F38" s="0" t="n">
        <f aca="false">E38+3*D38</f>
        <v>12.89086</v>
      </c>
      <c r="G38" s="0" t="n">
        <f aca="false">B38-221.3</f>
        <v>8.44999999999999</v>
      </c>
      <c r="I38" s="0" t="n">
        <v>2968</v>
      </c>
      <c r="J38" s="0" t="n">
        <v>228.934</v>
      </c>
      <c r="K38" s="0" t="n">
        <v>3.36422</v>
      </c>
      <c r="L38" s="0" t="n">
        <v>5.71215</v>
      </c>
      <c r="M38" s="0" t="n">
        <v>-5.61745</v>
      </c>
      <c r="N38" s="0" t="n">
        <f aca="false">M38+3*L38</f>
        <v>11.519</v>
      </c>
      <c r="O38" s="0" t="n">
        <f aca="false">J38-221.4</f>
        <v>7.53399999999999</v>
      </c>
      <c r="Q38" s="0" t="n">
        <v>1970</v>
      </c>
      <c r="R38" s="0" t="n">
        <v>229.439</v>
      </c>
      <c r="S38" s="0" t="n">
        <v>3.45505</v>
      </c>
      <c r="T38" s="0" t="n">
        <v>5.15786</v>
      </c>
      <c r="U38" s="0" t="n">
        <v>-5.1318</v>
      </c>
      <c r="V38" s="0" t="n">
        <f aca="false">U38+3*T38</f>
        <v>10.34178</v>
      </c>
      <c r="W38" s="0" t="n">
        <f aca="false">R38-221.3</f>
        <v>8.13899999999998</v>
      </c>
      <c r="Y38" s="0" t="n">
        <v>2965</v>
      </c>
      <c r="Z38" s="0" t="n">
        <v>228.696</v>
      </c>
      <c r="AA38" s="0" t="n">
        <v>4.32507</v>
      </c>
      <c r="AB38" s="0" t="n">
        <v>6.3362</v>
      </c>
      <c r="AC38" s="0" t="n">
        <v>-5.87296</v>
      </c>
      <c r="AD38" s="0" t="n">
        <f aca="false">AC38+3*AB38</f>
        <v>13.13564</v>
      </c>
      <c r="AE38" s="0" t="n">
        <f aca="false">Z38-221.3</f>
        <v>7.39599999999999</v>
      </c>
      <c r="AG38" s="0" t="n">
        <v>1956</v>
      </c>
      <c r="AH38" s="0" t="n">
        <v>230.96</v>
      </c>
      <c r="AI38" s="0" t="n">
        <v>2.18617</v>
      </c>
      <c r="AJ38" s="0" t="n">
        <v>3.80989</v>
      </c>
      <c r="AK38" s="0" t="n">
        <v>-2.7869</v>
      </c>
      <c r="AL38" s="0" t="n">
        <f aca="false">AK38+3*AJ38</f>
        <v>8.64277</v>
      </c>
      <c r="AM38" s="0" t="n">
        <f aca="false">AH38-221.7</f>
        <v>9.26000000000002</v>
      </c>
      <c r="AO38" s="0" t="n">
        <v>4450</v>
      </c>
      <c r="AP38" s="0" t="n">
        <v>230.874</v>
      </c>
      <c r="AQ38" s="0" t="n">
        <v>2.37702</v>
      </c>
      <c r="AR38" s="0" t="n">
        <v>4.03141</v>
      </c>
      <c r="AS38" s="0" t="n">
        <v>-3.47949</v>
      </c>
      <c r="AT38" s="0" t="n">
        <f aca="false">AS38+3*AR38</f>
        <v>8.61474</v>
      </c>
      <c r="AU38" s="0" t="n">
        <f aca="false">AP38-221.7</f>
        <v>9.17400000000001</v>
      </c>
      <c r="AW38" s="0" t="n">
        <v>1961</v>
      </c>
      <c r="AX38" s="0" t="n">
        <v>229.906</v>
      </c>
      <c r="AY38" s="0" t="n">
        <v>1.72861</v>
      </c>
      <c r="AZ38" s="0" t="n">
        <v>7.27572</v>
      </c>
      <c r="BA38" s="0" t="n">
        <v>-5.47126</v>
      </c>
      <c r="BB38" s="0" t="n">
        <f aca="false">BA38+3*AZ38</f>
        <v>16.3559</v>
      </c>
      <c r="BC38" s="0" t="n">
        <f aca="false">AX38-221.6</f>
        <v>8.30600000000001</v>
      </c>
      <c r="BE38" s="0" t="n">
        <v>4457</v>
      </c>
      <c r="BF38" s="0" t="n">
        <v>229.463</v>
      </c>
      <c r="BG38" s="0" t="n">
        <v>2.99494</v>
      </c>
      <c r="BH38" s="0" t="n">
        <v>5.94934</v>
      </c>
      <c r="BI38" s="0" t="n">
        <v>-5.89504</v>
      </c>
      <c r="BJ38" s="0" t="n">
        <f aca="false">BI38+3*BH38</f>
        <v>11.95298</v>
      </c>
      <c r="BK38" s="0" t="n">
        <f aca="false">BF38-221.5</f>
        <v>7.96299999999999</v>
      </c>
    </row>
    <row r="39" customFormat="false" ht="13.8" hidden="false" customHeight="false" outlineLevel="0" collapsed="false">
      <c r="A39" s="0" t="n">
        <v>1975</v>
      </c>
      <c r="B39" s="0" t="n">
        <v>229.534</v>
      </c>
      <c r="C39" s="0" t="n">
        <v>2.81811</v>
      </c>
      <c r="D39" s="0" t="n">
        <v>4.49646</v>
      </c>
      <c r="E39" s="0" t="n">
        <v>-2.54367</v>
      </c>
      <c r="F39" s="0" t="n">
        <f aca="false">E39+3*D39</f>
        <v>10.94571</v>
      </c>
      <c r="G39" s="0" t="n">
        <f aca="false">B39-221.3</f>
        <v>8.23399999999998</v>
      </c>
      <c r="I39" s="0" t="n">
        <v>2969</v>
      </c>
      <c r="J39" s="0" t="n">
        <v>228.687</v>
      </c>
      <c r="K39" s="0" t="n">
        <v>3.20873</v>
      </c>
      <c r="L39" s="0" t="n">
        <v>5.6643</v>
      </c>
      <c r="M39" s="0" t="n">
        <v>-5.59732</v>
      </c>
      <c r="N39" s="0" t="n">
        <f aca="false">M39+3*L39</f>
        <v>11.39558</v>
      </c>
      <c r="O39" s="0" t="n">
        <f aca="false">J39-221.4</f>
        <v>7.28700000000001</v>
      </c>
      <c r="Q39" s="0" t="n">
        <v>1971</v>
      </c>
      <c r="R39" s="0" t="n">
        <v>229.199</v>
      </c>
      <c r="S39" s="0" t="n">
        <v>4.02812</v>
      </c>
      <c r="T39" s="0" t="n">
        <v>5.69582</v>
      </c>
      <c r="U39" s="0" t="n">
        <v>-4.89106</v>
      </c>
      <c r="V39" s="0" t="n">
        <f aca="false">U39+3*T39</f>
        <v>12.1964</v>
      </c>
      <c r="W39" s="0" t="n">
        <f aca="false">R39-221.3</f>
        <v>7.899</v>
      </c>
      <c r="Y39" s="0" t="n">
        <v>2966</v>
      </c>
      <c r="Z39" s="0" t="n">
        <v>228.43</v>
      </c>
      <c r="AA39" s="0" t="n">
        <v>4.69771</v>
      </c>
      <c r="AB39" s="0" t="n">
        <v>7.15183</v>
      </c>
      <c r="AC39" s="0" t="n">
        <v>-5.25901</v>
      </c>
      <c r="AD39" s="0" t="n">
        <f aca="false">AC39+3*AB39</f>
        <v>16.19648</v>
      </c>
      <c r="AE39" s="0" t="n">
        <f aca="false">Z39-221.3</f>
        <v>7.13</v>
      </c>
      <c r="AG39" s="0" t="n">
        <v>1957</v>
      </c>
      <c r="AH39" s="0" t="n">
        <v>230.702</v>
      </c>
      <c r="AI39" s="0" t="n">
        <v>2.3653</v>
      </c>
      <c r="AJ39" s="0" t="n">
        <v>4.1093</v>
      </c>
      <c r="AK39" s="0" t="n">
        <v>-1.93643</v>
      </c>
      <c r="AL39" s="0" t="n">
        <f aca="false">AK39+3*AJ39</f>
        <v>10.39147</v>
      </c>
      <c r="AM39" s="0" t="n">
        <f aca="false">AH39-221.7</f>
        <v>9.00200000000001</v>
      </c>
      <c r="AO39" s="0" t="n">
        <v>4451</v>
      </c>
      <c r="AP39" s="0" t="n">
        <v>230.606</v>
      </c>
      <c r="AQ39" s="0" t="n">
        <v>2.44146</v>
      </c>
      <c r="AR39" s="0" t="n">
        <v>4.09319</v>
      </c>
      <c r="AS39" s="0" t="n">
        <v>-1.75448</v>
      </c>
      <c r="AT39" s="0" t="n">
        <f aca="false">AS39+3*AR39</f>
        <v>10.52509</v>
      </c>
      <c r="AU39" s="0" t="n">
        <f aca="false">AP39-221.7</f>
        <v>8.90600000000001</v>
      </c>
      <c r="AW39" s="0" t="n">
        <v>1962</v>
      </c>
      <c r="AX39" s="0" t="n">
        <v>229.634</v>
      </c>
      <c r="AY39" s="0" t="n">
        <v>2.39227</v>
      </c>
      <c r="AZ39" s="0" t="n">
        <v>5.87629</v>
      </c>
      <c r="BA39" s="0" t="n">
        <v>-7.20329</v>
      </c>
      <c r="BB39" s="0" t="n">
        <f aca="false">BA39+3*AZ39</f>
        <v>10.42558</v>
      </c>
      <c r="BC39" s="0" t="n">
        <f aca="false">AX39-221.6</f>
        <v>8.03399999999999</v>
      </c>
      <c r="BE39" s="0" t="n">
        <v>4458</v>
      </c>
      <c r="BF39" s="0" t="n">
        <v>229.18</v>
      </c>
      <c r="BG39" s="0" t="n">
        <v>3.92873</v>
      </c>
      <c r="BH39" s="0" t="n">
        <v>7.18139</v>
      </c>
      <c r="BI39" s="0" t="n">
        <v>-7.59034</v>
      </c>
      <c r="BJ39" s="0" t="n">
        <f aca="false">BI39+3*BH39</f>
        <v>13.95383</v>
      </c>
      <c r="BK39" s="0" t="n">
        <f aca="false">BF39-221.5</f>
        <v>7.68000000000001</v>
      </c>
    </row>
    <row r="40" customFormat="false" ht="13.8" hidden="false" customHeight="false" outlineLevel="0" collapsed="false">
      <c r="A40" s="0" t="n">
        <v>1976</v>
      </c>
      <c r="B40" s="0" t="n">
        <v>229.323</v>
      </c>
      <c r="C40" s="0" t="n">
        <v>2.34289</v>
      </c>
      <c r="D40" s="0" t="n">
        <v>4.40622</v>
      </c>
      <c r="E40" s="0" t="n">
        <v>-2.87786</v>
      </c>
      <c r="F40" s="0" t="n">
        <f aca="false">E40+3*D40</f>
        <v>10.3408</v>
      </c>
      <c r="G40" s="0" t="n">
        <f aca="false">B40-221.3</f>
        <v>8.023</v>
      </c>
      <c r="I40" s="0" t="n">
        <v>2970</v>
      </c>
      <c r="J40" s="0" t="n">
        <v>228.447</v>
      </c>
      <c r="K40" s="0" t="n">
        <v>3.60938</v>
      </c>
      <c r="L40" s="0" t="n">
        <v>5.71057</v>
      </c>
      <c r="M40" s="0" t="n">
        <v>-5.05762</v>
      </c>
      <c r="N40" s="0" t="n">
        <f aca="false">M40+3*L40</f>
        <v>12.07409</v>
      </c>
      <c r="O40" s="0" t="n">
        <f aca="false">J40-221.4</f>
        <v>7.047</v>
      </c>
      <c r="Q40" s="0" t="n">
        <v>1972</v>
      </c>
      <c r="R40" s="0" t="n">
        <v>228.963</v>
      </c>
      <c r="S40" s="0" t="n">
        <v>3.52939</v>
      </c>
      <c r="T40" s="0" t="n">
        <v>5.52794</v>
      </c>
      <c r="U40" s="0" t="n">
        <v>-7.77184</v>
      </c>
      <c r="V40" s="0" t="n">
        <f aca="false">U40+3*T40</f>
        <v>8.81198</v>
      </c>
      <c r="W40" s="0" t="n">
        <f aca="false">R40-221.3</f>
        <v>7.66299999999998</v>
      </c>
      <c r="Y40" s="0" t="n">
        <v>2967</v>
      </c>
      <c r="Z40" s="0" t="n">
        <v>228.165</v>
      </c>
      <c r="AA40" s="0" t="n">
        <v>4.95031</v>
      </c>
      <c r="AB40" s="0" t="n">
        <v>7.80234</v>
      </c>
      <c r="AC40" s="0" t="n">
        <v>-6.5788</v>
      </c>
      <c r="AD40" s="0" t="n">
        <f aca="false">AC40+3*AB40</f>
        <v>16.82822</v>
      </c>
      <c r="AE40" s="0" t="n">
        <f aca="false">Z40-221.3</f>
        <v>6.86499999999998</v>
      </c>
      <c r="AG40" s="0" t="n">
        <v>1958</v>
      </c>
      <c r="AH40" s="0" t="n">
        <v>230.44</v>
      </c>
      <c r="AI40" s="0" t="n">
        <v>1.81266</v>
      </c>
      <c r="AJ40" s="0" t="n">
        <v>3.79952</v>
      </c>
      <c r="AK40" s="0" t="n">
        <v>-1.09732</v>
      </c>
      <c r="AL40" s="0" t="n">
        <f aca="false">AK40+3*AJ40</f>
        <v>10.30124</v>
      </c>
      <c r="AM40" s="0" t="n">
        <f aca="false">AH40-221.7</f>
        <v>8.74000000000001</v>
      </c>
      <c r="AO40" s="0" t="n">
        <v>4452</v>
      </c>
      <c r="AP40" s="0" t="n">
        <v>230.338</v>
      </c>
      <c r="AQ40" s="0" t="n">
        <v>2.40955</v>
      </c>
      <c r="AR40" s="0" t="n">
        <v>4.03078</v>
      </c>
      <c r="AS40" s="0" t="n">
        <v>-2.84124</v>
      </c>
      <c r="AT40" s="0" t="n">
        <f aca="false">AS40+3*AR40</f>
        <v>9.2511</v>
      </c>
      <c r="AU40" s="0" t="n">
        <f aca="false">AP40-221.7</f>
        <v>8.63800000000001</v>
      </c>
      <c r="AW40" s="0" t="n">
        <v>1963</v>
      </c>
      <c r="AX40" s="0" t="n">
        <v>229.362</v>
      </c>
      <c r="AY40" s="0" t="n">
        <v>3.21141</v>
      </c>
      <c r="AZ40" s="0" t="n">
        <v>6.98865</v>
      </c>
      <c r="BA40" s="0" t="n">
        <v>-7.73504</v>
      </c>
      <c r="BB40" s="0" t="n">
        <f aca="false">BA40+3*AZ40</f>
        <v>13.23091</v>
      </c>
      <c r="BC40" s="0" t="n">
        <f aca="false">AX40-221.6</f>
        <v>7.762</v>
      </c>
      <c r="BE40" s="0" t="n">
        <v>4459</v>
      </c>
      <c r="BF40" s="0" t="n">
        <v>228.898</v>
      </c>
      <c r="BG40" s="0" t="n">
        <v>4.57018</v>
      </c>
      <c r="BH40" s="0" t="n">
        <v>9.11832</v>
      </c>
      <c r="BI40" s="0" t="n">
        <v>-13.2833</v>
      </c>
      <c r="BJ40" s="0" t="n">
        <f aca="false">BI40+3*BH40</f>
        <v>14.07166</v>
      </c>
      <c r="BK40" s="0" t="n">
        <f aca="false">BF40-221.5</f>
        <v>7.398</v>
      </c>
    </row>
    <row r="41" customFormat="false" ht="13.8" hidden="false" customHeight="false" outlineLevel="0" collapsed="false">
      <c r="A41" s="0" t="n">
        <v>1977</v>
      </c>
      <c r="B41" s="0" t="n">
        <v>229.118</v>
      </c>
      <c r="C41" s="0" t="n">
        <v>2.40531</v>
      </c>
      <c r="D41" s="0" t="n">
        <v>4.31276</v>
      </c>
      <c r="E41" s="0" t="n">
        <v>-2.00532</v>
      </c>
      <c r="F41" s="0" t="n">
        <f aca="false">E41+3*D41</f>
        <v>10.93296</v>
      </c>
      <c r="G41" s="0" t="n">
        <f aca="false">B41-221.3</f>
        <v>7.81799999999998</v>
      </c>
      <c r="I41" s="0" t="n">
        <v>2971</v>
      </c>
      <c r="J41" s="0" t="n">
        <v>228.213</v>
      </c>
      <c r="K41" s="0" t="n">
        <v>3.95637</v>
      </c>
      <c r="L41" s="0" t="n">
        <v>6.58119</v>
      </c>
      <c r="M41" s="0" t="n">
        <v>-5.62773</v>
      </c>
      <c r="N41" s="0" t="n">
        <f aca="false">M41+3*L41</f>
        <v>14.11584</v>
      </c>
      <c r="O41" s="0" t="n">
        <f aca="false">J41-221.4</f>
        <v>6.81299999999999</v>
      </c>
      <c r="Q41" s="0" t="n">
        <v>1973</v>
      </c>
      <c r="R41" s="0" t="n">
        <v>228.732</v>
      </c>
      <c r="S41" s="0" t="n">
        <v>4.13196</v>
      </c>
      <c r="T41" s="0" t="n">
        <v>5.8527</v>
      </c>
      <c r="U41" s="0" t="n">
        <v>-6.04996</v>
      </c>
      <c r="V41" s="0" t="n">
        <f aca="false">U41+3*T41</f>
        <v>11.50814</v>
      </c>
      <c r="W41" s="0" t="n">
        <f aca="false">R41-221.3</f>
        <v>7.43199999999999</v>
      </c>
      <c r="Y41" s="0" t="n">
        <v>2968</v>
      </c>
      <c r="Z41" s="0" t="n">
        <v>227.907</v>
      </c>
      <c r="AA41" s="0" t="n">
        <v>5.43821</v>
      </c>
      <c r="AB41" s="0" t="n">
        <v>8.20839</v>
      </c>
      <c r="AC41" s="0" t="n">
        <v>-7.55934</v>
      </c>
      <c r="AD41" s="0" t="n">
        <f aca="false">AC41+3*AB41</f>
        <v>17.06583</v>
      </c>
      <c r="AE41" s="0" t="n">
        <f aca="false">Z41-221.3</f>
        <v>6.607</v>
      </c>
      <c r="AG41" s="0" t="n">
        <v>1959</v>
      </c>
      <c r="AH41" s="0" t="n">
        <v>230.176</v>
      </c>
      <c r="AI41" s="0" t="n">
        <v>2.46834</v>
      </c>
      <c r="AJ41" s="0" t="n">
        <v>4.58461</v>
      </c>
      <c r="AK41" s="0" t="n">
        <v>-2.98021</v>
      </c>
      <c r="AL41" s="0" t="n">
        <f aca="false">AK41+3*AJ41</f>
        <v>10.77362</v>
      </c>
      <c r="AM41" s="0" t="n">
        <f aca="false">AH41-221.7</f>
        <v>8.476</v>
      </c>
      <c r="AO41" s="0" t="n">
        <v>4453</v>
      </c>
      <c r="AP41" s="0" t="n">
        <v>230.064</v>
      </c>
      <c r="AQ41" s="0" t="n">
        <v>2.86481</v>
      </c>
      <c r="AR41" s="0" t="n">
        <v>5.40372</v>
      </c>
      <c r="AS41" s="0" t="n">
        <v>-6.5552</v>
      </c>
      <c r="AT41" s="0" t="n">
        <f aca="false">AS41+3*AR41</f>
        <v>9.65596</v>
      </c>
      <c r="AU41" s="0" t="n">
        <f aca="false">AP41-221.7</f>
        <v>8.364</v>
      </c>
      <c r="AW41" s="0" t="n">
        <v>1964</v>
      </c>
      <c r="AX41" s="0" t="n">
        <v>229.091</v>
      </c>
      <c r="AY41" s="0" t="n">
        <v>3.44963</v>
      </c>
      <c r="AZ41" s="0" t="n">
        <v>7.74844</v>
      </c>
      <c r="BA41" s="0" t="n">
        <v>-7.36164</v>
      </c>
      <c r="BB41" s="0" t="n">
        <f aca="false">BA41+3*AZ41</f>
        <v>15.88368</v>
      </c>
      <c r="BC41" s="0" t="n">
        <f aca="false">AX41-221.6</f>
        <v>7.49100000000001</v>
      </c>
      <c r="BE41" s="0" t="n">
        <v>4460</v>
      </c>
      <c r="BF41" s="0" t="n">
        <v>228.614</v>
      </c>
      <c r="BG41" s="0" t="n">
        <v>5.92383</v>
      </c>
      <c r="BH41" s="0" t="n">
        <v>11.5747</v>
      </c>
      <c r="BI41" s="0" t="n">
        <v>-18.0225</v>
      </c>
      <c r="BJ41" s="0" t="n">
        <f aca="false">BI41+3*BH41</f>
        <v>16.7016</v>
      </c>
      <c r="BK41" s="0" t="n">
        <f aca="false">BF41-221.5</f>
        <v>7.114</v>
      </c>
    </row>
    <row r="42" customFormat="false" ht="13.8" hidden="false" customHeight="false" outlineLevel="0" collapsed="false">
      <c r="A42" s="0" t="n">
        <v>1978</v>
      </c>
      <c r="B42" s="0" t="n">
        <v>228.916</v>
      </c>
      <c r="C42" s="0" t="n">
        <v>3.49141</v>
      </c>
      <c r="D42" s="0" t="n">
        <v>5.67364</v>
      </c>
      <c r="E42" s="0" t="n">
        <v>-4.60437</v>
      </c>
      <c r="F42" s="0" t="n">
        <f aca="false">E42+3*D42</f>
        <v>12.41655</v>
      </c>
      <c r="G42" s="0" t="n">
        <f aca="false">B42-221.3</f>
        <v>7.61599999999999</v>
      </c>
      <c r="I42" s="0" t="n">
        <v>2972</v>
      </c>
      <c r="J42" s="0" t="n">
        <v>227.979</v>
      </c>
      <c r="K42" s="0" t="n">
        <v>5.63684</v>
      </c>
      <c r="L42" s="0" t="n">
        <v>8.41194</v>
      </c>
      <c r="M42" s="0" t="n">
        <v>-5.13955</v>
      </c>
      <c r="N42" s="0" t="n">
        <f aca="false">M42+3*L42</f>
        <v>20.09627</v>
      </c>
      <c r="O42" s="0" t="n">
        <f aca="false">J42-221.4</f>
        <v>6.57900000000001</v>
      </c>
      <c r="Q42" s="0" t="n">
        <v>1974</v>
      </c>
      <c r="R42" s="0" t="n">
        <v>228.501</v>
      </c>
      <c r="S42" s="0" t="n">
        <v>4.77297</v>
      </c>
      <c r="T42" s="0" t="n">
        <v>6.55709</v>
      </c>
      <c r="U42" s="0" t="n">
        <v>-6.51475</v>
      </c>
      <c r="V42" s="0" t="n">
        <f aca="false">U42+3*T42</f>
        <v>13.15652</v>
      </c>
      <c r="W42" s="0" t="n">
        <f aca="false">R42-221.3</f>
        <v>7.20099999999999</v>
      </c>
      <c r="Y42" s="0" t="n">
        <v>2969</v>
      </c>
      <c r="Z42" s="0" t="n">
        <v>227.652</v>
      </c>
      <c r="AA42" s="0" t="n">
        <v>6.32458</v>
      </c>
      <c r="AB42" s="0" t="n">
        <v>9.65121</v>
      </c>
      <c r="AC42" s="0" t="n">
        <v>-5.66799</v>
      </c>
      <c r="AD42" s="0" t="n">
        <f aca="false">AC42+3*AB42</f>
        <v>23.28564</v>
      </c>
      <c r="AE42" s="0" t="n">
        <f aca="false">Z42-221.3</f>
        <v>6.35199999999998</v>
      </c>
      <c r="AG42" s="0" t="n">
        <v>1960</v>
      </c>
      <c r="AH42" s="0" t="n">
        <v>229.915</v>
      </c>
      <c r="AI42" s="0" t="n">
        <v>2.06646</v>
      </c>
      <c r="AJ42" s="0" t="n">
        <v>4.89829</v>
      </c>
      <c r="AK42" s="0" t="n">
        <v>-4.20849</v>
      </c>
      <c r="AL42" s="0" t="n">
        <f aca="false">AK42+3*AJ42</f>
        <v>10.48638</v>
      </c>
      <c r="AM42" s="0" t="n">
        <f aca="false">AH42-221.7</f>
        <v>8.215</v>
      </c>
      <c r="AO42" s="0" t="n">
        <v>4454</v>
      </c>
      <c r="AP42" s="0" t="n">
        <v>229.787</v>
      </c>
      <c r="AQ42" s="0" t="n">
        <v>2.59803</v>
      </c>
      <c r="AR42" s="0" t="n">
        <v>4.91023</v>
      </c>
      <c r="AS42" s="0" t="n">
        <v>-3.21106</v>
      </c>
      <c r="AT42" s="0" t="n">
        <f aca="false">AS42+3*AR42</f>
        <v>11.51963</v>
      </c>
      <c r="AU42" s="0" t="n">
        <f aca="false">AP42-221.7</f>
        <v>8.08700000000002</v>
      </c>
      <c r="AW42" s="0" t="n">
        <v>1965</v>
      </c>
      <c r="AX42" s="0" t="n">
        <v>228.819</v>
      </c>
      <c r="AY42" s="0" t="n">
        <v>4.82962</v>
      </c>
      <c r="AZ42" s="0" t="n">
        <v>10.1837</v>
      </c>
      <c r="BA42" s="0" t="n">
        <v>-8.01546</v>
      </c>
      <c r="BB42" s="0" t="n">
        <f aca="false">BA42+3*AZ42</f>
        <v>22.53564</v>
      </c>
      <c r="BC42" s="0" t="n">
        <f aca="false">AX42-221.6</f>
        <v>7.21899999999999</v>
      </c>
      <c r="BE42" s="0" t="n">
        <v>4461</v>
      </c>
      <c r="BF42" s="0" t="n">
        <v>228.335</v>
      </c>
      <c r="BG42" s="0" t="n">
        <v>4.61757</v>
      </c>
      <c r="BH42" s="0" t="n">
        <v>9.92683</v>
      </c>
      <c r="BI42" s="0" t="n">
        <v>-14.1035</v>
      </c>
      <c r="BJ42" s="0" t="n">
        <f aca="false">BI42+3*BH42</f>
        <v>15.67699</v>
      </c>
      <c r="BK42" s="0" t="n">
        <f aca="false">BF42-221.5</f>
        <v>6.83500000000001</v>
      </c>
    </row>
    <row r="43" customFormat="false" ht="13.8" hidden="false" customHeight="false" outlineLevel="0" collapsed="false">
      <c r="A43" s="0" t="n">
        <v>1979</v>
      </c>
      <c r="B43" s="0" t="n">
        <v>228.716</v>
      </c>
      <c r="C43" s="0" t="n">
        <v>3.71485</v>
      </c>
      <c r="D43" s="0" t="n">
        <v>6.25983</v>
      </c>
      <c r="E43" s="0" t="n">
        <v>-5.34765</v>
      </c>
      <c r="F43" s="0" t="n">
        <f aca="false">E43+3*D43</f>
        <v>13.43184</v>
      </c>
      <c r="G43" s="0" t="n">
        <f aca="false">B43-221.3</f>
        <v>7.416</v>
      </c>
      <c r="I43" s="0" t="n">
        <v>2973</v>
      </c>
      <c r="J43" s="0" t="n">
        <v>227.752</v>
      </c>
      <c r="K43" s="0" t="n">
        <v>5.89942</v>
      </c>
      <c r="L43" s="0" t="n">
        <v>8.68605</v>
      </c>
      <c r="M43" s="0" t="n">
        <v>-5.4137</v>
      </c>
      <c r="N43" s="0" t="n">
        <f aca="false">M43+3*L43</f>
        <v>20.64445</v>
      </c>
      <c r="O43" s="0" t="n">
        <f aca="false">J43-221.4</f>
        <v>6.352</v>
      </c>
      <c r="Q43" s="0" t="n">
        <v>1975</v>
      </c>
      <c r="R43" s="0" t="n">
        <v>228.275</v>
      </c>
      <c r="S43" s="0" t="n">
        <v>4.80833</v>
      </c>
      <c r="T43" s="0" t="n">
        <v>7.07221</v>
      </c>
      <c r="U43" s="0" t="n">
        <v>-6.95505</v>
      </c>
      <c r="V43" s="0" t="n">
        <f aca="false">U43+3*T43</f>
        <v>14.26158</v>
      </c>
      <c r="W43" s="0" t="n">
        <f aca="false">R43-221.3</f>
        <v>6.97499999999999</v>
      </c>
      <c r="Y43" s="0" t="n">
        <v>2970</v>
      </c>
      <c r="Z43" s="0" t="n">
        <v>227.403</v>
      </c>
      <c r="AA43" s="0" t="n">
        <v>6.85607</v>
      </c>
      <c r="AB43" s="0" t="n">
        <v>10.2914</v>
      </c>
      <c r="AC43" s="0" t="n">
        <v>-6.24246</v>
      </c>
      <c r="AD43" s="0" t="n">
        <f aca="false">AC43+3*AB43</f>
        <v>24.63174</v>
      </c>
      <c r="AE43" s="0" t="n">
        <f aca="false">Z43-221.3</f>
        <v>6.10299999999998</v>
      </c>
      <c r="AG43" s="0" t="n">
        <v>1961</v>
      </c>
      <c r="AH43" s="0" t="n">
        <v>229.652</v>
      </c>
      <c r="AI43" s="0" t="n">
        <v>3.00488</v>
      </c>
      <c r="AJ43" s="0" t="n">
        <v>5.56443</v>
      </c>
      <c r="AK43" s="0" t="n">
        <v>-5.05374</v>
      </c>
      <c r="AL43" s="0" t="n">
        <f aca="false">AK43+3*AJ43</f>
        <v>11.63955</v>
      </c>
      <c r="AM43" s="0" t="n">
        <f aca="false">AH43-221.7</f>
        <v>7.952</v>
      </c>
      <c r="AO43" s="0" t="n">
        <v>4455</v>
      </c>
      <c r="AP43" s="0" t="n">
        <v>229.513</v>
      </c>
      <c r="AQ43" s="0" t="n">
        <v>3.53823</v>
      </c>
      <c r="AR43" s="0" t="n">
        <v>6.44804</v>
      </c>
      <c r="AS43" s="0" t="n">
        <v>-5.97355</v>
      </c>
      <c r="AT43" s="0" t="n">
        <f aca="false">AS43+3*AR43</f>
        <v>13.37057</v>
      </c>
      <c r="AU43" s="0" t="n">
        <f aca="false">AP43-221.7</f>
        <v>7.81300000000002</v>
      </c>
      <c r="AW43" s="0" t="n">
        <v>1966</v>
      </c>
      <c r="AX43" s="0" t="n">
        <v>228.548</v>
      </c>
      <c r="AY43" s="0" t="n">
        <v>5.20859</v>
      </c>
      <c r="AZ43" s="0" t="n">
        <v>9.80352</v>
      </c>
      <c r="BA43" s="0" t="n">
        <v>-5.44376</v>
      </c>
      <c r="BB43" s="0" t="n">
        <f aca="false">BA43+3*AZ43</f>
        <v>23.9668</v>
      </c>
      <c r="BC43" s="0" t="n">
        <f aca="false">AX43-221.6</f>
        <v>6.94800000000001</v>
      </c>
      <c r="BE43" s="0" t="n">
        <v>4462</v>
      </c>
      <c r="BF43" s="0" t="n">
        <v>228.056</v>
      </c>
      <c r="BG43" s="0" t="n">
        <v>3.99382</v>
      </c>
      <c r="BH43" s="0" t="n">
        <v>9.35466</v>
      </c>
      <c r="BI43" s="0" t="n">
        <v>-15.2831</v>
      </c>
      <c r="BJ43" s="0" t="n">
        <f aca="false">BI43+3*BH43</f>
        <v>12.78088</v>
      </c>
      <c r="BK43" s="0" t="n">
        <f aca="false">BF43-221.5</f>
        <v>6.55600000000001</v>
      </c>
    </row>
    <row r="44" customFormat="false" ht="13.8" hidden="false" customHeight="false" outlineLevel="0" collapsed="false">
      <c r="A44" s="0" t="n">
        <v>1980</v>
      </c>
      <c r="B44" s="0" t="n">
        <v>228.523</v>
      </c>
      <c r="C44" s="0" t="n">
        <v>4.12493</v>
      </c>
      <c r="D44" s="0" t="n">
        <v>6.7879</v>
      </c>
      <c r="E44" s="0" t="n">
        <v>-7.58284</v>
      </c>
      <c r="F44" s="0" t="n">
        <f aca="false">E44+3*D44</f>
        <v>12.78086</v>
      </c>
      <c r="G44" s="0" t="n">
        <f aca="false">B44-221.3</f>
        <v>7.22299999999999</v>
      </c>
      <c r="I44" s="0" t="n">
        <v>2974</v>
      </c>
      <c r="J44" s="0" t="n">
        <v>227.53</v>
      </c>
      <c r="K44" s="0" t="n">
        <v>6.4678</v>
      </c>
      <c r="L44" s="0" t="n">
        <v>9.1393</v>
      </c>
      <c r="M44" s="0" t="n">
        <v>-3.63159</v>
      </c>
      <c r="N44" s="0" t="n">
        <f aca="false">M44+3*L44</f>
        <v>23.78631</v>
      </c>
      <c r="O44" s="0" t="n">
        <f aca="false">J44-221.4</f>
        <v>6.13</v>
      </c>
      <c r="Q44" s="0" t="n">
        <v>1976</v>
      </c>
      <c r="R44" s="0" t="n">
        <v>228.056</v>
      </c>
      <c r="S44" s="0" t="n">
        <v>5.36426</v>
      </c>
      <c r="T44" s="0" t="n">
        <v>9.83464</v>
      </c>
      <c r="U44" s="0" t="n">
        <v>-4.21499</v>
      </c>
      <c r="V44" s="0" t="n">
        <f aca="false">U44+3*T44</f>
        <v>25.28893</v>
      </c>
      <c r="W44" s="0" t="n">
        <f aca="false">R44-221.3</f>
        <v>6.756</v>
      </c>
      <c r="Y44" s="0" t="n">
        <v>2971</v>
      </c>
      <c r="Z44" s="0" t="n">
        <v>227.159</v>
      </c>
      <c r="AA44" s="0" t="n">
        <v>6.99204</v>
      </c>
      <c r="AB44" s="0" t="n">
        <v>10.4027</v>
      </c>
      <c r="AC44" s="0" t="n">
        <v>-5.36234</v>
      </c>
      <c r="AD44" s="0" t="n">
        <f aca="false">AC44+3*AB44</f>
        <v>25.84576</v>
      </c>
      <c r="AE44" s="0" t="n">
        <f aca="false">Z44-221.3</f>
        <v>5.85899999999998</v>
      </c>
      <c r="AG44" s="0" t="n">
        <v>1962</v>
      </c>
      <c r="AH44" s="0" t="n">
        <v>229.387</v>
      </c>
      <c r="AI44" s="0" t="n">
        <v>3.22484</v>
      </c>
      <c r="AJ44" s="0" t="n">
        <v>5.92998</v>
      </c>
      <c r="AK44" s="0" t="n">
        <v>-5.54249</v>
      </c>
      <c r="AL44" s="0" t="n">
        <f aca="false">AK44+3*AJ44</f>
        <v>12.24745</v>
      </c>
      <c r="AM44" s="0" t="n">
        <f aca="false">AH44-221.7</f>
        <v>7.68700000000001</v>
      </c>
      <c r="AO44" s="0" t="n">
        <v>4456</v>
      </c>
      <c r="AP44" s="0" t="n">
        <v>229.239</v>
      </c>
      <c r="AQ44" s="0" t="n">
        <v>4.19349</v>
      </c>
      <c r="AR44" s="0" t="n">
        <v>7.07419</v>
      </c>
      <c r="AS44" s="0" t="n">
        <v>-6.42623</v>
      </c>
      <c r="AT44" s="0" t="n">
        <f aca="false">AS44+3*AR44</f>
        <v>14.79634</v>
      </c>
      <c r="AU44" s="0" t="n">
        <f aca="false">AP44-221.7</f>
        <v>7.53900000000002</v>
      </c>
      <c r="AW44" s="0" t="n">
        <v>1967</v>
      </c>
      <c r="AX44" s="0" t="n">
        <v>228.281</v>
      </c>
      <c r="AY44" s="0" t="n">
        <v>5.69158</v>
      </c>
      <c r="AZ44" s="0" t="n">
        <v>11.4886</v>
      </c>
      <c r="BA44" s="0" t="n">
        <v>-8.06489</v>
      </c>
      <c r="BB44" s="0" t="n">
        <f aca="false">BA44+3*AZ44</f>
        <v>26.40091</v>
      </c>
      <c r="BC44" s="0" t="n">
        <f aca="false">AX44-221.6</f>
        <v>6.68100000000001</v>
      </c>
      <c r="BE44" s="0" t="n">
        <v>4463</v>
      </c>
      <c r="BF44" s="0" t="n">
        <v>227.777</v>
      </c>
      <c r="BG44" s="0" t="n">
        <v>4.52513</v>
      </c>
      <c r="BH44" s="0" t="n">
        <v>10.0882</v>
      </c>
      <c r="BI44" s="0" t="n">
        <v>-17.2252</v>
      </c>
      <c r="BJ44" s="0" t="n">
        <f aca="false">BI44+3*BH44</f>
        <v>13.0394</v>
      </c>
      <c r="BK44" s="0" t="n">
        <f aca="false">BF44-221.5</f>
        <v>6.27699999999999</v>
      </c>
    </row>
    <row r="45" customFormat="false" ht="13.8" hidden="false" customHeight="false" outlineLevel="0" collapsed="false">
      <c r="A45" s="0" t="n">
        <v>1981</v>
      </c>
      <c r="B45" s="0" t="n">
        <v>228.337</v>
      </c>
      <c r="C45" s="0" t="n">
        <v>4.28776</v>
      </c>
      <c r="D45" s="0" t="n">
        <v>6.4755</v>
      </c>
      <c r="E45" s="0" t="n">
        <v>-4.95437</v>
      </c>
      <c r="F45" s="0" t="n">
        <f aca="false">E45+3*D45</f>
        <v>14.47213</v>
      </c>
      <c r="G45" s="0" t="n">
        <f aca="false">B45-221.3</f>
        <v>7.03699999999998</v>
      </c>
      <c r="I45" s="0" t="n">
        <v>2975</v>
      </c>
      <c r="J45" s="0" t="n">
        <v>227.316</v>
      </c>
      <c r="K45" s="0" t="n">
        <v>6.41037</v>
      </c>
      <c r="L45" s="0" t="n">
        <v>8.94506</v>
      </c>
      <c r="M45" s="0" t="n">
        <v>-2.44719</v>
      </c>
      <c r="N45" s="0" t="n">
        <f aca="false">M45+3*L45</f>
        <v>24.38799</v>
      </c>
      <c r="O45" s="0" t="n">
        <f aca="false">J45-221.4</f>
        <v>5.916</v>
      </c>
      <c r="Q45" s="0" t="n">
        <v>1977</v>
      </c>
      <c r="R45" s="0" t="n">
        <v>227.84</v>
      </c>
      <c r="S45" s="0" t="n">
        <v>4.02556</v>
      </c>
      <c r="T45" s="1" t="n">
        <f aca="false">AVERAGE(T44,T46)</f>
        <v>9.19597</v>
      </c>
      <c r="U45" s="0" t="n">
        <v>-4.82439</v>
      </c>
      <c r="W45" s="0" t="n">
        <f aca="false">R45-221.3</f>
        <v>6.53999999999999</v>
      </c>
      <c r="Y45" s="0" t="n">
        <v>2972</v>
      </c>
      <c r="Z45" s="0" t="n">
        <v>226.919</v>
      </c>
      <c r="AA45" s="0" t="n">
        <v>6.48068</v>
      </c>
      <c r="AB45" s="0" t="n">
        <v>9.16347</v>
      </c>
      <c r="AC45" s="0" t="n">
        <v>-7.24577</v>
      </c>
      <c r="AE45" s="0" t="n">
        <f aca="false">Z45-221.3</f>
        <v>5.619</v>
      </c>
      <c r="AG45" s="0" t="n">
        <v>1963</v>
      </c>
      <c r="AH45" s="0" t="n">
        <v>229.126</v>
      </c>
      <c r="AI45" s="0" t="n">
        <v>3.1377</v>
      </c>
      <c r="AJ45" s="0" t="n">
        <v>6.05335</v>
      </c>
      <c r="AK45" s="0" t="n">
        <v>-6.55188</v>
      </c>
      <c r="AL45" s="0" t="n">
        <f aca="false">AK45+3*AJ45</f>
        <v>11.60817</v>
      </c>
      <c r="AM45" s="0" t="n">
        <f aca="false">AH45-221.7</f>
        <v>7.42600000000002</v>
      </c>
      <c r="AO45" s="0" t="n">
        <v>4457</v>
      </c>
      <c r="AP45" s="0" t="n">
        <v>228.965</v>
      </c>
      <c r="AQ45" s="0" t="n">
        <v>4.08428</v>
      </c>
      <c r="AR45" s="0" t="n">
        <v>7.29025</v>
      </c>
      <c r="AS45" s="0" t="n">
        <v>-8.90234</v>
      </c>
      <c r="AT45" s="0" t="n">
        <f aca="false">AS45+3*AR45</f>
        <v>12.96841</v>
      </c>
      <c r="AU45" s="0" t="n">
        <f aca="false">AP45-221.7</f>
        <v>7.26500000000002</v>
      </c>
      <c r="AW45" s="0" t="n">
        <v>1968</v>
      </c>
      <c r="AX45" s="0" t="n">
        <v>228.016</v>
      </c>
      <c r="AY45" s="0" t="n">
        <v>5.74037</v>
      </c>
      <c r="AZ45" s="0" t="n">
        <v>11.0423</v>
      </c>
      <c r="BA45" s="0" t="n">
        <v>-9.29209</v>
      </c>
      <c r="BB45" s="0" t="n">
        <f aca="false">BA45+3*AZ45</f>
        <v>23.83481</v>
      </c>
      <c r="BC45" s="0" t="n">
        <f aca="false">AX45-221.6</f>
        <v>6.416</v>
      </c>
      <c r="BE45" s="0" t="n">
        <v>4464</v>
      </c>
      <c r="BF45" s="0" t="n">
        <v>227.504</v>
      </c>
      <c r="BG45" s="0" t="n">
        <v>5.41713</v>
      </c>
      <c r="BH45" s="0" t="n">
        <v>11.768</v>
      </c>
      <c r="BI45" s="0" t="n">
        <v>-15.7993</v>
      </c>
      <c r="BJ45" s="0" t="n">
        <f aca="false">BI45+3*BH45</f>
        <v>19.5047</v>
      </c>
      <c r="BK45" s="0" t="n">
        <f aca="false">BF45-221.5</f>
        <v>6.00399999999999</v>
      </c>
    </row>
    <row r="46" customFormat="false" ht="13.8" hidden="false" customHeight="false" outlineLevel="0" collapsed="false">
      <c r="A46" s="0" t="n">
        <v>1982</v>
      </c>
      <c r="B46" s="0" t="n">
        <v>228.16</v>
      </c>
      <c r="C46" s="0" t="n">
        <v>4.46526</v>
      </c>
      <c r="D46" s="0" t="n">
        <v>7.22136</v>
      </c>
      <c r="E46" s="0" t="n">
        <v>-6.21279</v>
      </c>
      <c r="F46" s="0" t="n">
        <f aca="false">E46+3*D46</f>
        <v>15.45129</v>
      </c>
      <c r="G46" s="0" t="n">
        <f aca="false">B46-221.3</f>
        <v>6.85999999999999</v>
      </c>
      <c r="I46" s="0" t="n">
        <v>2976</v>
      </c>
      <c r="J46" s="0" t="n">
        <v>227.11</v>
      </c>
      <c r="K46" s="0" t="n">
        <v>6.48487</v>
      </c>
      <c r="L46" s="0" t="n">
        <v>10.4862</v>
      </c>
      <c r="M46" s="0" t="n">
        <v>-7.42931</v>
      </c>
      <c r="N46" s="0" t="n">
        <f aca="false">M46+3*L46</f>
        <v>24.02929</v>
      </c>
      <c r="O46" s="0" t="n">
        <f aca="false">J46-221.4</f>
        <v>5.71000000000001</v>
      </c>
      <c r="Q46" s="0" t="n">
        <v>1978</v>
      </c>
      <c r="R46" s="0" t="n">
        <v>227.628</v>
      </c>
      <c r="S46" s="0" t="n">
        <v>5.07214</v>
      </c>
      <c r="T46" s="0" t="n">
        <v>8.5573</v>
      </c>
      <c r="U46" s="0" t="n">
        <v>-5.45675</v>
      </c>
      <c r="V46" s="0" t="n">
        <f aca="false">U46+3*T46</f>
        <v>20.21515</v>
      </c>
      <c r="W46" s="0" t="n">
        <f aca="false">R46-221.3</f>
        <v>6.32799999999997</v>
      </c>
      <c r="Y46" s="0" t="n">
        <v>2973</v>
      </c>
      <c r="Z46" s="0" t="n">
        <v>226.687</v>
      </c>
      <c r="AA46" s="0" t="n">
        <v>7.95072</v>
      </c>
      <c r="AB46" s="0" t="n">
        <v>11.7959</v>
      </c>
      <c r="AC46" s="0" t="n">
        <v>-5.79488</v>
      </c>
      <c r="AD46" s="0" t="n">
        <f aca="false">AC46+3*AB46</f>
        <v>29.59282</v>
      </c>
      <c r="AE46" s="0" t="n">
        <f aca="false">Z46-221.3</f>
        <v>5.387</v>
      </c>
      <c r="AG46" s="0" t="n">
        <v>1964</v>
      </c>
      <c r="AH46" s="0" t="n">
        <v>228.866</v>
      </c>
      <c r="AI46" s="0" t="n">
        <v>3.44691</v>
      </c>
      <c r="AJ46" s="0" t="n">
        <v>6.95022</v>
      </c>
      <c r="AK46" s="0" t="n">
        <v>-7.06771</v>
      </c>
      <c r="AL46" s="0" t="n">
        <f aca="false">AK46+3*AJ46</f>
        <v>13.78295</v>
      </c>
      <c r="AM46" s="0" t="n">
        <f aca="false">AH46-221.7</f>
        <v>7.16600000000003</v>
      </c>
      <c r="AO46" s="0" t="n">
        <v>4458</v>
      </c>
      <c r="AP46" s="0" t="n">
        <v>228.69</v>
      </c>
      <c r="AQ46" s="0" t="n">
        <v>4.46323</v>
      </c>
      <c r="AR46" s="0" t="n">
        <v>8.08809</v>
      </c>
      <c r="AS46" s="0" t="n">
        <v>-9.67463</v>
      </c>
      <c r="AT46" s="0" t="n">
        <f aca="false">AS46+3*AR46</f>
        <v>14.58964</v>
      </c>
      <c r="AU46" s="0" t="n">
        <f aca="false">AP46-221.7</f>
        <v>6.99000000000001</v>
      </c>
      <c r="AW46" s="0" t="n">
        <v>1969</v>
      </c>
      <c r="AX46" s="0" t="n">
        <v>227.752</v>
      </c>
      <c r="AY46" s="0" t="n">
        <v>5.17627</v>
      </c>
      <c r="AZ46" s="0" t="n">
        <v>10.1981</v>
      </c>
      <c r="BA46" s="0" t="n">
        <v>-11.4731</v>
      </c>
      <c r="BB46" s="0" t="n">
        <f aca="false">BA46+3*AZ46</f>
        <v>19.1212</v>
      </c>
      <c r="BC46" s="0" t="n">
        <f aca="false">AX46-221.6</f>
        <v>6.15200000000002</v>
      </c>
      <c r="BE46" s="0" t="n">
        <v>4465</v>
      </c>
      <c r="BF46" s="0" t="n">
        <v>227.232</v>
      </c>
      <c r="BG46" s="0" t="n">
        <v>5.52343</v>
      </c>
      <c r="BH46" s="0" t="n">
        <v>14.5646</v>
      </c>
      <c r="BI46" s="0" t="n">
        <v>-19.5238</v>
      </c>
      <c r="BJ46" s="0" t="n">
        <f aca="false">BI46+3*BH46</f>
        <v>24.17</v>
      </c>
      <c r="BK46" s="0" t="n">
        <f aca="false">BF46-221.5</f>
        <v>5.732</v>
      </c>
    </row>
    <row r="47" customFormat="false" ht="13.8" hidden="false" customHeight="false" outlineLevel="0" collapsed="false">
      <c r="A47" s="0" t="n">
        <v>1983</v>
      </c>
      <c r="B47" s="0" t="n">
        <v>227.982</v>
      </c>
      <c r="C47" s="0" t="n">
        <v>4.67226</v>
      </c>
      <c r="D47" s="0" t="n">
        <v>7.19659</v>
      </c>
      <c r="E47" s="0" t="n">
        <v>-4.72332</v>
      </c>
      <c r="F47" s="0" t="n">
        <f aca="false">E47+3*D47</f>
        <v>16.86645</v>
      </c>
      <c r="G47" s="0" t="n">
        <f aca="false">B47-221.3</f>
        <v>6.68199999999999</v>
      </c>
      <c r="I47" s="0" t="n">
        <v>2977</v>
      </c>
      <c r="J47" s="0" t="n">
        <v>226.911</v>
      </c>
      <c r="K47" s="0" t="n">
        <v>6.34544</v>
      </c>
      <c r="L47" s="0" t="n">
        <v>9.58696</v>
      </c>
      <c r="M47" s="0" t="n">
        <v>-4.39456</v>
      </c>
      <c r="N47" s="0" t="n">
        <f aca="false">M47+3*L47</f>
        <v>24.36632</v>
      </c>
      <c r="O47" s="0" t="n">
        <f aca="false">J47-221.4</f>
        <v>5.511</v>
      </c>
      <c r="Q47" s="0" t="n">
        <v>1979</v>
      </c>
      <c r="R47" s="0" t="n">
        <v>227.421</v>
      </c>
      <c r="S47" s="0" t="n">
        <v>6.97834</v>
      </c>
      <c r="T47" s="0" t="n">
        <v>10.2003</v>
      </c>
      <c r="U47" s="0" t="n">
        <v>-7.66655</v>
      </c>
      <c r="V47" s="0" t="n">
        <f aca="false">U47+3*T47</f>
        <v>22.93435</v>
      </c>
      <c r="W47" s="0" t="n">
        <f aca="false">R47-221.3</f>
        <v>6.12099999999998</v>
      </c>
      <c r="Y47" s="0" t="n">
        <v>2974</v>
      </c>
      <c r="Z47" s="0" t="n">
        <v>226.466</v>
      </c>
      <c r="AA47" s="0" t="n">
        <v>9.40394</v>
      </c>
      <c r="AB47" s="0" t="n">
        <v>15.2841</v>
      </c>
      <c r="AC47" s="0" t="n">
        <v>-12.0345</v>
      </c>
      <c r="AD47" s="0" t="n">
        <f aca="false">AC47+3*AB47</f>
        <v>33.8178</v>
      </c>
      <c r="AE47" s="0" t="n">
        <f aca="false">Z47-221.3</f>
        <v>5.166</v>
      </c>
      <c r="AG47" s="0" t="n">
        <v>1965</v>
      </c>
      <c r="AH47" s="0" t="n">
        <v>228.607</v>
      </c>
      <c r="AI47" s="0" t="n">
        <v>4.47928</v>
      </c>
      <c r="AJ47" s="0" t="n">
        <v>7.53756</v>
      </c>
      <c r="AK47" s="0" t="n">
        <v>-6.09045</v>
      </c>
      <c r="AL47" s="0" t="n">
        <f aca="false">AK47+3*AJ47</f>
        <v>16.52223</v>
      </c>
      <c r="AM47" s="0" t="n">
        <f aca="false">AH47-221.7</f>
        <v>6.90700000000001</v>
      </c>
      <c r="AO47" s="0" t="n">
        <v>4459</v>
      </c>
      <c r="AP47" s="0" t="n">
        <v>228.417</v>
      </c>
      <c r="AQ47" s="0" t="n">
        <v>5.02382</v>
      </c>
      <c r="AR47" s="0" t="n">
        <v>9.39408</v>
      </c>
      <c r="AS47" s="0" t="n">
        <v>-14.3881</v>
      </c>
      <c r="AT47" s="0" t="n">
        <f aca="false">AS47+3*AR47</f>
        <v>13.79414</v>
      </c>
      <c r="AU47" s="0" t="n">
        <f aca="false">AP47-221.7</f>
        <v>6.71700000000001</v>
      </c>
      <c r="AW47" s="0" t="n">
        <v>1970</v>
      </c>
      <c r="AX47" s="0" t="n">
        <v>227.493</v>
      </c>
      <c r="AY47" s="0" t="n">
        <v>6.29407</v>
      </c>
      <c r="AZ47" s="0" t="n">
        <v>13.2378</v>
      </c>
      <c r="BA47" s="0" t="n">
        <v>-17.6753</v>
      </c>
      <c r="BB47" s="0" t="n">
        <f aca="false">BA47+3*AZ47</f>
        <v>22.0381</v>
      </c>
      <c r="BC47" s="0" t="n">
        <f aca="false">AX47-221.6</f>
        <v>5.893</v>
      </c>
      <c r="BE47" s="0" t="n">
        <v>4466</v>
      </c>
      <c r="BF47" s="0" t="n">
        <v>226.968</v>
      </c>
      <c r="BG47" s="0" t="n">
        <v>6.76728</v>
      </c>
      <c r="BH47" s="0" t="n">
        <v>14.0521</v>
      </c>
      <c r="BI47" s="0" t="n">
        <v>-19.5573</v>
      </c>
      <c r="BJ47" s="0" t="n">
        <f aca="false">BI47+3*BH47</f>
        <v>22.599</v>
      </c>
      <c r="BK47" s="0" t="n">
        <f aca="false">BF47-221.5</f>
        <v>5.46799999999999</v>
      </c>
    </row>
    <row r="48" customFormat="false" ht="13.8" hidden="false" customHeight="false" outlineLevel="0" collapsed="false">
      <c r="A48" s="0" t="n">
        <v>1984</v>
      </c>
      <c r="B48" s="0" t="n">
        <v>227.813</v>
      </c>
      <c r="C48" s="0" t="n">
        <v>5.4194</v>
      </c>
      <c r="D48" s="0" t="n">
        <v>8.32</v>
      </c>
      <c r="E48" s="0" t="n">
        <v>-3.1469</v>
      </c>
      <c r="F48" s="0" t="n">
        <f aca="false">E48+3*D48</f>
        <v>21.8131</v>
      </c>
      <c r="G48" s="0" t="n">
        <f aca="false">B48-221.3</f>
        <v>6.51299999999998</v>
      </c>
      <c r="I48" s="0" t="n">
        <v>2978</v>
      </c>
      <c r="J48" s="0" t="n">
        <v>226.72</v>
      </c>
      <c r="K48" s="0" t="n">
        <v>6.60611</v>
      </c>
      <c r="L48" s="0" t="n">
        <v>10.9566</v>
      </c>
      <c r="M48" s="0" t="n">
        <v>-8.29445</v>
      </c>
      <c r="N48" s="0" t="n">
        <f aca="false">M48+3*L48</f>
        <v>24.57535</v>
      </c>
      <c r="O48" s="0" t="n">
        <f aca="false">J48-221.4</f>
        <v>5.31999999999999</v>
      </c>
      <c r="Q48" s="0" t="n">
        <v>1980</v>
      </c>
      <c r="R48" s="0" t="n">
        <v>227.22</v>
      </c>
      <c r="S48" s="0" t="n">
        <v>6.30228</v>
      </c>
      <c r="T48" s="0" t="n">
        <v>8.80975</v>
      </c>
      <c r="U48" s="0" t="n">
        <v>-4.27095</v>
      </c>
      <c r="V48" s="0" t="n">
        <f aca="false">U48+3*T48</f>
        <v>22.1583</v>
      </c>
      <c r="W48" s="0" t="n">
        <f aca="false">R48-221.3</f>
        <v>5.91999999999999</v>
      </c>
      <c r="Y48" s="0" t="n">
        <v>2975</v>
      </c>
      <c r="Z48" s="0" t="n">
        <v>226.253</v>
      </c>
      <c r="AA48" s="0" t="n">
        <v>9.80391</v>
      </c>
      <c r="AB48" s="0" t="n">
        <v>16.0784</v>
      </c>
      <c r="AC48" s="0" t="n">
        <v>-15.9658</v>
      </c>
      <c r="AD48" s="0" t="n">
        <f aca="false">AC48+3*AB48</f>
        <v>32.2694</v>
      </c>
      <c r="AE48" s="0" t="n">
        <f aca="false">Z48-221.3</f>
        <v>4.95299999999997</v>
      </c>
      <c r="AG48" s="0" t="n">
        <v>1966</v>
      </c>
      <c r="AH48" s="0" t="n">
        <v>228.347</v>
      </c>
      <c r="AI48" s="0" t="n">
        <v>4.32575</v>
      </c>
      <c r="AJ48" s="0" t="n">
        <v>8.84352</v>
      </c>
      <c r="AK48" s="0" t="n">
        <v>-5.46841</v>
      </c>
      <c r="AL48" s="0" t="n">
        <f aca="false">AK48+3*AJ48</f>
        <v>21.06215</v>
      </c>
      <c r="AM48" s="0" t="n">
        <f aca="false">AH48-221.7</f>
        <v>6.64700000000002</v>
      </c>
      <c r="AO48" s="0" t="n">
        <v>4460</v>
      </c>
      <c r="AP48" s="0" t="n">
        <v>228.142</v>
      </c>
      <c r="AQ48" s="0" t="n">
        <v>3.90626</v>
      </c>
      <c r="AR48" s="0" t="n">
        <v>8.39264</v>
      </c>
      <c r="AS48" s="0" t="n">
        <v>-10.9101</v>
      </c>
      <c r="AT48" s="0" t="n">
        <f aca="false">AS48+3*AR48</f>
        <v>14.26782</v>
      </c>
      <c r="AU48" s="0" t="n">
        <f aca="false">AP48-221.7</f>
        <v>6.44200000000001</v>
      </c>
      <c r="AW48" s="0" t="n">
        <v>1971</v>
      </c>
      <c r="AX48" s="0" t="n">
        <v>227.236</v>
      </c>
      <c r="AY48" s="0" t="n">
        <v>5.95879</v>
      </c>
      <c r="AZ48" s="0" t="n">
        <v>12.5325</v>
      </c>
      <c r="BA48" s="0" t="n">
        <v>-16.5887</v>
      </c>
      <c r="BB48" s="0" t="n">
        <f aca="false">BA48+3*AZ48</f>
        <v>21.0088</v>
      </c>
      <c r="BC48" s="0" t="n">
        <f aca="false">AX48-221.6</f>
        <v>5.636</v>
      </c>
      <c r="BE48" s="0" t="n">
        <v>4467</v>
      </c>
      <c r="BF48" s="0" t="n">
        <v>226.704</v>
      </c>
      <c r="BG48" s="0" t="n">
        <v>7.27785</v>
      </c>
      <c r="BH48" s="0" t="n">
        <v>14.1034</v>
      </c>
      <c r="BI48" s="0" t="n">
        <v>-14.7687</v>
      </c>
      <c r="BJ48" s="0" t="n">
        <f aca="false">BI48+3*BH48</f>
        <v>27.5415</v>
      </c>
      <c r="BK48" s="0" t="n">
        <f aca="false">BF48-221.5</f>
        <v>5.20400000000001</v>
      </c>
    </row>
    <row r="49" customFormat="false" ht="13.8" hidden="false" customHeight="false" outlineLevel="0" collapsed="false">
      <c r="A49" s="0" t="n">
        <v>1985</v>
      </c>
      <c r="B49" s="0" t="n">
        <v>227.652</v>
      </c>
      <c r="C49" s="0" t="n">
        <v>3.89449</v>
      </c>
      <c r="D49" s="0" t="n">
        <v>7.37497</v>
      </c>
      <c r="E49" s="0" t="n">
        <v>-2.57836</v>
      </c>
      <c r="F49" s="0" t="n">
        <f aca="false">E49+3*D49</f>
        <v>19.54655</v>
      </c>
      <c r="G49" s="0" t="n">
        <f aca="false">B49-221.3</f>
        <v>6.35199999999998</v>
      </c>
      <c r="I49" s="0" t="n">
        <v>2979</v>
      </c>
      <c r="J49" s="0" t="n">
        <v>226.545</v>
      </c>
      <c r="K49" s="0" t="n">
        <v>7.70416</v>
      </c>
      <c r="L49" s="0" t="n">
        <v>12.3975</v>
      </c>
      <c r="M49" s="0" t="n">
        <v>-7.53413</v>
      </c>
      <c r="N49" s="0" t="n">
        <f aca="false">M49+3*L49</f>
        <v>29.65837</v>
      </c>
      <c r="O49" s="0" t="n">
        <f aca="false">J49-221.4</f>
        <v>5.14499999999998</v>
      </c>
      <c r="Q49" s="0" t="n">
        <v>1981</v>
      </c>
      <c r="R49" s="0" t="n">
        <v>227.026</v>
      </c>
      <c r="S49" s="0" t="n">
        <v>7.79107</v>
      </c>
      <c r="T49" s="0" t="n">
        <v>11.2833</v>
      </c>
      <c r="U49" s="0" t="n">
        <v>-7.78159</v>
      </c>
      <c r="V49" s="0" t="n">
        <f aca="false">U49+3*T49</f>
        <v>26.06831</v>
      </c>
      <c r="W49" s="0" t="n">
        <f aca="false">R49-221.3</f>
        <v>5.726</v>
      </c>
      <c r="AG49" s="0" t="n">
        <v>1967</v>
      </c>
      <c r="AH49" s="0" t="n">
        <v>228.089</v>
      </c>
      <c r="AI49" s="0" t="n">
        <v>5.3852</v>
      </c>
      <c r="AJ49" s="0" t="n">
        <v>9.66343</v>
      </c>
      <c r="AK49" s="0" t="n">
        <v>-6.77165</v>
      </c>
      <c r="AL49" s="0" t="n">
        <f aca="false">AK49+3*AJ49</f>
        <v>22.21864</v>
      </c>
      <c r="AM49" s="0" t="n">
        <f aca="false">AH49-221.7</f>
        <v>6.38900000000001</v>
      </c>
      <c r="AO49" s="0" t="n">
        <v>4461</v>
      </c>
      <c r="AP49" s="0" t="n">
        <v>227.87</v>
      </c>
      <c r="AQ49" s="0" t="n">
        <v>5.93478</v>
      </c>
      <c r="AR49" s="0" t="n">
        <v>11.8153</v>
      </c>
      <c r="AS49" s="0" t="n">
        <v>-18.5083</v>
      </c>
      <c r="AT49" s="0" t="n">
        <f aca="false">AS49+3*AR49</f>
        <v>16.9376</v>
      </c>
      <c r="AU49" s="0" t="n">
        <f aca="false">AP49-221.7</f>
        <v>6.17000000000002</v>
      </c>
      <c r="AW49" s="0" t="n">
        <v>1972</v>
      </c>
      <c r="AX49" s="0" t="n">
        <v>226.985</v>
      </c>
      <c r="AY49" s="0" t="n">
        <v>5.03433</v>
      </c>
      <c r="AZ49" s="0" t="n">
        <v>13.0107</v>
      </c>
      <c r="BA49" s="0" t="n">
        <v>-20.1493</v>
      </c>
      <c r="BB49" s="0" t="n">
        <f aca="false">BA49+3*AZ49</f>
        <v>18.8828</v>
      </c>
      <c r="BC49" s="0" t="n">
        <f aca="false">AX49-221.6</f>
        <v>5.38500000000002</v>
      </c>
      <c r="BE49" s="0" t="n">
        <v>4468</v>
      </c>
      <c r="BF49" s="0" t="n">
        <v>226.441</v>
      </c>
      <c r="BG49" s="0" t="n">
        <v>7.80914</v>
      </c>
      <c r="BH49" s="0" t="n">
        <v>17.2631</v>
      </c>
      <c r="BI49" s="0" t="n">
        <v>-22.8765</v>
      </c>
      <c r="BJ49" s="0" t="n">
        <f aca="false">BI49+3*BH49</f>
        <v>28.9128</v>
      </c>
      <c r="BK49" s="0" t="n">
        <f aca="false">BF49-221.5</f>
        <v>4.941</v>
      </c>
    </row>
    <row r="50" customFormat="false" ht="13.8" hidden="false" customHeight="false" outlineLevel="0" collapsed="false">
      <c r="A50" s="0" t="n">
        <v>1986</v>
      </c>
      <c r="B50" s="0" t="n">
        <v>227.502</v>
      </c>
      <c r="C50" s="0" t="n">
        <v>4.79023</v>
      </c>
      <c r="D50" s="0" t="n">
        <v>11.68</v>
      </c>
      <c r="E50" s="0" t="n">
        <v>-2.26717</v>
      </c>
      <c r="F50" s="0" t="n">
        <f aca="false">E50+3*D50</f>
        <v>32.77283</v>
      </c>
      <c r="G50" s="0" t="n">
        <f aca="false">B50-221.3</f>
        <v>6.202</v>
      </c>
      <c r="I50" s="0" t="n">
        <v>2980</v>
      </c>
      <c r="J50" s="0" t="n">
        <v>226.394</v>
      </c>
      <c r="K50" s="0" t="n">
        <v>8.44935</v>
      </c>
      <c r="L50" s="0" t="n">
        <v>14.3277</v>
      </c>
      <c r="M50" s="0" t="n">
        <v>-11.3321</v>
      </c>
      <c r="N50" s="0" t="n">
        <f aca="false">M50+3*L50</f>
        <v>31.651</v>
      </c>
      <c r="O50" s="0" t="n">
        <f aca="false">J50-221.4</f>
        <v>4.994</v>
      </c>
      <c r="Q50" s="0" t="n">
        <v>1982</v>
      </c>
      <c r="R50" s="0" t="n">
        <v>226.839</v>
      </c>
      <c r="S50" s="0" t="n">
        <v>7.95121</v>
      </c>
      <c r="T50" s="0" t="n">
        <v>11.9741</v>
      </c>
      <c r="U50" s="0" t="n">
        <v>-10.8445</v>
      </c>
      <c r="V50" s="0" t="n">
        <f aca="false">U50+3*T50</f>
        <v>25.0778</v>
      </c>
      <c r="W50" s="0" t="n">
        <f aca="false">R50-221.3</f>
        <v>5.53899999999999</v>
      </c>
      <c r="AG50" s="0" t="n">
        <v>1968</v>
      </c>
      <c r="AH50" s="0" t="n">
        <v>227.835</v>
      </c>
      <c r="AI50" s="0" t="n">
        <v>5.52489</v>
      </c>
      <c r="AJ50" s="0" t="n">
        <v>11.4506</v>
      </c>
      <c r="AK50" s="0" t="n">
        <v>-10.5961</v>
      </c>
      <c r="AL50" s="0" t="n">
        <f aca="false">AK50+3*AJ50</f>
        <v>23.7557</v>
      </c>
      <c r="AM50" s="0" t="n">
        <f aca="false">AH50-221.7</f>
        <v>6.13500000000002</v>
      </c>
      <c r="AO50" s="0" t="n">
        <v>4462</v>
      </c>
      <c r="AP50" s="0" t="n">
        <v>227.602</v>
      </c>
      <c r="AQ50" s="0" t="n">
        <v>5.34104</v>
      </c>
      <c r="AR50" s="0" t="n">
        <v>12.6478</v>
      </c>
      <c r="AS50" s="0" t="n">
        <v>-16.5995</v>
      </c>
      <c r="AT50" s="0" t="n">
        <f aca="false">AS50+3*AR50</f>
        <v>21.3439</v>
      </c>
      <c r="AU50" s="0" t="n">
        <f aca="false">AP50-221.7</f>
        <v>5.90200000000002</v>
      </c>
      <c r="AW50" s="0" t="n">
        <v>1973</v>
      </c>
      <c r="AX50" s="0" t="n">
        <v>226.74</v>
      </c>
      <c r="AY50" s="0" t="n">
        <v>5.35652</v>
      </c>
      <c r="AZ50" s="0" t="n">
        <v>11.7769</v>
      </c>
      <c r="BA50" s="0" t="n">
        <v>-17.068</v>
      </c>
      <c r="BB50" s="0" t="n">
        <f aca="false">BA50+3*AZ50</f>
        <v>18.2627</v>
      </c>
      <c r="BC50" s="0" t="n">
        <f aca="false">AX50-221.6</f>
        <v>5.14000000000002</v>
      </c>
      <c r="BE50" s="0" t="n">
        <v>4469</v>
      </c>
      <c r="BF50" s="0" t="n">
        <v>226.185</v>
      </c>
      <c r="BG50" s="0" t="n">
        <v>7.64234</v>
      </c>
      <c r="BH50" s="0" t="n">
        <v>16.6215</v>
      </c>
      <c r="BI50" s="0" t="n">
        <v>-24.9219</v>
      </c>
      <c r="BJ50" s="0" t="n">
        <f aca="false">BI50+3*BH50</f>
        <v>24.9426</v>
      </c>
      <c r="BK50" s="0" t="n">
        <f aca="false">BF50-221.5</f>
        <v>4.685</v>
      </c>
    </row>
    <row r="51" customFormat="false" ht="13.8" hidden="false" customHeight="false" outlineLevel="0" collapsed="false">
      <c r="A51" s="0" t="n">
        <v>1987</v>
      </c>
      <c r="B51" s="0" t="n">
        <v>227.354</v>
      </c>
      <c r="C51" s="0" t="n">
        <v>4.88928</v>
      </c>
      <c r="D51" s="0" t="n">
        <v>8.49291</v>
      </c>
      <c r="E51" s="0" t="n">
        <v>-2.94152</v>
      </c>
      <c r="F51" s="0" t="n">
        <f aca="false">E51+3*D51</f>
        <v>22.53721</v>
      </c>
      <c r="G51" s="0" t="n">
        <f aca="false">B51-221.3</f>
        <v>6.054</v>
      </c>
      <c r="I51" s="0" t="n">
        <v>2981</v>
      </c>
      <c r="J51" s="0" t="n">
        <v>226.264</v>
      </c>
      <c r="K51" s="0" t="n">
        <v>8.46377</v>
      </c>
      <c r="L51" s="0" t="n">
        <v>12.5777</v>
      </c>
      <c r="M51" s="0" t="n">
        <v>-8.76751</v>
      </c>
      <c r="N51" s="0" t="n">
        <f aca="false">M51+3*L51</f>
        <v>28.96559</v>
      </c>
      <c r="O51" s="0" t="n">
        <f aca="false">J51-221.4</f>
        <v>4.864</v>
      </c>
      <c r="Q51" s="0" t="n">
        <v>1983</v>
      </c>
      <c r="R51" s="0" t="n">
        <v>226.658</v>
      </c>
      <c r="S51" s="0" t="n">
        <v>8.95246</v>
      </c>
      <c r="T51" s="0" t="n">
        <v>12.9863</v>
      </c>
      <c r="U51" s="0" t="n">
        <v>-10.1985</v>
      </c>
      <c r="V51" s="0" t="n">
        <f aca="false">U51+3*T51</f>
        <v>28.7604</v>
      </c>
      <c r="W51" s="0" t="n">
        <f aca="false">R51-221.3</f>
        <v>5.35799999999998</v>
      </c>
      <c r="AG51" s="0" t="n">
        <v>1969</v>
      </c>
      <c r="AH51" s="0" t="n">
        <v>227.582</v>
      </c>
      <c r="AI51" s="0" t="n">
        <v>5.34491</v>
      </c>
      <c r="AJ51" s="0" t="n">
        <v>10.1355</v>
      </c>
      <c r="AK51" s="0" t="n">
        <v>-11.4643</v>
      </c>
      <c r="AL51" s="0" t="n">
        <f aca="false">AK51+3*AJ51</f>
        <v>18.9422</v>
      </c>
      <c r="AM51" s="0" t="n">
        <f aca="false">AH51-221.7</f>
        <v>5.88200000000001</v>
      </c>
      <c r="AO51" s="0" t="n">
        <v>4463</v>
      </c>
      <c r="AP51" s="0" t="n">
        <v>227.331</v>
      </c>
      <c r="AQ51" s="0" t="n">
        <v>5.47972</v>
      </c>
      <c r="AR51" s="0" t="n">
        <v>11.5819</v>
      </c>
      <c r="AS51" s="0" t="n">
        <v>-16.209</v>
      </c>
      <c r="AT51" s="0" t="n">
        <f aca="false">AS51+3*AR51</f>
        <v>18.5367</v>
      </c>
      <c r="AU51" s="0" t="n">
        <f aca="false">AP51-221.7</f>
        <v>5.631</v>
      </c>
      <c r="AW51" s="0" t="n">
        <v>1974</v>
      </c>
      <c r="AX51" s="0" t="n">
        <v>226.494</v>
      </c>
      <c r="AY51" s="0" t="n">
        <v>6.71313</v>
      </c>
      <c r="AZ51" s="0" t="n">
        <v>15.2358</v>
      </c>
      <c r="BA51" s="0" t="n">
        <v>-15.9053</v>
      </c>
      <c r="BB51" s="0" t="n">
        <f aca="false">BA51+3*AZ51</f>
        <v>29.8021</v>
      </c>
      <c r="BC51" s="0" t="n">
        <f aca="false">AX51-221.6</f>
        <v>4.89400000000001</v>
      </c>
      <c r="BE51" s="0" t="n">
        <v>4470</v>
      </c>
      <c r="BF51" s="0" t="n">
        <v>225.936</v>
      </c>
      <c r="BG51" s="0" t="n">
        <v>8.54908</v>
      </c>
      <c r="BH51" s="0" t="n">
        <v>20.7269</v>
      </c>
      <c r="BI51" s="0" t="n">
        <v>-31.6427</v>
      </c>
      <c r="BJ51" s="0" t="n">
        <f aca="false">BI51+3*BH51</f>
        <v>30.538</v>
      </c>
      <c r="BK51" s="0" t="n">
        <f aca="false">BF51-221.5</f>
        <v>4.43600000000001</v>
      </c>
    </row>
    <row r="52" customFormat="false" ht="13.8" hidden="false" customHeight="false" outlineLevel="0" collapsed="false">
      <c r="A52" s="0" t="n">
        <v>1988</v>
      </c>
      <c r="B52" s="0" t="n">
        <v>227.216</v>
      </c>
      <c r="C52" s="0" t="n">
        <v>6.22481</v>
      </c>
      <c r="D52" s="0" t="n">
        <v>9.47171</v>
      </c>
      <c r="E52" s="0" t="n">
        <v>-2.43849</v>
      </c>
      <c r="F52" s="0" t="n">
        <f aca="false">E52+3*D52</f>
        <v>25.97664</v>
      </c>
      <c r="G52" s="0" t="n">
        <f aca="false">B52-221.3</f>
        <v>5.916</v>
      </c>
      <c r="I52" s="0" t="n">
        <v>2982</v>
      </c>
      <c r="J52" s="0" t="n">
        <v>226.162</v>
      </c>
      <c r="K52" s="0" t="n">
        <v>9.10129</v>
      </c>
      <c r="L52" s="0" t="n">
        <v>15.2074</v>
      </c>
      <c r="M52" s="0" t="n">
        <v>-11.567</v>
      </c>
      <c r="N52" s="0" t="n">
        <f aca="false">M52+3*L52</f>
        <v>34.0552</v>
      </c>
      <c r="O52" s="0" t="n">
        <f aca="false">J52-221.4</f>
        <v>4.762</v>
      </c>
      <c r="Q52" s="0" t="n">
        <v>1984</v>
      </c>
      <c r="R52" s="0" t="n">
        <v>226.489</v>
      </c>
      <c r="S52" s="0" t="n">
        <v>7.91965</v>
      </c>
      <c r="T52" s="0" t="n">
        <v>12.3566</v>
      </c>
      <c r="U52" s="0" t="n">
        <v>-10.3877</v>
      </c>
      <c r="V52" s="0" t="n">
        <f aca="false">U52+3*T52</f>
        <v>26.6821</v>
      </c>
      <c r="W52" s="0" t="n">
        <f aca="false">R52-221.3</f>
        <v>5.18899999999999</v>
      </c>
      <c r="AG52" s="0" t="n">
        <v>1970</v>
      </c>
      <c r="AH52" s="0" t="n">
        <v>227.331</v>
      </c>
      <c r="AI52" s="0" t="n">
        <v>5.64298</v>
      </c>
      <c r="AJ52" s="0" t="n">
        <v>10.7597</v>
      </c>
      <c r="AK52" s="0" t="n">
        <v>-11.7548</v>
      </c>
      <c r="AL52" s="0" t="n">
        <f aca="false">AK52+3*AJ52</f>
        <v>20.5243</v>
      </c>
      <c r="AM52" s="0" t="n">
        <f aca="false">AH52-221.7</f>
        <v>5.631</v>
      </c>
      <c r="AO52" s="0" t="n">
        <v>4464</v>
      </c>
      <c r="AP52" s="0" t="n">
        <v>227.064</v>
      </c>
      <c r="AQ52" s="0" t="n">
        <v>5.96404</v>
      </c>
      <c r="AR52" s="0" t="n">
        <v>12.2565</v>
      </c>
      <c r="AS52" s="0" t="n">
        <v>-17.6138</v>
      </c>
      <c r="AT52" s="0" t="n">
        <f aca="false">AS52+3*AR52</f>
        <v>19.1557</v>
      </c>
      <c r="AU52" s="0" t="n">
        <f aca="false">AP52-221.7</f>
        <v>5.364</v>
      </c>
      <c r="AW52" s="0" t="n">
        <v>1975</v>
      </c>
      <c r="AX52" s="0" t="n">
        <v>226.256</v>
      </c>
      <c r="AY52" s="1" t="n">
        <f aca="false">AVERAGE(AY51,AY53)</f>
        <v>7.05826</v>
      </c>
      <c r="AZ52" s="0" t="n">
        <v>15.858</v>
      </c>
      <c r="BA52" s="0" t="n">
        <v>-18.7129</v>
      </c>
      <c r="BB52" s="0" t="n">
        <f aca="false">BA52+3*AZ52</f>
        <v>28.8611</v>
      </c>
      <c r="BC52" s="0" t="n">
        <f aca="false">AX52-221.6</f>
        <v>4.65600000000001</v>
      </c>
      <c r="BE52" s="0" t="n">
        <v>4471</v>
      </c>
      <c r="BF52" s="0" t="n">
        <v>225.687</v>
      </c>
      <c r="BG52" s="0" t="n">
        <v>9.07345</v>
      </c>
      <c r="BH52" s="0" t="n">
        <v>21.8176</v>
      </c>
      <c r="BI52" s="0" t="n">
        <v>-31.9636</v>
      </c>
      <c r="BJ52" s="0" t="n">
        <f aca="false">BI52+3*BH52</f>
        <v>33.4892</v>
      </c>
      <c r="BK52" s="0" t="n">
        <f aca="false">BF52-221.5</f>
        <v>4.18700000000001</v>
      </c>
    </row>
    <row r="53" customFormat="false" ht="13.8" hidden="false" customHeight="false" outlineLevel="0" collapsed="false">
      <c r="A53" s="0" t="n">
        <v>1989</v>
      </c>
      <c r="B53" s="0" t="n">
        <v>227.088</v>
      </c>
      <c r="C53" s="0" t="n">
        <v>6.0203</v>
      </c>
      <c r="D53" s="0" t="n">
        <v>8.65942</v>
      </c>
      <c r="E53" s="0" t="n">
        <v>-3.32195</v>
      </c>
      <c r="F53" s="0" t="n">
        <f aca="false">E53+3*D53</f>
        <v>22.65631</v>
      </c>
      <c r="G53" s="0" t="n">
        <f aca="false">B53-221.3</f>
        <v>5.78799999999998</v>
      </c>
      <c r="I53" s="0" t="n">
        <v>2983</v>
      </c>
      <c r="J53" s="0" t="n">
        <v>226.097</v>
      </c>
      <c r="K53" s="0" t="n">
        <v>8.29655</v>
      </c>
      <c r="L53" s="0" t="n">
        <v>15.0545</v>
      </c>
      <c r="M53" s="0" t="n">
        <v>-14.1872</v>
      </c>
      <c r="N53" s="0" t="n">
        <f aca="false">M53+3*L53</f>
        <v>30.9763</v>
      </c>
      <c r="O53" s="0" t="n">
        <f aca="false">J53-221.4</f>
        <v>4.697</v>
      </c>
      <c r="Q53" s="0" t="n">
        <v>1985</v>
      </c>
      <c r="R53" s="0" t="n">
        <v>226.328</v>
      </c>
      <c r="S53" s="1" t="n">
        <f aca="false">AVERAGE(S52,S54)</f>
        <v>8.261585</v>
      </c>
      <c r="T53" s="0" t="n">
        <v>12.9706</v>
      </c>
      <c r="U53" s="0" t="n">
        <v>-13.9328</v>
      </c>
      <c r="V53" s="0" t="n">
        <f aca="false">U53+3*T53</f>
        <v>24.979</v>
      </c>
      <c r="W53" s="0" t="n">
        <f aca="false">R53-221.3</f>
        <v>5.02799999999999</v>
      </c>
      <c r="AG53" s="0" t="n">
        <v>1971</v>
      </c>
      <c r="AH53" s="0" t="n">
        <v>227.085</v>
      </c>
      <c r="AI53" s="0" t="n">
        <v>5.69437</v>
      </c>
      <c r="AJ53" s="0" t="n">
        <v>11.8316</v>
      </c>
      <c r="AK53" s="0" t="n">
        <v>-17.3314</v>
      </c>
      <c r="AL53" s="0" t="n">
        <f aca="false">AK53+3*AJ53</f>
        <v>18.1634</v>
      </c>
      <c r="AM53" s="0" t="n">
        <f aca="false">AH53-221.7</f>
        <v>5.38500000000002</v>
      </c>
      <c r="AO53" s="0" t="n">
        <v>4465</v>
      </c>
      <c r="AP53" s="0" t="n">
        <v>226.802</v>
      </c>
      <c r="AQ53" s="0" t="n">
        <v>6.2922</v>
      </c>
      <c r="AR53" s="0" t="n">
        <v>13.3158</v>
      </c>
      <c r="AS53" s="0" t="n">
        <v>-18.4158</v>
      </c>
      <c r="AT53" s="0" t="n">
        <f aca="false">AS53+3*AR53</f>
        <v>21.5316</v>
      </c>
      <c r="AU53" s="0" t="n">
        <f aca="false">AP53-221.7</f>
        <v>5.102</v>
      </c>
      <c r="AW53" s="0" t="n">
        <v>1976</v>
      </c>
      <c r="AX53" s="0" t="n">
        <v>226.022</v>
      </c>
      <c r="AY53" s="0" t="n">
        <v>7.40339</v>
      </c>
      <c r="AZ53" s="0" t="n">
        <v>19.7635</v>
      </c>
      <c r="BA53" s="0" t="n">
        <v>-20.4966</v>
      </c>
      <c r="BB53" s="0" t="n">
        <f aca="false">BA53+3*AZ53</f>
        <v>38.7939</v>
      </c>
      <c r="BC53" s="0" t="n">
        <f aca="false">AX53-221.6</f>
        <v>4.422</v>
      </c>
      <c r="BE53" s="0" t="n">
        <v>4472</v>
      </c>
      <c r="BF53" s="0" t="n">
        <v>225.448</v>
      </c>
      <c r="BG53" s="0" t="n">
        <v>9.06872</v>
      </c>
      <c r="BH53" s="0" t="n">
        <v>22.9706</v>
      </c>
      <c r="BI53" s="0" t="n">
        <v>-31.7893</v>
      </c>
      <c r="BJ53" s="0" t="n">
        <f aca="false">BI53+3*BH53</f>
        <v>37.1225</v>
      </c>
      <c r="BK53" s="0" t="n">
        <f aca="false">BF53-221.5</f>
        <v>3.94800000000001</v>
      </c>
    </row>
    <row r="54" customFormat="false" ht="13.8" hidden="false" customHeight="false" outlineLevel="0" collapsed="false">
      <c r="A54" s="0" t="n">
        <v>1990</v>
      </c>
      <c r="B54" s="0" t="n">
        <v>226.972</v>
      </c>
      <c r="C54" s="0" t="n">
        <v>6.34905</v>
      </c>
      <c r="D54" s="0" t="n">
        <v>9.07606</v>
      </c>
      <c r="E54" s="0" t="n">
        <v>-2.62685</v>
      </c>
      <c r="F54" s="0" t="n">
        <f aca="false">E54+3*D54</f>
        <v>24.60133</v>
      </c>
      <c r="G54" s="0" t="n">
        <f aca="false">B54-221.3</f>
        <v>5.672</v>
      </c>
      <c r="I54" s="0" t="n">
        <v>2984</v>
      </c>
      <c r="J54" s="0" t="n">
        <v>226.064</v>
      </c>
      <c r="K54" s="0" t="n">
        <v>8.09268</v>
      </c>
      <c r="L54" s="0" t="n">
        <v>13.9445</v>
      </c>
      <c r="M54" s="0" t="n">
        <v>-11.6323</v>
      </c>
      <c r="N54" s="0" t="n">
        <f aca="false">M54+3*L54</f>
        <v>30.2012</v>
      </c>
      <c r="O54" s="0" t="n">
        <f aca="false">J54-221.4</f>
        <v>4.66399999999999</v>
      </c>
      <c r="Q54" s="0" t="n">
        <v>1986</v>
      </c>
      <c r="R54" s="0" t="n">
        <v>226.182</v>
      </c>
      <c r="S54" s="0" t="n">
        <v>8.60352</v>
      </c>
      <c r="T54" s="0" t="n">
        <v>15.7448</v>
      </c>
      <c r="U54" s="0" t="n">
        <v>-17.5299</v>
      </c>
      <c r="V54" s="0" t="n">
        <f aca="false">U54+3*T54</f>
        <v>29.7045</v>
      </c>
      <c r="W54" s="0" t="n">
        <f aca="false">R54-221.3</f>
        <v>4.88199999999998</v>
      </c>
      <c r="AG54" s="0" t="n">
        <v>1972</v>
      </c>
      <c r="AH54" s="0" t="n">
        <v>226.84</v>
      </c>
      <c r="AI54" s="0" t="n">
        <v>5.49942</v>
      </c>
      <c r="AJ54" s="0" t="n">
        <v>11.6118</v>
      </c>
      <c r="AK54" s="0" t="n">
        <v>-18.6962</v>
      </c>
      <c r="AL54" s="0" t="n">
        <f aca="false">AK54+3*AJ54</f>
        <v>16.1392</v>
      </c>
      <c r="AM54" s="0" t="n">
        <f aca="false">AH54-221.7</f>
        <v>5.14000000000002</v>
      </c>
      <c r="AO54" s="0" t="n">
        <v>4466</v>
      </c>
      <c r="AP54" s="0" t="n">
        <v>226.544</v>
      </c>
      <c r="AQ54" s="0" t="n">
        <v>6.92792</v>
      </c>
      <c r="AR54" s="0" t="n">
        <v>14.8479</v>
      </c>
      <c r="AS54" s="0" t="n">
        <v>-18.7839</v>
      </c>
      <c r="AT54" s="0" t="n">
        <f aca="false">AS54+3*AR54</f>
        <v>25.7598</v>
      </c>
      <c r="AU54" s="0" t="n">
        <f aca="false">AP54-221.7</f>
        <v>4.84400000000002</v>
      </c>
      <c r="AW54" s="0" t="n">
        <v>1977</v>
      </c>
      <c r="AX54" s="0" t="n">
        <v>225.795</v>
      </c>
      <c r="AY54" s="0" t="n">
        <v>6.66454</v>
      </c>
      <c r="AZ54" s="0" t="n">
        <v>17.6138</v>
      </c>
      <c r="BA54" s="0" t="n">
        <v>-17.8241</v>
      </c>
      <c r="BB54" s="0" t="n">
        <f aca="false">BA54+3*AZ54</f>
        <v>35.0173</v>
      </c>
      <c r="BC54" s="0" t="n">
        <f aca="false">AX54-221.6</f>
        <v>4.19499999999999</v>
      </c>
      <c r="BE54" s="0" t="n">
        <v>4473</v>
      </c>
      <c r="BF54" s="0" t="n">
        <v>225.219</v>
      </c>
      <c r="BG54" s="0" t="n">
        <v>10.0339</v>
      </c>
      <c r="BH54" s="0" t="n">
        <v>26.7686</v>
      </c>
      <c r="BI54" s="0" t="n">
        <v>-34.4816</v>
      </c>
      <c r="BJ54" s="0" t="n">
        <f aca="false">BI54+3*BH54</f>
        <v>45.8242</v>
      </c>
      <c r="BK54" s="0" t="n">
        <f aca="false">BF54-221.5</f>
        <v>3.71899999999999</v>
      </c>
    </row>
    <row r="55" customFormat="false" ht="13.8" hidden="false" customHeight="false" outlineLevel="0" collapsed="false">
      <c r="A55" s="0" t="n">
        <v>1991</v>
      </c>
      <c r="B55" s="0" t="n">
        <v>226.866</v>
      </c>
      <c r="C55" s="1" t="n">
        <f aca="false">C54</f>
        <v>6.34905</v>
      </c>
      <c r="D55" s="0" t="n">
        <v>9.87165</v>
      </c>
      <c r="G55" s="0" t="n">
        <f aca="false">B55-221.3</f>
        <v>5.566</v>
      </c>
      <c r="I55" s="0" t="n">
        <v>2985</v>
      </c>
      <c r="J55" s="0" t="n">
        <v>226.049</v>
      </c>
      <c r="K55" s="0" t="n">
        <v>8.1445</v>
      </c>
      <c r="L55" s="0" t="n">
        <v>15.9005</v>
      </c>
      <c r="M55" s="0" t="n">
        <v>-13.9198</v>
      </c>
      <c r="O55" s="0" t="n">
        <f aca="false">J55-221.4</f>
        <v>4.649</v>
      </c>
      <c r="Q55" s="0" t="n">
        <v>1987</v>
      </c>
      <c r="R55" s="0" t="n">
        <v>226.048</v>
      </c>
      <c r="S55" s="0" t="n">
        <v>8.4455</v>
      </c>
      <c r="T55" s="0" t="n">
        <v>14.903</v>
      </c>
      <c r="U55" s="0" t="n">
        <v>-16.6154</v>
      </c>
      <c r="W55" s="0" t="n">
        <f aca="false">R55-221.3</f>
        <v>4.74799999999999</v>
      </c>
      <c r="AG55" s="0" t="n">
        <v>1973</v>
      </c>
      <c r="AH55" s="0" t="n">
        <v>226.604</v>
      </c>
      <c r="AI55" s="0" t="n">
        <v>5.38133</v>
      </c>
      <c r="AJ55" s="0" t="n">
        <v>9.91216</v>
      </c>
      <c r="AK55" s="0" t="n">
        <v>-10.8563</v>
      </c>
      <c r="AL55" s="0" t="n">
        <f aca="false">AK55+3*AJ55</f>
        <v>18.88018</v>
      </c>
      <c r="AM55" s="0" t="n">
        <f aca="false">AH55-221.7</f>
        <v>4.90400000000003</v>
      </c>
      <c r="AO55" s="0" t="n">
        <v>4467</v>
      </c>
      <c r="AP55" s="0" t="n">
        <v>226.285</v>
      </c>
      <c r="AQ55" s="0" t="n">
        <v>6.84698</v>
      </c>
      <c r="AR55" s="0" t="n">
        <v>12.9175</v>
      </c>
      <c r="AS55" s="0" t="n">
        <v>-17.7073</v>
      </c>
      <c r="AT55" s="0" t="n">
        <f aca="false">AS55+3*AR55</f>
        <v>21.0452</v>
      </c>
      <c r="AU55" s="0" t="n">
        <f aca="false">AP55-221.7</f>
        <v>4.58500000000001</v>
      </c>
      <c r="AW55" s="0" t="n">
        <v>1978</v>
      </c>
      <c r="AX55" s="0" t="n">
        <v>225.57</v>
      </c>
      <c r="AY55" s="0" t="n">
        <v>8.50955</v>
      </c>
      <c r="AZ55" s="0" t="n">
        <v>22.9874</v>
      </c>
      <c r="BA55" s="0" t="n">
        <v>-21.2003</v>
      </c>
      <c r="BB55" s="0" t="n">
        <f aca="false">BA55+3*AZ55</f>
        <v>47.7619</v>
      </c>
      <c r="BC55" s="0" t="n">
        <f aca="false">AX55-221.6</f>
        <v>3.97</v>
      </c>
      <c r="BE55" s="0" t="n">
        <v>4474</v>
      </c>
      <c r="BF55" s="0" t="n">
        <v>225.001</v>
      </c>
      <c r="BG55" s="0" t="n">
        <v>10.1818</v>
      </c>
      <c r="BH55" s="0" t="n">
        <v>29.3145</v>
      </c>
      <c r="BI55" s="0" t="n">
        <v>-40.6703</v>
      </c>
      <c r="BJ55" s="0" t="n">
        <f aca="false">BI55+3*BH55</f>
        <v>47.2732</v>
      </c>
      <c r="BK55" s="0" t="n">
        <f aca="false">BF55-221.5</f>
        <v>3.501</v>
      </c>
    </row>
    <row r="56" customFormat="false" ht="13.8" hidden="false" customHeight="false" outlineLevel="0" collapsed="false">
      <c r="A56" s="0" t="n">
        <v>1992</v>
      </c>
      <c r="B56" s="0" t="n">
        <v>226.745</v>
      </c>
      <c r="C56" s="1" t="n">
        <f aca="false">C55</f>
        <v>6.34905</v>
      </c>
      <c r="D56" s="0" t="n">
        <v>11.0488</v>
      </c>
      <c r="G56" s="0" t="n">
        <f aca="false">B56-221.3</f>
        <v>5.44499999999999</v>
      </c>
      <c r="Q56" s="0" t="n">
        <v>1988</v>
      </c>
      <c r="R56" s="0" t="n">
        <v>225.933</v>
      </c>
      <c r="S56" s="0" t="n">
        <v>8.29451</v>
      </c>
      <c r="T56" s="0" t="n">
        <v>15.388</v>
      </c>
      <c r="U56" s="0" t="n">
        <v>-14.003</v>
      </c>
      <c r="W56" s="0" t="n">
        <f aca="false">R56-221.3</f>
        <v>4.63299999999998</v>
      </c>
      <c r="AG56" s="0" t="n">
        <v>1974</v>
      </c>
      <c r="AH56" s="0" t="n">
        <v>226.371</v>
      </c>
      <c r="AI56" s="0" t="n">
        <v>5.94741</v>
      </c>
      <c r="AJ56" s="0" t="n">
        <v>12.9528</v>
      </c>
      <c r="AK56" s="0" t="n">
        <v>-15.8559</v>
      </c>
      <c r="AL56" s="0" t="n">
        <f aca="false">AK56+3*AJ56</f>
        <v>23.0025</v>
      </c>
      <c r="AM56" s="0" t="n">
        <f aca="false">AH56-221.7</f>
        <v>4.67100000000002</v>
      </c>
      <c r="AO56" s="0" t="n">
        <v>4468</v>
      </c>
      <c r="AP56" s="0" t="n">
        <v>226.032</v>
      </c>
      <c r="AQ56" s="0" t="n">
        <v>9.44492</v>
      </c>
      <c r="AR56" s="0" t="n">
        <v>20.1108</v>
      </c>
      <c r="AS56" s="0" t="n">
        <v>-25.5435</v>
      </c>
      <c r="AT56" s="0" t="n">
        <f aca="false">AS56+3*AR56</f>
        <v>34.7889</v>
      </c>
      <c r="AU56" s="0" t="n">
        <f aca="false">AP56-221.7</f>
        <v>4.33200000000002</v>
      </c>
      <c r="AW56" s="0" t="n">
        <v>1979</v>
      </c>
      <c r="AX56" s="0" t="n">
        <v>225.359</v>
      </c>
      <c r="AY56" s="0" t="n">
        <v>8.66521</v>
      </c>
      <c r="AZ56" s="0" t="n">
        <v>26.0094</v>
      </c>
      <c r="BA56" s="0" t="n">
        <v>-33.7013</v>
      </c>
      <c r="BB56" s="0" t="n">
        <f aca="false">BA56+3*AZ56</f>
        <v>44.3269</v>
      </c>
      <c r="BC56" s="0" t="n">
        <f aca="false">AX56-221.6</f>
        <v>3.75900000000001</v>
      </c>
      <c r="BE56" s="0" t="n">
        <v>4475</v>
      </c>
      <c r="BF56" s="0" t="n">
        <v>224.798</v>
      </c>
      <c r="BG56" s="0" t="n">
        <v>12.5327</v>
      </c>
      <c r="BH56" s="0" t="n">
        <v>34.0855</v>
      </c>
      <c r="BI56" s="0" t="n">
        <v>-35.5436</v>
      </c>
      <c r="BJ56" s="0" t="n">
        <f aca="false">BI56+3*BH56</f>
        <v>66.7129</v>
      </c>
      <c r="BK56" s="0" t="n">
        <f aca="false">BF56-221.5</f>
        <v>3.298</v>
      </c>
    </row>
    <row r="57" customFormat="false" ht="13.8" hidden="false" customHeight="false" outlineLevel="0" collapsed="false">
      <c r="A57" s="0" t="n">
        <v>1993</v>
      </c>
      <c r="B57" s="0" t="n">
        <v>226.658</v>
      </c>
      <c r="C57" s="1" t="n">
        <f aca="false">C56</f>
        <v>6.34905</v>
      </c>
      <c r="D57" s="0" t="n">
        <v>11.9966</v>
      </c>
      <c r="E57" s="0" t="n">
        <v>-6.83126</v>
      </c>
      <c r="F57" s="0" t="n">
        <f aca="false">E57+3*D57</f>
        <v>29.15854</v>
      </c>
      <c r="G57" s="0" t="n">
        <f aca="false">B57-221.3</f>
        <v>5.35799999999998</v>
      </c>
      <c r="Q57" s="0" t="n">
        <v>1989</v>
      </c>
      <c r="R57" s="0" t="n">
        <v>225.843</v>
      </c>
      <c r="S57" s="0" t="n">
        <v>9.62048</v>
      </c>
      <c r="T57" s="0" t="n">
        <v>17.12</v>
      </c>
      <c r="U57" s="0" t="n">
        <v>-15.7046</v>
      </c>
      <c r="V57" s="0" t="n">
        <f aca="false">U57+3*T57</f>
        <v>35.6554</v>
      </c>
      <c r="W57" s="0" t="n">
        <f aca="false">R57-221.3</f>
        <v>4.54299999999998</v>
      </c>
      <c r="AG57" s="0" t="n">
        <v>1975</v>
      </c>
      <c r="AH57" s="0" t="n">
        <v>226.139</v>
      </c>
      <c r="AI57" s="0" t="n">
        <v>6.5838</v>
      </c>
      <c r="AJ57" s="0" t="n">
        <v>15.1897</v>
      </c>
      <c r="AK57" s="0" t="n">
        <v>-15.2889</v>
      </c>
      <c r="AL57" s="0" t="n">
        <f aca="false">AK57+3*AJ57</f>
        <v>30.2802</v>
      </c>
      <c r="AM57" s="0" t="n">
        <f aca="false">AH57-221.7</f>
        <v>4.43900000000002</v>
      </c>
      <c r="AO57" s="0" t="n">
        <v>4469</v>
      </c>
      <c r="AP57" s="0" t="n">
        <v>225.783</v>
      </c>
      <c r="AQ57" s="0" t="n">
        <v>9.75043</v>
      </c>
      <c r="AR57" s="0" t="n">
        <v>21.496</v>
      </c>
      <c r="AS57" s="0" t="n">
        <v>-27.176</v>
      </c>
      <c r="AT57" s="0" t="n">
        <f aca="false">AS57+3*AR57</f>
        <v>37.312</v>
      </c>
      <c r="AU57" s="0" t="n">
        <f aca="false">AP57-221.7</f>
        <v>4.083</v>
      </c>
      <c r="AW57" s="0" t="n">
        <v>1980</v>
      </c>
      <c r="AX57" s="0" t="n">
        <v>225.157</v>
      </c>
      <c r="AY57" s="0" t="n">
        <v>7.22126</v>
      </c>
      <c r="AZ57" s="0" t="n">
        <v>18.924</v>
      </c>
      <c r="BA57" s="0" t="n">
        <v>-24.8484</v>
      </c>
      <c r="BB57" s="0" t="n">
        <f aca="false">BA57+3*AZ57</f>
        <v>31.9236</v>
      </c>
      <c r="BC57" s="0" t="n">
        <f aca="false">AX57-221.6</f>
        <v>3.55700000000002</v>
      </c>
      <c r="BE57" s="0" t="n">
        <v>4476</v>
      </c>
      <c r="BF57" s="0" t="n">
        <v>224.622</v>
      </c>
      <c r="BG57" s="0" t="n">
        <v>14.6939</v>
      </c>
      <c r="BH57" s="0" t="n">
        <v>42.1849</v>
      </c>
      <c r="BI57" s="0" t="n">
        <v>-44.2497</v>
      </c>
      <c r="BJ57" s="0" t="n">
        <f aca="false">BI57+3*BH57</f>
        <v>82.305</v>
      </c>
      <c r="BK57" s="0" t="n">
        <f aca="false">BF57-221.5</f>
        <v>3.12200000000001</v>
      </c>
    </row>
    <row r="58" customFormat="false" ht="13.8" hidden="false" customHeight="false" outlineLevel="0" collapsed="false">
      <c r="A58" s="0" t="n">
        <v>1994</v>
      </c>
      <c r="B58" s="0" t="n">
        <v>226.58</v>
      </c>
      <c r="C58" s="1" t="n">
        <f aca="false">C57</f>
        <v>6.34905</v>
      </c>
      <c r="D58" s="0" t="n">
        <v>10.3092</v>
      </c>
      <c r="E58" s="0" t="n">
        <v>-5.95096</v>
      </c>
      <c r="F58" s="0" t="n">
        <f aca="false">E58+3*D58</f>
        <v>24.97664</v>
      </c>
      <c r="G58" s="0" t="n">
        <f aca="false">B58-221.3</f>
        <v>5.28</v>
      </c>
      <c r="Q58" s="0" t="n">
        <v>1990</v>
      </c>
      <c r="R58" s="0" t="n">
        <v>225.78</v>
      </c>
      <c r="S58" s="0" t="n">
        <v>8.54564</v>
      </c>
      <c r="T58" s="0" t="n">
        <v>15.2405</v>
      </c>
      <c r="U58" s="0" t="n">
        <v>-17.4708</v>
      </c>
      <c r="V58" s="0" t="n">
        <f aca="false">U58+3*T58</f>
        <v>28.2507</v>
      </c>
      <c r="W58" s="0" t="n">
        <f aca="false">R58-221.3</f>
        <v>4.47999999999999</v>
      </c>
      <c r="AG58" s="0" t="n">
        <v>1976</v>
      </c>
      <c r="AH58" s="0" t="n">
        <v>225.911</v>
      </c>
      <c r="AI58" s="0" t="n">
        <v>7.2415</v>
      </c>
      <c r="AJ58" s="0" t="n">
        <v>17.1224</v>
      </c>
      <c r="AK58" s="0" t="n">
        <v>-18.3621</v>
      </c>
      <c r="AL58" s="0" t="n">
        <f aca="false">AK58+3*AJ58</f>
        <v>33.0051</v>
      </c>
      <c r="AM58" s="0" t="n">
        <f aca="false">AH58-221.7</f>
        <v>4.21100000000001</v>
      </c>
      <c r="AO58" s="0" t="n">
        <v>4470</v>
      </c>
      <c r="AP58" s="0" t="n">
        <v>225.54</v>
      </c>
      <c r="AQ58" s="0" t="n">
        <v>8.03523</v>
      </c>
      <c r="AR58" s="0" t="n">
        <v>17.8021</v>
      </c>
      <c r="AS58" s="0" t="n">
        <v>-25.0233</v>
      </c>
      <c r="AT58" s="0" t="n">
        <f aca="false">AS58+3*AR58</f>
        <v>28.383</v>
      </c>
      <c r="AU58" s="0" t="n">
        <f aca="false">AP58-221.7</f>
        <v>3.84</v>
      </c>
      <c r="AW58" s="0" t="n">
        <v>1981</v>
      </c>
      <c r="AX58" s="0" t="n">
        <v>224.968</v>
      </c>
      <c r="AY58" s="0" t="n">
        <v>7.66757</v>
      </c>
      <c r="AZ58" s="0" t="n">
        <v>20.8477</v>
      </c>
      <c r="BA58" s="0" t="n">
        <v>-27.8103</v>
      </c>
      <c r="BB58" s="0" t="n">
        <f aca="false">BA58+3*AZ58</f>
        <v>34.7328</v>
      </c>
      <c r="BC58" s="0" t="n">
        <f aca="false">AX58-221.6</f>
        <v>3.36799999999999</v>
      </c>
      <c r="BE58" s="0" t="n">
        <v>4477</v>
      </c>
      <c r="BF58" s="0" t="n">
        <v>224.481</v>
      </c>
      <c r="BG58" s="0" t="n">
        <v>15.2292</v>
      </c>
      <c r="BH58" s="0" t="n">
        <v>49.876</v>
      </c>
      <c r="BI58" s="0" t="n">
        <v>-45.6446</v>
      </c>
      <c r="BJ58" s="0" t="n">
        <f aca="false">BI58+3*BH58</f>
        <v>103.9834</v>
      </c>
      <c r="BK58" s="0" t="n">
        <f aca="false">BF58-221.5</f>
        <v>2.98099999999999</v>
      </c>
    </row>
    <row r="59" customFormat="false" ht="13.8" hidden="false" customHeight="false" outlineLevel="0" collapsed="false">
      <c r="A59" s="0" t="n">
        <v>1995</v>
      </c>
      <c r="B59" s="0" t="n">
        <v>226.513</v>
      </c>
      <c r="C59" s="1" t="n">
        <f aca="false">C58</f>
        <v>6.34905</v>
      </c>
      <c r="D59" s="0" t="n">
        <v>13.4721</v>
      </c>
      <c r="E59" s="0" t="n">
        <v>-8.74322</v>
      </c>
      <c r="F59" s="0" t="n">
        <f aca="false">E59+3*D59</f>
        <v>31.67308</v>
      </c>
      <c r="G59" s="0" t="n">
        <f aca="false">B59-221.3</f>
        <v>5.21299999999999</v>
      </c>
      <c r="Q59" s="0" t="n">
        <v>1991</v>
      </c>
      <c r="R59" s="0" t="n">
        <v>225.737</v>
      </c>
      <c r="S59" s="0" t="n">
        <v>9.27085</v>
      </c>
      <c r="T59" s="0" t="n">
        <v>16.0933</v>
      </c>
      <c r="U59" s="0" t="n">
        <v>-18.7777</v>
      </c>
      <c r="V59" s="0" t="n">
        <f aca="false">U59+3*T59</f>
        <v>29.5022</v>
      </c>
      <c r="W59" s="0" t="n">
        <f aca="false">R59-221.3</f>
        <v>4.43699999999998</v>
      </c>
      <c r="AG59" s="0" t="n">
        <v>1977</v>
      </c>
      <c r="AH59" s="0" t="n">
        <v>225.693</v>
      </c>
      <c r="AI59" s="0" t="n">
        <v>7.84081</v>
      </c>
      <c r="AJ59" s="0" t="n">
        <v>21.6272</v>
      </c>
      <c r="AK59" s="0" t="n">
        <v>-19.479</v>
      </c>
      <c r="AL59" s="0" t="n">
        <f aca="false">AK59+3*AJ59</f>
        <v>45.4026</v>
      </c>
      <c r="AM59" s="0" t="n">
        <f aca="false">AH59-221.7</f>
        <v>3.99300000000002</v>
      </c>
      <c r="AO59" s="0" t="n">
        <v>4471</v>
      </c>
      <c r="AP59" s="0" t="n">
        <v>225.297</v>
      </c>
      <c r="AQ59" s="0" t="n">
        <v>9.54111</v>
      </c>
      <c r="AR59" s="0" t="n">
        <v>22.4483</v>
      </c>
      <c r="AS59" s="0" t="n">
        <v>-27.4882</v>
      </c>
      <c r="AT59" s="0" t="n">
        <f aca="false">AS59+3*AR59</f>
        <v>39.8567</v>
      </c>
      <c r="AU59" s="0" t="n">
        <f aca="false">AP59-221.7</f>
        <v>3.59700000000001</v>
      </c>
      <c r="AW59" s="0" t="n">
        <v>1982</v>
      </c>
      <c r="AX59" s="0" t="n">
        <v>224.797</v>
      </c>
      <c r="AY59" s="0" t="n">
        <v>7.77502</v>
      </c>
      <c r="AZ59" s="0" t="n">
        <v>21.3912</v>
      </c>
      <c r="BA59" s="0" t="n">
        <v>-27.7215</v>
      </c>
      <c r="BB59" s="0" t="n">
        <f aca="false">BA59+3*AZ59</f>
        <v>36.4521</v>
      </c>
      <c r="BC59" s="0" t="n">
        <f aca="false">AX59-221.6</f>
        <v>3.197</v>
      </c>
      <c r="BE59" s="0" t="n">
        <v>4478</v>
      </c>
      <c r="BF59" s="0" t="n">
        <v>224.383</v>
      </c>
      <c r="BG59" s="0" t="n">
        <v>15.5907</v>
      </c>
      <c r="BH59" s="0" t="n">
        <v>58.261</v>
      </c>
      <c r="BI59" s="0" t="n">
        <v>-51.9886</v>
      </c>
      <c r="BJ59" s="0" t="n">
        <f aca="false">BI59+3*BH59</f>
        <v>122.7944</v>
      </c>
      <c r="BK59" s="0" t="n">
        <f aca="false">BF59-221.5</f>
        <v>2.88300000000001</v>
      </c>
    </row>
    <row r="60" customFormat="false" ht="13.8" hidden="false" customHeight="false" outlineLevel="0" collapsed="false">
      <c r="A60" s="0" t="n">
        <v>1996</v>
      </c>
      <c r="B60" s="0" t="n">
        <v>226.461</v>
      </c>
      <c r="C60" s="1" t="n">
        <f aca="false">C59</f>
        <v>6.34905</v>
      </c>
      <c r="D60" s="0" t="n">
        <v>12.0577</v>
      </c>
      <c r="E60" s="0" t="n">
        <v>-6.66975</v>
      </c>
      <c r="F60" s="0" t="n">
        <f aca="false">E60+3*D60</f>
        <v>29.50335</v>
      </c>
      <c r="G60" s="0" t="n">
        <f aca="false">B60-221.3</f>
        <v>5.161</v>
      </c>
      <c r="Q60" s="0" t="n">
        <v>1992</v>
      </c>
      <c r="R60" s="0" t="n">
        <v>225.717</v>
      </c>
      <c r="S60" s="0" t="n">
        <v>9.70928</v>
      </c>
      <c r="T60" s="0" t="n">
        <v>16.9987</v>
      </c>
      <c r="U60" s="0" t="n">
        <v>-18.8997</v>
      </c>
      <c r="V60" s="0" t="n">
        <f aca="false">U60+3*T60</f>
        <v>32.0964</v>
      </c>
      <c r="W60" s="0" t="n">
        <f aca="false">R60-221.3</f>
        <v>4.417</v>
      </c>
      <c r="AG60" s="0" t="n">
        <v>1978</v>
      </c>
      <c r="AH60" s="0" t="n">
        <v>225.477</v>
      </c>
      <c r="AI60" s="0" t="n">
        <v>8.31005</v>
      </c>
      <c r="AJ60" s="0" t="n">
        <v>20.9527</v>
      </c>
      <c r="AK60" s="0" t="n">
        <v>-20.9127</v>
      </c>
      <c r="AL60" s="0" t="n">
        <f aca="false">AK60+3*AJ60</f>
        <v>41.9454</v>
      </c>
      <c r="AM60" s="0" t="n">
        <f aca="false">AH60-221.7</f>
        <v>3.77700000000002</v>
      </c>
      <c r="AO60" s="0" t="n">
        <v>4472</v>
      </c>
      <c r="AP60" s="0" t="n">
        <v>225.062</v>
      </c>
      <c r="AQ60" s="0" t="n">
        <v>10.1021</v>
      </c>
      <c r="AR60" s="0" t="n">
        <v>24.5594</v>
      </c>
      <c r="AS60" s="0" t="n">
        <v>-33.3588</v>
      </c>
      <c r="AT60" s="0" t="n">
        <f aca="false">AS60+3*AR60</f>
        <v>40.3194</v>
      </c>
      <c r="AU60" s="0" t="n">
        <f aca="false">AP60-221.7</f>
        <v>3.36200000000002</v>
      </c>
      <c r="AW60" s="0" t="n">
        <v>1983</v>
      </c>
      <c r="AX60" s="0" t="n">
        <v>224.654</v>
      </c>
      <c r="AY60" s="0" t="n">
        <v>8.06428</v>
      </c>
      <c r="AZ60" s="0" t="n">
        <v>25.0192</v>
      </c>
      <c r="BA60" s="0" t="n">
        <v>-31.0112</v>
      </c>
      <c r="BB60" s="0" t="n">
        <f aca="false">BA60+3*AZ60</f>
        <v>44.0464</v>
      </c>
      <c r="BC60" s="0" t="n">
        <f aca="false">AX60-221.6</f>
        <v>3.054</v>
      </c>
    </row>
    <row r="61" customFormat="false" ht="13.8" hidden="false" customHeight="false" outlineLevel="0" collapsed="false">
      <c r="A61" s="0" t="n">
        <v>1997</v>
      </c>
      <c r="B61" s="0" t="n">
        <v>226.42</v>
      </c>
      <c r="C61" s="1" t="n">
        <f aca="false">C60</f>
        <v>6.34905</v>
      </c>
      <c r="D61" s="0" t="n">
        <v>12.716</v>
      </c>
      <c r="E61" s="0" t="n">
        <v>-6.55511</v>
      </c>
      <c r="F61" s="0" t="n">
        <f aca="false">E61+3*D61</f>
        <v>31.59289</v>
      </c>
      <c r="G61" s="0" t="n">
        <f aca="false">B61-221.3</f>
        <v>5.11999999999998</v>
      </c>
      <c r="Q61" s="0" t="n">
        <v>1993</v>
      </c>
      <c r="R61" s="0" t="n">
        <v>225.708</v>
      </c>
      <c r="S61" s="0" t="n">
        <v>9.52266</v>
      </c>
      <c r="T61" s="0" t="n">
        <v>17.5105</v>
      </c>
      <c r="U61" s="0" t="n">
        <v>-20.3851</v>
      </c>
      <c r="V61" s="0" t="n">
        <f aca="false">U61+3*T61</f>
        <v>32.1464</v>
      </c>
      <c r="W61" s="0" t="n">
        <f aca="false">R61-221.3</f>
        <v>4.40799999999999</v>
      </c>
      <c r="AG61" s="0" t="n">
        <v>1979</v>
      </c>
      <c r="AH61" s="0" t="n">
        <v>225.266</v>
      </c>
      <c r="AI61" s="0" t="n">
        <v>8.17058</v>
      </c>
      <c r="AJ61" s="0" t="n">
        <v>19.6454</v>
      </c>
      <c r="AK61" s="0" t="n">
        <v>-17.7916</v>
      </c>
      <c r="AL61" s="0" t="n">
        <f aca="false">AK61+3*AJ61</f>
        <v>41.1446</v>
      </c>
      <c r="AM61" s="0" t="n">
        <f aca="false">AH61-221.7</f>
        <v>3.566</v>
      </c>
      <c r="AO61" s="0" t="n">
        <v>4473</v>
      </c>
      <c r="AP61" s="0" t="n">
        <v>224.833</v>
      </c>
      <c r="AQ61" s="0" t="n">
        <v>9.15203</v>
      </c>
      <c r="AR61" s="0" t="n">
        <v>23.4657</v>
      </c>
      <c r="AS61" s="0" t="n">
        <v>-31.3406</v>
      </c>
      <c r="AT61" s="0" t="n">
        <f aca="false">AS61+3*AR61</f>
        <v>39.0565</v>
      </c>
      <c r="AU61" s="0" t="n">
        <f aca="false">AP61-221.7</f>
        <v>3.13300000000001</v>
      </c>
    </row>
    <row r="62" customFormat="false" ht="13.8" hidden="false" customHeight="false" outlineLevel="0" collapsed="false">
      <c r="A62" s="0" t="n">
        <v>1998</v>
      </c>
      <c r="B62" s="0" t="n">
        <v>226.396</v>
      </c>
      <c r="C62" s="1" t="n">
        <f aca="false">C61</f>
        <v>6.34905</v>
      </c>
      <c r="D62" s="0" t="n">
        <v>12.3134</v>
      </c>
      <c r="E62" s="0" t="n">
        <v>-8.93416</v>
      </c>
      <c r="F62" s="0" t="n">
        <f aca="false">E62+3*D62</f>
        <v>28.00604</v>
      </c>
      <c r="G62" s="0" t="n">
        <f aca="false">B62-221.3</f>
        <v>5.09599999999998</v>
      </c>
      <c r="AG62" s="0" t="n">
        <v>1980</v>
      </c>
      <c r="AH62" s="0" t="n">
        <v>225.066</v>
      </c>
      <c r="AI62" s="0" t="n">
        <v>9.25574</v>
      </c>
      <c r="AJ62" s="0" t="n">
        <v>23.922</v>
      </c>
      <c r="AK62" s="0" t="n">
        <v>-23.0526</v>
      </c>
      <c r="AL62" s="0" t="n">
        <f aca="false">AK62+3*AJ62</f>
        <v>48.7134</v>
      </c>
      <c r="AM62" s="0" t="n">
        <f aca="false">AH62-221.7</f>
        <v>3.36600000000001</v>
      </c>
      <c r="AO62" s="0" t="n">
        <v>4474</v>
      </c>
      <c r="AP62" s="0" t="n">
        <v>224.615</v>
      </c>
      <c r="AQ62" s="0" t="n">
        <v>13.9547</v>
      </c>
      <c r="AR62" s="0" t="n">
        <v>36.1233</v>
      </c>
      <c r="AS62" s="0" t="n">
        <v>-33.6178</v>
      </c>
      <c r="AT62" s="0" t="n">
        <f aca="false">AS62+3*AR62</f>
        <v>74.7521</v>
      </c>
      <c r="AU62" s="0" t="n">
        <f aca="false">AP62-221.7</f>
        <v>2.91500000000002</v>
      </c>
    </row>
    <row r="63" customFormat="false" ht="13.8" hidden="false" customHeight="false" outlineLevel="0" collapsed="false">
      <c r="A63" s="0" t="n">
        <v>1999</v>
      </c>
      <c r="B63" s="0" t="n">
        <v>226.386</v>
      </c>
      <c r="C63" s="1" t="n">
        <f aca="false">C62</f>
        <v>6.34905</v>
      </c>
      <c r="D63" s="0" t="n">
        <v>12.166</v>
      </c>
      <c r="E63" s="0" t="n">
        <v>-7.07137</v>
      </c>
      <c r="F63" s="0" t="n">
        <f aca="false">E63+3*D63</f>
        <v>29.42663</v>
      </c>
      <c r="G63" s="0" t="n">
        <f aca="false">B63-221.3</f>
        <v>5.08599999999998</v>
      </c>
      <c r="AG63" s="0" t="n">
        <v>1981</v>
      </c>
      <c r="AH63" s="0" t="n">
        <v>224.886</v>
      </c>
      <c r="AJ63" s="0" t="n">
        <v>24.5942</v>
      </c>
      <c r="AK63" s="0" t="n">
        <v>-29.3127</v>
      </c>
      <c r="AL63" s="0" t="n">
        <f aca="false">AK63+3*AJ63</f>
        <v>44.4699</v>
      </c>
      <c r="AM63" s="0" t="n">
        <f aca="false">AH63-221.7</f>
        <v>3.18600000000001</v>
      </c>
      <c r="AO63" s="0" t="n">
        <v>4475</v>
      </c>
      <c r="AP63" s="0" t="n">
        <v>224.407</v>
      </c>
      <c r="AR63" s="0" t="n">
        <v>41.6599</v>
      </c>
      <c r="AS63" s="0" t="n">
        <v>-39.2518</v>
      </c>
      <c r="AT63" s="0" t="n">
        <f aca="false">AS63+3*AR63</f>
        <v>85.7279</v>
      </c>
      <c r="AU63" s="0" t="n">
        <f aca="false">AP63-221.7</f>
        <v>2.70700000000002</v>
      </c>
    </row>
    <row r="64" customFormat="false" ht="13.8" hidden="false" customHeight="false" outlineLevel="0" collapsed="false">
      <c r="A64" s="0" t="n">
        <v>2000</v>
      </c>
      <c r="B64" s="0" t="n">
        <v>226.377</v>
      </c>
      <c r="C64" s="1" t="n">
        <f aca="false">C63</f>
        <v>6.34905</v>
      </c>
      <c r="D64" s="0" t="n">
        <v>13.3731</v>
      </c>
      <c r="E64" s="0" t="n">
        <v>-8.48672</v>
      </c>
      <c r="F64" s="0" t="n">
        <f aca="false">E64+3*D64</f>
        <v>31.63258</v>
      </c>
      <c r="G64" s="0" t="n">
        <f aca="false">B64-221.3</f>
        <v>5.077</v>
      </c>
      <c r="AG64" s="0" t="n">
        <v>1982</v>
      </c>
      <c r="AH64" s="0" t="n">
        <v>224.689</v>
      </c>
      <c r="AJ64" s="0" t="n">
        <v>24.9702</v>
      </c>
      <c r="AK64" s="0" t="n">
        <v>-27.6886</v>
      </c>
      <c r="AL64" s="0" t="n">
        <f aca="false">AK64+3*AJ64</f>
        <v>47.222</v>
      </c>
      <c r="AM64" s="0" t="n">
        <f aca="false">AH64-221.7</f>
        <v>2.989</v>
      </c>
      <c r="AO64" s="0" t="n">
        <v>4476</v>
      </c>
      <c r="AP64" s="0" t="n">
        <v>224.216</v>
      </c>
      <c r="AR64" s="0" t="n">
        <v>27.9844</v>
      </c>
      <c r="AU64" s="0" t="n">
        <f aca="false">AP64-221.7</f>
        <v>2.51600000000002</v>
      </c>
    </row>
    <row r="65" customFormat="false" ht="13.8" hidden="false" customHeight="false" outlineLevel="0" collapsed="false">
      <c r="AG65" s="0" t="n">
        <v>1983</v>
      </c>
      <c r="AH65" s="0" t="n">
        <v>224.526</v>
      </c>
      <c r="AJ65" s="0" t="n">
        <v>26.7664</v>
      </c>
      <c r="AK65" s="0" t="n">
        <v>-24.8575</v>
      </c>
      <c r="AL65" s="0" t="n">
        <f aca="false">AK65+3*AJ65</f>
        <v>55.4417</v>
      </c>
      <c r="AM65" s="0" t="n">
        <f aca="false">AH65-221.7</f>
        <v>2.82600000000002</v>
      </c>
      <c r="AO65" s="0" t="n">
        <v>4477</v>
      </c>
      <c r="AP65" s="0" t="n">
        <v>224.033</v>
      </c>
      <c r="AR65" s="0" t="n">
        <v>50.0134</v>
      </c>
      <c r="AS65" s="0" t="n">
        <v>-56.4561</v>
      </c>
      <c r="AT65" s="0" t="n">
        <f aca="false">AS65+3*AR65</f>
        <v>93.5841</v>
      </c>
      <c r="AU65" s="0" t="n">
        <f aca="false">AP65-221.7</f>
        <v>2.333</v>
      </c>
    </row>
    <row r="66" customFormat="false" ht="13.8" hidden="false" customHeight="false" outlineLevel="0" collapsed="false">
      <c r="AG66" s="0" t="n">
        <v>1984</v>
      </c>
      <c r="AH66" s="0" t="n">
        <v>224.383</v>
      </c>
      <c r="AJ66" s="0" t="n">
        <v>27.4898</v>
      </c>
      <c r="AK66" s="0" t="n">
        <v>-17.8228</v>
      </c>
      <c r="AL66" s="0" t="n">
        <f aca="false">AK66+3*AJ66</f>
        <v>64.6466</v>
      </c>
      <c r="AM66" s="0" t="n">
        <f aca="false">AH66-221.7</f>
        <v>2.68300000000002</v>
      </c>
      <c r="AO66" s="0" t="n">
        <v>4478</v>
      </c>
      <c r="AP66" s="0" t="n">
        <v>223.887</v>
      </c>
      <c r="AR66" s="0" t="n">
        <v>47.1249</v>
      </c>
      <c r="AS66" s="0" t="n">
        <v>-42.3908</v>
      </c>
      <c r="AT66" s="0" t="n">
        <f aca="false">AS66+3*AR66</f>
        <v>98.9839</v>
      </c>
      <c r="AU66" s="0" t="n">
        <f aca="false">AP66-221.7</f>
        <v>2.18700000000001</v>
      </c>
    </row>
    <row r="67" customFormat="false" ht="13.8" hidden="false" customHeight="false" outlineLevel="0" collapsed="false">
      <c r="AG67" s="0" t="n">
        <v>1985</v>
      </c>
      <c r="AH67" s="0" t="n">
        <v>224.265</v>
      </c>
      <c r="AJ67" s="0" t="n">
        <v>22.8041</v>
      </c>
      <c r="AK67" s="0" t="n">
        <v>-17.8035</v>
      </c>
      <c r="AL67" s="0" t="n">
        <f aca="false">AK67+3*AJ67</f>
        <v>50.6088</v>
      </c>
      <c r="AM67" s="0" t="n">
        <f aca="false">AH67-221.7</f>
        <v>2.565</v>
      </c>
      <c r="AO67" s="0" t="n">
        <v>4479</v>
      </c>
      <c r="AP67" s="0" t="n">
        <v>223.785</v>
      </c>
      <c r="AR67" s="0" t="n">
        <v>58.2573</v>
      </c>
      <c r="AS67" s="0" t="n">
        <v>-35.0606</v>
      </c>
      <c r="AT67" s="0" t="n">
        <f aca="false">AS67+3*AR67</f>
        <v>139.7113</v>
      </c>
      <c r="AU67" s="0" t="n">
        <f aca="false">AP67-221.7</f>
        <v>2.08500000000001</v>
      </c>
    </row>
    <row r="68" customFormat="false" ht="13.8" hidden="false" customHeight="false" outlineLevel="0" collapsed="false">
      <c r="AG68" s="0" t="n">
        <v>1986</v>
      </c>
      <c r="AH68" s="0" t="n">
        <v>224.175</v>
      </c>
      <c r="AJ68" s="0" t="n">
        <v>32.2022</v>
      </c>
      <c r="AK68" s="0" t="n">
        <v>-18.2577</v>
      </c>
      <c r="AL68" s="0" t="n">
        <f aca="false">AK68+3*AJ68</f>
        <v>78.3489</v>
      </c>
      <c r="AM68" s="0" t="n">
        <f aca="false">AH68-221.7</f>
        <v>2.47500000000002</v>
      </c>
    </row>
    <row r="69" customFormat="false" ht="13.8" hidden="false" customHeight="false" outlineLevel="0" collapsed="false">
      <c r="AG69" s="0" t="n">
        <v>1987</v>
      </c>
      <c r="AH69" s="0" t="n">
        <v>224.118</v>
      </c>
      <c r="AJ69" s="0" t="n">
        <v>25.8026</v>
      </c>
      <c r="AK69" s="0" t="n">
        <v>-13.1068</v>
      </c>
      <c r="AL69" s="0" t="n">
        <f aca="false">AK69+3*AJ69</f>
        <v>64.301</v>
      </c>
      <c r="AM69" s="0" t="n">
        <f aca="false">AH69-221.7</f>
        <v>2.41800000000001</v>
      </c>
    </row>
    <row r="70" customFormat="false" ht="13.8" hidden="false" customHeight="false" outlineLevel="0" collapsed="false">
      <c r="AG70" s="0" t="n">
        <v>1988</v>
      </c>
      <c r="AH70" s="0" t="n">
        <v>224.09</v>
      </c>
      <c r="AJ70" s="0" t="n">
        <v>26.3957</v>
      </c>
      <c r="AK70" s="0" t="n">
        <v>-18.7963</v>
      </c>
      <c r="AL70" s="0" t="n">
        <f aca="false">AK70+3*AJ70</f>
        <v>60.3908</v>
      </c>
      <c r="AM70" s="0" t="n">
        <f aca="false">AH70-221.7</f>
        <v>2.39000000000001</v>
      </c>
    </row>
    <row r="71" customFormat="false" ht="13.8" hidden="false" customHeight="false" outlineLevel="0" collapsed="false">
      <c r="AG71" s="0" t="n">
        <v>1989</v>
      </c>
      <c r="AH71" s="0" t="n">
        <v>224.08</v>
      </c>
      <c r="AJ71" s="0" t="n">
        <v>29.0242</v>
      </c>
      <c r="AK71" s="0" t="n">
        <v>-24.4792</v>
      </c>
      <c r="AL71" s="0" t="n">
        <f aca="false">AK71+3*AJ71</f>
        <v>62.5934</v>
      </c>
      <c r="AM71" s="0" t="n">
        <f aca="false">AH71-221.7</f>
        <v>2.38000000000002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T47" activeCellId="0" sqref="T47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10.7125506072875"/>
    <col collapsed="false" hidden="false" max="4" min="2" style="0" width="9.10526315789474"/>
    <col collapsed="false" hidden="false" max="5" min="5" style="0" width="10.7125506072875"/>
    <col collapsed="false" hidden="false" max="1025" min="6" style="0" width="9.10526315789474"/>
  </cols>
  <sheetData>
    <row r="1" customFormat="false" ht="13.8" hidden="false" customHeight="false" outlineLevel="0" collapsed="false">
      <c r="A1" s="0" t="n">
        <v>167192.1</v>
      </c>
      <c r="E1" s="0" t="n">
        <v>167192.2</v>
      </c>
      <c r="I1" s="0" t="n">
        <v>167193.1</v>
      </c>
      <c r="M1" s="0" t="n">
        <v>167193.2</v>
      </c>
    </row>
    <row r="2" customFormat="false" ht="13.8" hidden="false" customHeight="false" outlineLevel="0" collapsed="false">
      <c r="A2" s="0" t="s">
        <v>19</v>
      </c>
      <c r="B2" s="0" t="s">
        <v>16</v>
      </c>
      <c r="C2" s="0" t="s">
        <v>20</v>
      </c>
      <c r="E2" s="0" t="s">
        <v>19</v>
      </c>
      <c r="F2" s="0" t="s">
        <v>20</v>
      </c>
      <c r="G2" s="0" t="s">
        <v>16</v>
      </c>
      <c r="I2" s="0" t="s">
        <v>19</v>
      </c>
      <c r="J2" s="0" t="s">
        <v>20</v>
      </c>
      <c r="K2" s="0" t="s">
        <v>16</v>
      </c>
      <c r="M2" s="0" t="s">
        <v>21</v>
      </c>
      <c r="N2" s="0" t="s">
        <v>20</v>
      </c>
      <c r="O2" s="0" t="s">
        <v>16</v>
      </c>
    </row>
    <row r="3" customFormat="false" ht="13.8" hidden="false" customHeight="false" outlineLevel="0" collapsed="false">
      <c r="A3" s="0" t="n">
        <v>15.722</v>
      </c>
      <c r="B3" s="0" t="n">
        <v>0.254558</v>
      </c>
      <c r="C3" s="0" t="n">
        <v>2.99746</v>
      </c>
      <c r="E3" s="0" t="n">
        <v>15.683</v>
      </c>
      <c r="F3" s="0" t="n">
        <v>0.171268</v>
      </c>
      <c r="G3" s="0" t="n">
        <v>3.27313</v>
      </c>
      <c r="I3" s="0" t="n">
        <v>15.766</v>
      </c>
      <c r="J3" s="0" t="n">
        <v>0.331362</v>
      </c>
      <c r="K3" s="0" t="n">
        <v>3.06234</v>
      </c>
      <c r="M3" s="0" t="n">
        <v>15.767</v>
      </c>
    </row>
    <row r="4" customFormat="false" ht="13.8" hidden="false" customHeight="false" outlineLevel="0" collapsed="false">
      <c r="A4" s="0" t="n">
        <v>15.533</v>
      </c>
      <c r="B4" s="0" t="n">
        <v>0.463889</v>
      </c>
      <c r="C4" s="0" t="n">
        <v>2.98964</v>
      </c>
      <c r="E4" s="0" t="n">
        <v>15.485</v>
      </c>
      <c r="F4" s="0" t="n">
        <v>0.180247</v>
      </c>
      <c r="G4" s="0" t="n">
        <v>3.06291</v>
      </c>
      <c r="I4" s="0" t="n">
        <v>15.591</v>
      </c>
      <c r="J4" s="0" t="n">
        <v>0.260901</v>
      </c>
      <c r="K4" s="0" t="n">
        <v>2.83246</v>
      </c>
      <c r="M4" s="0" t="n">
        <v>15.577</v>
      </c>
    </row>
    <row r="5" customFormat="false" ht="13.8" hidden="false" customHeight="false" outlineLevel="0" collapsed="false">
      <c r="A5" s="0" t="n">
        <v>15.344</v>
      </c>
      <c r="B5" s="0" t="n">
        <v>0.41334</v>
      </c>
      <c r="C5" s="0" t="n">
        <v>3.04286</v>
      </c>
      <c r="E5" s="0" t="n">
        <v>15.28</v>
      </c>
      <c r="F5" s="0" t="n">
        <v>-0.0160383</v>
      </c>
      <c r="G5" s="0" t="n">
        <v>2.95967</v>
      </c>
      <c r="I5" s="0" t="n">
        <v>15.407</v>
      </c>
      <c r="J5" s="0" t="n">
        <v>0.269785</v>
      </c>
      <c r="K5" s="0" t="n">
        <v>3.23863</v>
      </c>
      <c r="M5" s="0" t="n">
        <v>15.384</v>
      </c>
    </row>
    <row r="6" customFormat="false" ht="13.8" hidden="false" customHeight="false" outlineLevel="0" collapsed="false">
      <c r="A6" s="0" t="n">
        <v>15.155</v>
      </c>
      <c r="B6" s="0" t="n">
        <v>0.375413</v>
      </c>
      <c r="C6" s="0" t="n">
        <v>2.89349</v>
      </c>
      <c r="E6" s="0" t="n">
        <v>15.073</v>
      </c>
      <c r="F6" s="0" t="n">
        <v>0.191503</v>
      </c>
      <c r="G6" s="0" t="n">
        <v>2.76317</v>
      </c>
      <c r="I6" s="0" t="n">
        <v>15.214</v>
      </c>
      <c r="J6" s="0" t="n">
        <v>0.249751</v>
      </c>
      <c r="K6" s="0" t="n">
        <v>2.86977</v>
      </c>
      <c r="M6" s="0" t="n">
        <v>15.181</v>
      </c>
    </row>
    <row r="7" customFormat="false" ht="13.8" hidden="false" customHeight="false" outlineLevel="0" collapsed="false">
      <c r="A7" s="0" t="n">
        <v>14.958</v>
      </c>
      <c r="B7" s="0" t="n">
        <v>0.295443</v>
      </c>
      <c r="C7" s="0" t="n">
        <v>2.59157</v>
      </c>
      <c r="E7" s="0" t="n">
        <v>14.863</v>
      </c>
      <c r="F7" s="0" t="n">
        <v>0.132084</v>
      </c>
      <c r="G7" s="0" t="n">
        <v>2.88277</v>
      </c>
      <c r="I7" s="0" t="n">
        <v>15.021</v>
      </c>
      <c r="J7" s="0" t="n">
        <v>0.4279</v>
      </c>
      <c r="K7" s="0" t="n">
        <v>2.97313</v>
      </c>
      <c r="M7" s="0" t="n">
        <v>14.971</v>
      </c>
    </row>
    <row r="8" customFormat="false" ht="13.8" hidden="false" customHeight="false" outlineLevel="0" collapsed="false">
      <c r="A8" s="0" t="n">
        <v>14.755</v>
      </c>
      <c r="B8" s="0" t="n">
        <v>0.267511</v>
      </c>
      <c r="C8" s="0" t="n">
        <v>3.01521</v>
      </c>
      <c r="E8" s="0" t="n">
        <v>14.644</v>
      </c>
      <c r="F8" s="0" t="n">
        <v>0.235551</v>
      </c>
      <c r="G8" s="0" t="n">
        <v>3.02918</v>
      </c>
      <c r="I8" s="0" t="n">
        <v>14.823</v>
      </c>
      <c r="J8" s="0" t="n">
        <v>0.2881</v>
      </c>
      <c r="K8" s="0" t="n">
        <v>3.00194</v>
      </c>
      <c r="M8" s="0" t="n">
        <v>14.76</v>
      </c>
    </row>
    <row r="9" customFormat="false" ht="13.8" hidden="false" customHeight="false" outlineLevel="0" collapsed="false">
      <c r="A9" s="0" t="n">
        <v>14.549</v>
      </c>
      <c r="B9" s="0" t="n">
        <v>0.216136</v>
      </c>
      <c r="C9" s="0" t="n">
        <v>2.88849</v>
      </c>
      <c r="E9" s="0" t="n">
        <v>14.424</v>
      </c>
      <c r="F9" s="0" t="n">
        <v>0.19859</v>
      </c>
      <c r="G9" s="0" t="n">
        <v>2.89746</v>
      </c>
      <c r="I9" s="0" t="n">
        <v>14.615</v>
      </c>
      <c r="J9" s="0" t="n">
        <v>0.168113</v>
      </c>
      <c r="K9" s="0" t="n">
        <v>2.8849</v>
      </c>
      <c r="M9" s="0" t="n">
        <v>14.543</v>
      </c>
    </row>
    <row r="10" customFormat="false" ht="13.8" hidden="false" customHeight="false" outlineLevel="0" collapsed="false">
      <c r="A10" s="0" t="n">
        <v>14.343</v>
      </c>
      <c r="B10" s="0" t="n">
        <v>0.202622</v>
      </c>
      <c r="C10" s="0" t="n">
        <v>2.83414</v>
      </c>
      <c r="E10" s="0" t="n">
        <v>14.202</v>
      </c>
      <c r="F10" s="0" t="n">
        <v>0.25756</v>
      </c>
      <c r="G10" s="0" t="n">
        <v>2.86957</v>
      </c>
      <c r="I10" s="0" t="n">
        <v>14.406</v>
      </c>
      <c r="J10" s="0" t="n">
        <v>0.189086</v>
      </c>
      <c r="K10" s="0" t="n">
        <v>2.8434</v>
      </c>
      <c r="M10" s="0" t="n">
        <v>14.319</v>
      </c>
    </row>
    <row r="11" customFormat="false" ht="13.8" hidden="false" customHeight="false" outlineLevel="0" collapsed="false">
      <c r="A11" s="0" t="n">
        <v>14.131</v>
      </c>
      <c r="B11" s="0" t="n">
        <v>0.201307</v>
      </c>
      <c r="C11" s="0" t="n">
        <v>2.67155</v>
      </c>
      <c r="E11" s="0" t="n">
        <v>13.968</v>
      </c>
      <c r="F11" s="0" t="n">
        <v>0.0948347</v>
      </c>
      <c r="G11" s="0" t="n">
        <v>2.69833</v>
      </c>
      <c r="I11" s="0" t="n">
        <v>14.196</v>
      </c>
      <c r="J11" s="0" t="n">
        <v>0.0525352</v>
      </c>
      <c r="K11" s="0" t="n">
        <v>2.88269</v>
      </c>
      <c r="M11" s="0" t="n">
        <v>14.093</v>
      </c>
    </row>
    <row r="12" customFormat="false" ht="13.8" hidden="false" customHeight="false" outlineLevel="0" collapsed="false">
      <c r="A12" s="0" t="n">
        <v>13.914</v>
      </c>
      <c r="B12" s="0" t="n">
        <v>0.255058</v>
      </c>
      <c r="C12" s="0" t="n">
        <v>2.50399</v>
      </c>
      <c r="E12" s="0" t="n">
        <v>13.728</v>
      </c>
      <c r="F12" s="0" t="n">
        <v>0.285766</v>
      </c>
      <c r="G12" s="0" t="n">
        <v>2.73376</v>
      </c>
      <c r="I12" s="0" t="n">
        <v>13.979</v>
      </c>
      <c r="J12" s="0" t="n">
        <v>0.421562</v>
      </c>
      <c r="K12" s="0" t="n">
        <v>3.01601</v>
      </c>
      <c r="M12" s="0" t="n">
        <v>13.863</v>
      </c>
    </row>
    <row r="13" customFormat="false" ht="13.8" hidden="false" customHeight="false" outlineLevel="0" collapsed="false">
      <c r="A13" s="0" t="n">
        <v>13.697</v>
      </c>
      <c r="B13" s="0" t="n">
        <v>0.218056</v>
      </c>
      <c r="C13" s="0" t="n">
        <v>2.44273</v>
      </c>
      <c r="E13" s="0" t="n">
        <v>13.489</v>
      </c>
      <c r="F13" s="0" t="n">
        <v>0.349615</v>
      </c>
      <c r="G13" s="0" t="n">
        <v>2.83255</v>
      </c>
      <c r="I13" s="0" t="n">
        <v>13.753</v>
      </c>
      <c r="J13" s="0" t="n">
        <v>0.23154</v>
      </c>
      <c r="K13" s="0" t="n">
        <v>2.66156</v>
      </c>
      <c r="M13" s="0" t="n">
        <v>13.622</v>
      </c>
    </row>
    <row r="14" customFormat="false" ht="13.8" hidden="false" customHeight="false" outlineLevel="0" collapsed="false">
      <c r="A14" s="0" t="n">
        <v>13.478</v>
      </c>
      <c r="B14" s="0" t="n">
        <v>0.214605</v>
      </c>
      <c r="C14" s="0" t="n">
        <v>2.64859</v>
      </c>
      <c r="E14" s="0" t="n">
        <v>13.248</v>
      </c>
      <c r="F14" s="0" t="n">
        <v>0.429205</v>
      </c>
      <c r="G14" s="0" t="n">
        <v>2.58271</v>
      </c>
      <c r="I14" s="0" t="n">
        <v>13.527</v>
      </c>
      <c r="J14" s="0" t="n">
        <v>0.261257</v>
      </c>
      <c r="K14" s="0" t="n">
        <v>2.64377</v>
      </c>
      <c r="M14" s="0" t="n">
        <v>13.378</v>
      </c>
    </row>
    <row r="15" customFormat="false" ht="13.8" hidden="false" customHeight="false" outlineLevel="0" collapsed="false">
      <c r="A15" s="0" t="n">
        <v>13.253</v>
      </c>
      <c r="B15" s="0" t="n">
        <v>0.346052</v>
      </c>
      <c r="C15" s="0" t="n">
        <v>3.3631</v>
      </c>
      <c r="E15" s="0" t="n">
        <v>13.004</v>
      </c>
      <c r="F15" s="0" t="n">
        <v>0.328572</v>
      </c>
      <c r="G15" s="0" t="n">
        <v>2.75295</v>
      </c>
      <c r="I15" s="0" t="n">
        <v>13.294</v>
      </c>
      <c r="J15" s="0" t="n">
        <v>0.192942</v>
      </c>
      <c r="K15" s="0" t="n">
        <v>3.0367</v>
      </c>
      <c r="M15" s="0" t="n">
        <v>13.13</v>
      </c>
    </row>
    <row r="16" customFormat="false" ht="13.8" hidden="false" customHeight="false" outlineLevel="0" collapsed="false">
      <c r="A16" s="0" t="n">
        <v>13.031</v>
      </c>
      <c r="B16" s="0" t="n">
        <v>0.25108</v>
      </c>
      <c r="C16" s="0" t="n">
        <v>2.06863</v>
      </c>
      <c r="E16" s="0" t="n">
        <v>12.756</v>
      </c>
      <c r="F16" s="0" t="n">
        <v>0.216001</v>
      </c>
      <c r="G16" s="0" t="n">
        <v>2.61476</v>
      </c>
      <c r="I16" s="0" t="n">
        <v>13.059</v>
      </c>
      <c r="J16" s="0" t="n">
        <v>-0.104425</v>
      </c>
      <c r="K16" s="0" t="n">
        <v>2.16471</v>
      </c>
      <c r="M16" s="0" t="n">
        <v>12.877</v>
      </c>
    </row>
    <row r="17" customFormat="false" ht="13.8" hidden="false" customHeight="false" outlineLevel="0" collapsed="false">
      <c r="A17" s="0" t="n">
        <v>12.806</v>
      </c>
      <c r="B17" s="0" t="n">
        <v>0.454222</v>
      </c>
      <c r="C17" s="0" t="n">
        <v>2.12407</v>
      </c>
      <c r="E17" s="0" t="n">
        <v>12.504</v>
      </c>
      <c r="F17" s="0" t="n">
        <v>0.282741</v>
      </c>
      <c r="G17" s="0" t="n">
        <v>2.46655</v>
      </c>
      <c r="I17" s="0" t="n">
        <v>12.825</v>
      </c>
      <c r="J17" s="0" t="n">
        <v>0.0838688</v>
      </c>
      <c r="K17" s="0" t="n">
        <v>2.05416</v>
      </c>
      <c r="M17" s="0" t="n">
        <v>12.62</v>
      </c>
    </row>
    <row r="18" customFormat="false" ht="13.8" hidden="false" customHeight="false" outlineLevel="0" collapsed="false">
      <c r="A18" s="0" t="n">
        <v>12.576</v>
      </c>
      <c r="B18" s="0" t="n">
        <v>0.311882</v>
      </c>
      <c r="C18" s="0" t="n">
        <v>2.19151</v>
      </c>
      <c r="E18" s="0" t="n">
        <v>12.252</v>
      </c>
      <c r="F18" s="0" t="n">
        <v>0.346984</v>
      </c>
      <c r="G18" s="0" t="n">
        <v>2.20666</v>
      </c>
      <c r="I18" s="0" t="n">
        <v>12.592</v>
      </c>
      <c r="J18" s="0" t="n">
        <v>0.00640894</v>
      </c>
      <c r="K18" s="0" t="n">
        <v>2.12015</v>
      </c>
      <c r="M18" s="0" t="n">
        <v>12.363</v>
      </c>
    </row>
    <row r="19" customFormat="false" ht="13.8" hidden="false" customHeight="false" outlineLevel="0" collapsed="false">
      <c r="A19" s="0" t="n">
        <v>12.346</v>
      </c>
      <c r="B19" s="0" t="n">
        <v>0.303866</v>
      </c>
      <c r="C19" s="0" t="n">
        <v>2.14056</v>
      </c>
      <c r="E19" s="0" t="n">
        <v>11.995</v>
      </c>
      <c r="F19" s="0" t="n">
        <v>0.407981</v>
      </c>
      <c r="G19" s="0" t="n">
        <v>2.41208</v>
      </c>
      <c r="I19" s="0" t="n">
        <v>12.35</v>
      </c>
      <c r="J19" s="0" t="n">
        <v>-0.00418748</v>
      </c>
      <c r="K19" s="0" t="n">
        <v>2.25748</v>
      </c>
      <c r="M19" s="0" t="n">
        <v>12.104</v>
      </c>
    </row>
    <row r="20" customFormat="false" ht="13.8" hidden="false" customHeight="false" outlineLevel="0" collapsed="false">
      <c r="A20" s="0" t="n">
        <v>12.116</v>
      </c>
      <c r="B20" s="0" t="n">
        <v>0.225503</v>
      </c>
      <c r="C20" s="0" t="n">
        <v>2.22298</v>
      </c>
      <c r="E20" s="0" t="n">
        <v>11.732</v>
      </c>
      <c r="F20" s="0" t="n">
        <v>0.606537</v>
      </c>
      <c r="G20" s="0" t="n">
        <v>2.35573</v>
      </c>
      <c r="I20" s="0" t="n">
        <v>12.106</v>
      </c>
      <c r="J20" s="0" t="n">
        <v>0.340159</v>
      </c>
      <c r="K20" s="0" t="n">
        <v>2.20934</v>
      </c>
      <c r="M20" s="0" t="n">
        <v>11.838</v>
      </c>
    </row>
    <row r="21" customFormat="false" ht="13.8" hidden="false" customHeight="false" outlineLevel="0" collapsed="false">
      <c r="A21" s="0" t="n">
        <v>11.883</v>
      </c>
      <c r="B21" s="0" t="n">
        <v>0.335254</v>
      </c>
      <c r="C21" s="0" t="n">
        <v>2.39655</v>
      </c>
      <c r="E21" s="0" t="n">
        <v>11.473</v>
      </c>
      <c r="F21" s="0" t="n">
        <v>0.68016</v>
      </c>
      <c r="G21" s="0" t="n">
        <v>2.53463</v>
      </c>
      <c r="I21" s="0" t="n">
        <v>11.865</v>
      </c>
      <c r="J21" s="0" t="n">
        <v>0.701315</v>
      </c>
      <c r="K21" s="0" t="n">
        <v>2.45289</v>
      </c>
      <c r="M21" s="0" t="n">
        <v>11.567</v>
      </c>
    </row>
    <row r="22" customFormat="false" ht="13.8" hidden="false" customHeight="false" outlineLevel="0" collapsed="false">
      <c r="A22" s="0" t="n">
        <v>11.651</v>
      </c>
      <c r="B22" s="0" t="n">
        <v>0.620091</v>
      </c>
      <c r="C22" s="0" t="n">
        <v>2.45902</v>
      </c>
      <c r="E22" s="0" t="n">
        <v>11.211</v>
      </c>
      <c r="F22" s="0" t="n">
        <v>0.770213</v>
      </c>
      <c r="G22" s="0" t="n">
        <v>2.87148</v>
      </c>
      <c r="I22" s="0" t="n">
        <v>11.619</v>
      </c>
      <c r="J22" s="0" t="n">
        <v>0.861897</v>
      </c>
      <c r="K22" s="0" t="n">
        <v>2.52836</v>
      </c>
      <c r="M22" s="0" t="n">
        <v>11.296</v>
      </c>
    </row>
    <row r="23" customFormat="false" ht="13.8" hidden="false" customHeight="false" outlineLevel="0" collapsed="false">
      <c r="A23" s="0" t="n">
        <v>11.419</v>
      </c>
      <c r="B23" s="0" t="n">
        <v>1.03937</v>
      </c>
      <c r="C23" s="0" t="n">
        <v>2.90697</v>
      </c>
      <c r="E23" s="0" t="n">
        <v>10.945</v>
      </c>
      <c r="F23" s="0" t="n">
        <v>1.25171</v>
      </c>
      <c r="G23" s="0" t="n">
        <v>3.02315</v>
      </c>
      <c r="I23" s="0" t="n">
        <v>11.369</v>
      </c>
      <c r="J23" s="0" t="n">
        <v>1.03361</v>
      </c>
      <c r="K23" s="0" t="n">
        <v>2.54641</v>
      </c>
      <c r="M23" s="0" t="n">
        <v>11.024</v>
      </c>
    </row>
    <row r="24" customFormat="false" ht="13.8" hidden="false" customHeight="false" outlineLevel="0" collapsed="false">
      <c r="A24" s="0" t="n">
        <v>11.183</v>
      </c>
      <c r="B24" s="0" t="n">
        <v>0.801702</v>
      </c>
      <c r="C24" s="0" t="n">
        <v>2.70033</v>
      </c>
      <c r="E24" s="0" t="n">
        <v>10.679</v>
      </c>
      <c r="F24" s="0" t="n">
        <v>1.62525</v>
      </c>
      <c r="G24" s="0" t="n">
        <v>3.34728</v>
      </c>
      <c r="I24" s="0" t="n">
        <v>11.123</v>
      </c>
      <c r="J24" s="0" t="n">
        <v>0.932412</v>
      </c>
      <c r="K24" s="0" t="n">
        <v>2.40493</v>
      </c>
      <c r="M24" s="0" t="n">
        <v>10.746</v>
      </c>
    </row>
    <row r="25" customFormat="false" ht="13.8" hidden="false" customHeight="false" outlineLevel="0" collapsed="false">
      <c r="A25" s="0" t="n">
        <v>10.948</v>
      </c>
      <c r="B25" s="0" t="n">
        <v>1.39348</v>
      </c>
      <c r="C25" s="0" t="n">
        <v>2.9105</v>
      </c>
      <c r="E25" s="0" t="n">
        <v>10.41</v>
      </c>
      <c r="F25" s="0" t="n">
        <v>1.86216</v>
      </c>
      <c r="G25" s="0" t="n">
        <v>3.34637</v>
      </c>
      <c r="I25" s="0" t="n">
        <v>10.875</v>
      </c>
      <c r="J25" s="0" t="n">
        <v>1.33934</v>
      </c>
      <c r="K25" s="0" t="n">
        <v>2.70187</v>
      </c>
      <c r="M25" s="0" t="n">
        <v>10.467</v>
      </c>
    </row>
    <row r="26" customFormat="false" ht="13.8" hidden="false" customHeight="false" outlineLevel="0" collapsed="false">
      <c r="A26" s="0" t="n">
        <v>10.715</v>
      </c>
      <c r="B26" s="0" t="n">
        <v>1.34741</v>
      </c>
      <c r="C26" s="0" t="n">
        <v>2.9686</v>
      </c>
      <c r="E26" s="0" t="n">
        <v>10.144</v>
      </c>
      <c r="F26" s="0" t="n">
        <v>2.06836</v>
      </c>
      <c r="G26" s="0" t="n">
        <v>3.70189</v>
      </c>
      <c r="I26" s="0" t="n">
        <v>10.62</v>
      </c>
      <c r="J26" s="0" t="n">
        <v>2.31666</v>
      </c>
      <c r="K26" s="0" t="n">
        <v>3.60868</v>
      </c>
      <c r="M26" s="0" t="n">
        <v>10.187</v>
      </c>
    </row>
    <row r="27" customFormat="false" ht="13.8" hidden="false" customHeight="false" outlineLevel="0" collapsed="false">
      <c r="A27" s="0" t="n">
        <v>10.482</v>
      </c>
      <c r="B27" s="0" t="n">
        <v>1.54362</v>
      </c>
      <c r="C27" s="0" t="n">
        <v>3.43781</v>
      </c>
      <c r="E27" s="0" t="n">
        <v>9.87799999999999</v>
      </c>
      <c r="F27" s="0" t="n">
        <v>2.47368</v>
      </c>
      <c r="G27" s="0" t="n">
        <v>3.83776</v>
      </c>
      <c r="I27" s="0" t="n">
        <v>10.37</v>
      </c>
      <c r="J27" s="0" t="n">
        <v>2.3653</v>
      </c>
      <c r="K27" s="0" t="n">
        <v>3.43597</v>
      </c>
      <c r="M27" s="0" t="n">
        <v>9.904</v>
      </c>
    </row>
    <row r="28" customFormat="false" ht="13.8" hidden="false" customHeight="false" outlineLevel="0" collapsed="false">
      <c r="A28" s="0" t="n">
        <v>10.249</v>
      </c>
      <c r="B28" s="0" t="n">
        <v>1.53383</v>
      </c>
      <c r="C28" s="0" t="n">
        <v>3.28147</v>
      </c>
      <c r="E28" s="0" t="n">
        <v>9.61099999999999</v>
      </c>
      <c r="F28" s="0" t="n">
        <v>2.43354</v>
      </c>
      <c r="G28" s="0" t="n">
        <v>3.74459</v>
      </c>
      <c r="I28" s="0" t="n">
        <v>10.119</v>
      </c>
      <c r="J28" s="0" t="n">
        <v>1.60706</v>
      </c>
      <c r="K28" s="0" t="n">
        <v>2.91116</v>
      </c>
      <c r="M28" s="0" t="n">
        <v>9.62199999999999</v>
      </c>
    </row>
    <row r="29" customFormat="false" ht="13.8" hidden="false" customHeight="false" outlineLevel="0" collapsed="false">
      <c r="A29" s="0" t="n">
        <v>10.018</v>
      </c>
      <c r="B29" s="0" t="n">
        <v>1.88002</v>
      </c>
      <c r="C29" s="0" t="n">
        <v>3.09848</v>
      </c>
      <c r="E29" s="0" t="n">
        <v>9.345</v>
      </c>
      <c r="F29" s="0" t="n">
        <v>2.38068</v>
      </c>
      <c r="G29" s="0" t="n">
        <v>4.00161</v>
      </c>
      <c r="I29" s="0" t="n">
        <v>9.86499999999998</v>
      </c>
      <c r="J29" s="0" t="n">
        <v>1.9158</v>
      </c>
      <c r="K29" s="0" t="n">
        <v>3.31208</v>
      </c>
      <c r="M29" s="0" t="n">
        <v>9.34299999999999</v>
      </c>
    </row>
    <row r="30" customFormat="false" ht="13.8" hidden="false" customHeight="false" outlineLevel="0" collapsed="false">
      <c r="A30" s="0" t="n">
        <v>9.78799999999998</v>
      </c>
      <c r="B30" s="0" t="n">
        <v>1.85443</v>
      </c>
      <c r="C30" s="0" t="n">
        <v>3.36698</v>
      </c>
      <c r="E30" s="0" t="n">
        <v>9.08099999999999</v>
      </c>
      <c r="F30" s="0" t="n">
        <v>2.34496</v>
      </c>
      <c r="G30" s="0" t="n">
        <v>4.03949</v>
      </c>
      <c r="I30" s="0" t="n">
        <v>9.61399999999998</v>
      </c>
      <c r="J30" s="0" t="n">
        <v>2.53637</v>
      </c>
      <c r="K30" s="0" t="n">
        <v>3.73186</v>
      </c>
      <c r="M30" s="0" t="n">
        <v>9.06</v>
      </c>
    </row>
    <row r="31" customFormat="false" ht="13.8" hidden="false" customHeight="false" outlineLevel="0" collapsed="false">
      <c r="A31" s="0" t="n">
        <v>9.56</v>
      </c>
      <c r="B31" s="0" t="n">
        <v>1.74745</v>
      </c>
      <c r="C31" s="0" t="n">
        <v>4.17762</v>
      </c>
      <c r="E31" s="0" t="n">
        <v>8.81799999999998</v>
      </c>
      <c r="F31" s="0" t="n">
        <v>2.20291</v>
      </c>
      <c r="G31" s="0" t="n">
        <v>3.82624</v>
      </c>
      <c r="I31" s="0" t="n">
        <v>9.369</v>
      </c>
      <c r="J31" s="0" t="n">
        <v>2.98601</v>
      </c>
      <c r="K31" s="0" t="n">
        <v>4.4292</v>
      </c>
      <c r="M31" s="0" t="n">
        <v>8.77799999999999</v>
      </c>
    </row>
    <row r="32" customFormat="false" ht="13.8" hidden="false" customHeight="false" outlineLevel="0" collapsed="false">
      <c r="A32" s="0" t="n">
        <v>9.33399999999998</v>
      </c>
      <c r="B32" s="0" t="n">
        <v>1.85693</v>
      </c>
      <c r="C32" s="0" t="n">
        <v>3.77198</v>
      </c>
      <c r="E32" s="0" t="n">
        <v>8.55500000000001</v>
      </c>
      <c r="F32" s="0" t="n">
        <v>2.7875</v>
      </c>
      <c r="G32" s="0" t="n">
        <v>4.55119</v>
      </c>
      <c r="I32" s="0" t="n">
        <v>9.118</v>
      </c>
      <c r="J32" s="0" t="n">
        <v>2.75869</v>
      </c>
      <c r="K32" s="0" t="n">
        <v>4.19967</v>
      </c>
      <c r="M32" s="0" t="n">
        <v>8.49699999999999</v>
      </c>
    </row>
    <row r="33" customFormat="false" ht="13.8" hidden="false" customHeight="false" outlineLevel="0" collapsed="false">
      <c r="A33" s="0" t="n">
        <v>9.10899999999998</v>
      </c>
      <c r="B33" s="0" t="n">
        <v>2.65381</v>
      </c>
      <c r="C33" s="0" t="n">
        <v>3.53047</v>
      </c>
      <c r="E33" s="0" t="n">
        <v>8.29599999999999</v>
      </c>
      <c r="F33" s="0" t="n">
        <v>3.1579</v>
      </c>
      <c r="G33" s="0" t="n">
        <v>5.13022</v>
      </c>
      <c r="I33" s="0" t="n">
        <v>8.86999999999998</v>
      </c>
      <c r="J33" s="0" t="n">
        <v>3.33678</v>
      </c>
      <c r="K33" s="0" t="n">
        <v>4.279</v>
      </c>
      <c r="M33" s="0" t="n">
        <v>8.22099999999998</v>
      </c>
    </row>
    <row r="34" customFormat="false" ht="13.8" hidden="false" customHeight="false" outlineLevel="0" collapsed="false">
      <c r="A34" s="0" t="n">
        <v>8.886</v>
      </c>
      <c r="B34" s="0" t="n">
        <v>2.2395</v>
      </c>
      <c r="C34" s="0" t="n">
        <v>4.64708</v>
      </c>
      <c r="E34" s="0" t="n">
        <v>8.036</v>
      </c>
      <c r="F34" s="0" t="n">
        <v>3.37575</v>
      </c>
      <c r="G34" s="0" t="n">
        <v>5.01092</v>
      </c>
      <c r="I34" s="0" t="n">
        <v>8.62599999999998</v>
      </c>
      <c r="J34" s="0" t="n">
        <v>3.24895</v>
      </c>
      <c r="K34" s="0" t="n">
        <v>4.42208</v>
      </c>
      <c r="M34" s="0" t="n">
        <v>7.941</v>
      </c>
    </row>
    <row r="35" customFormat="false" ht="13.8" hidden="false" customHeight="false" outlineLevel="0" collapsed="false">
      <c r="A35" s="0" t="n">
        <v>8.667</v>
      </c>
      <c r="B35" s="0" t="n">
        <v>2.11315</v>
      </c>
      <c r="C35" s="0" t="n">
        <v>3.75816</v>
      </c>
      <c r="E35" s="0" t="n">
        <v>7.786</v>
      </c>
      <c r="F35" s="0" t="n">
        <v>3.63627</v>
      </c>
      <c r="G35" s="0" t="n">
        <v>5.8098</v>
      </c>
      <c r="I35" s="0" t="n">
        <v>8.38399999999999</v>
      </c>
      <c r="J35" s="0" t="n">
        <v>2.81451</v>
      </c>
      <c r="K35" s="0" t="n">
        <v>4.25654</v>
      </c>
      <c r="M35" s="0" t="n">
        <v>7.66499999999999</v>
      </c>
    </row>
    <row r="36" customFormat="false" ht="13.8" hidden="false" customHeight="false" outlineLevel="0" collapsed="false">
      <c r="A36" s="0" t="n">
        <v>8.44999999999999</v>
      </c>
      <c r="B36" s="0" t="n">
        <v>2.53918</v>
      </c>
      <c r="C36" s="0" t="n">
        <v>5.28178</v>
      </c>
      <c r="E36" s="0" t="n">
        <v>7.53399999999999</v>
      </c>
      <c r="F36" s="0" t="n">
        <v>3.36422</v>
      </c>
      <c r="G36" s="0" t="n">
        <v>5.71215</v>
      </c>
      <c r="I36" s="0" t="n">
        <v>8.13899999999998</v>
      </c>
      <c r="J36" s="0" t="n">
        <v>3.45505</v>
      </c>
      <c r="K36" s="0" t="n">
        <v>5.15786</v>
      </c>
      <c r="M36" s="0" t="n">
        <v>7.39599999999999</v>
      </c>
    </row>
    <row r="37" customFormat="false" ht="13.8" hidden="false" customHeight="false" outlineLevel="0" collapsed="false">
      <c r="A37" s="0" t="n">
        <v>8.23399999999998</v>
      </c>
      <c r="B37" s="0" t="n">
        <v>1.96695</v>
      </c>
      <c r="C37" s="0" t="n">
        <v>4.49646</v>
      </c>
      <c r="E37" s="0" t="n">
        <v>7.28700000000001</v>
      </c>
      <c r="F37" s="0" t="n">
        <v>3.20873</v>
      </c>
      <c r="G37" s="0" t="n">
        <v>5.6643</v>
      </c>
      <c r="I37" s="0" t="n">
        <v>7.899</v>
      </c>
      <c r="J37" s="0" t="n">
        <v>4.02812</v>
      </c>
      <c r="K37" s="0" t="n">
        <v>5.69582</v>
      </c>
      <c r="M37" s="0" t="n">
        <v>7.13</v>
      </c>
    </row>
    <row r="38" customFormat="false" ht="13.8" hidden="false" customHeight="false" outlineLevel="0" collapsed="false">
      <c r="A38" s="0" t="n">
        <v>8.023</v>
      </c>
      <c r="B38" s="0" t="n">
        <v>3.23326</v>
      </c>
      <c r="C38" s="0" t="n">
        <v>4.40622</v>
      </c>
      <c r="E38" s="0" t="n">
        <v>7.047</v>
      </c>
      <c r="F38" s="0" t="n">
        <v>3.60938</v>
      </c>
      <c r="G38" s="0" t="n">
        <v>5.71057</v>
      </c>
      <c r="I38" s="0" t="n">
        <v>7.66299999999998</v>
      </c>
      <c r="J38" s="0" t="n">
        <v>3.52939</v>
      </c>
      <c r="K38" s="0" t="n">
        <v>5.52794</v>
      </c>
      <c r="M38" s="0" t="n">
        <v>6.86499999999998</v>
      </c>
    </row>
    <row r="39" customFormat="false" ht="13.8" hidden="false" customHeight="false" outlineLevel="0" collapsed="false">
      <c r="A39" s="0" t="n">
        <v>7.81799999999998</v>
      </c>
      <c r="B39" s="0" t="n">
        <v>2.81811</v>
      </c>
      <c r="C39" s="0" t="n">
        <v>4.31276</v>
      </c>
      <c r="E39" s="0" t="n">
        <v>6.81299999999999</v>
      </c>
      <c r="F39" s="0" t="n">
        <v>3.95637</v>
      </c>
      <c r="G39" s="0" t="n">
        <v>6.58119</v>
      </c>
      <c r="I39" s="0" t="n">
        <v>7.43199999999999</v>
      </c>
      <c r="J39" s="0" t="n">
        <v>4.13196</v>
      </c>
      <c r="K39" s="0" t="n">
        <v>5.8527</v>
      </c>
      <c r="M39" s="0" t="n">
        <v>6.607</v>
      </c>
    </row>
    <row r="40" customFormat="false" ht="13.8" hidden="false" customHeight="false" outlineLevel="0" collapsed="false">
      <c r="A40" s="0" t="n">
        <v>7.61599999999999</v>
      </c>
      <c r="B40" s="0" t="n">
        <v>2.34289</v>
      </c>
      <c r="C40" s="0" t="n">
        <v>5.67364</v>
      </c>
      <c r="E40" s="0" t="n">
        <v>6.57900000000001</v>
      </c>
      <c r="F40" s="0" t="n">
        <v>5.63684</v>
      </c>
      <c r="G40" s="0" t="n">
        <v>8.41194</v>
      </c>
      <c r="I40" s="0" t="n">
        <v>7.20099999999999</v>
      </c>
      <c r="J40" s="0" t="n">
        <v>4.77297</v>
      </c>
      <c r="K40" s="0" t="n">
        <v>6.55709</v>
      </c>
      <c r="M40" s="0" t="n">
        <v>6.35199999999998</v>
      </c>
    </row>
    <row r="41" customFormat="false" ht="13.8" hidden="false" customHeight="false" outlineLevel="0" collapsed="false">
      <c r="A41" s="0" t="n">
        <v>7.416</v>
      </c>
      <c r="B41" s="0" t="n">
        <v>2.40531</v>
      </c>
      <c r="C41" s="0" t="n">
        <v>6.25983</v>
      </c>
      <c r="E41" s="0" t="n">
        <v>6.352</v>
      </c>
      <c r="F41" s="0" t="n">
        <v>5.89942</v>
      </c>
      <c r="G41" s="0" t="n">
        <v>8.68605</v>
      </c>
      <c r="I41" s="0" t="n">
        <v>6.97499999999999</v>
      </c>
      <c r="J41" s="0" t="n">
        <v>4.80833</v>
      </c>
      <c r="K41" s="0" t="n">
        <v>7.07221</v>
      </c>
      <c r="M41" s="0" t="n">
        <v>6.10299999999998</v>
      </c>
    </row>
    <row r="42" customFormat="false" ht="13.8" hidden="false" customHeight="false" outlineLevel="0" collapsed="false">
      <c r="A42" s="0" t="n">
        <v>7.22299999999999</v>
      </c>
      <c r="B42" s="0" t="n">
        <v>3.49141</v>
      </c>
      <c r="C42" s="0" t="n">
        <v>6.7879</v>
      </c>
      <c r="E42" s="0" t="n">
        <v>6.13</v>
      </c>
      <c r="F42" s="0" t="n">
        <v>6.4678</v>
      </c>
      <c r="G42" s="0" t="n">
        <v>9.1393</v>
      </c>
      <c r="I42" s="0" t="n">
        <v>6.756</v>
      </c>
      <c r="J42" s="0" t="n">
        <v>5.36426</v>
      </c>
      <c r="K42" s="0" t="n">
        <v>9.83464</v>
      </c>
      <c r="M42" s="0" t="n">
        <v>5.85899999999998</v>
      </c>
    </row>
    <row r="43" customFormat="false" ht="13.8" hidden="false" customHeight="false" outlineLevel="0" collapsed="false">
      <c r="A43" s="0" t="n">
        <v>7.03699999999998</v>
      </c>
      <c r="B43" s="0" t="n">
        <v>3.71485</v>
      </c>
      <c r="C43" s="0" t="n">
        <v>6.4755</v>
      </c>
      <c r="E43" s="0" t="n">
        <v>5.916</v>
      </c>
      <c r="F43" s="0" t="n">
        <v>6.41037</v>
      </c>
      <c r="G43" s="0" t="n">
        <v>8.94506</v>
      </c>
      <c r="I43" s="0" t="n">
        <v>6.53999999999999</v>
      </c>
      <c r="J43" s="0" t="n">
        <v>4.02556</v>
      </c>
      <c r="M43" s="0" t="n">
        <v>5.619</v>
      </c>
    </row>
    <row r="44" customFormat="false" ht="13.8" hidden="false" customHeight="false" outlineLevel="0" collapsed="false">
      <c r="A44" s="0" t="n">
        <v>6.85999999999999</v>
      </c>
      <c r="B44" s="0" t="n">
        <v>4.12493</v>
      </c>
      <c r="C44" s="0" t="n">
        <v>7.22136</v>
      </c>
      <c r="E44" s="0" t="n">
        <v>5.71000000000001</v>
      </c>
      <c r="F44" s="0" t="n">
        <v>6.48487</v>
      </c>
      <c r="G44" s="0" t="n">
        <v>10.4862</v>
      </c>
      <c r="I44" s="0" t="n">
        <v>6.32799999999997</v>
      </c>
      <c r="J44" s="0" t="n">
        <v>5.07214</v>
      </c>
      <c r="K44" s="0" t="n">
        <v>8.5573</v>
      </c>
      <c r="M44" s="0" t="n">
        <v>5.387</v>
      </c>
    </row>
    <row r="45" customFormat="false" ht="13.8" hidden="false" customHeight="false" outlineLevel="0" collapsed="false">
      <c r="A45" s="0" t="n">
        <v>6.68199999999999</v>
      </c>
      <c r="B45" s="0" t="n">
        <v>4.28776</v>
      </c>
      <c r="C45" s="0" t="n">
        <v>7.19659</v>
      </c>
      <c r="E45" s="0" t="n">
        <v>5.511</v>
      </c>
      <c r="F45" s="0" t="n">
        <v>6.34544</v>
      </c>
      <c r="G45" s="0" t="n">
        <v>9.58696</v>
      </c>
      <c r="I45" s="0" t="n">
        <v>6.12099999999998</v>
      </c>
      <c r="J45" s="0" t="n">
        <v>6.97834</v>
      </c>
      <c r="K45" s="0" t="n">
        <v>10.2003</v>
      </c>
      <c r="M45" s="0" t="n">
        <v>5.166</v>
      </c>
    </row>
    <row r="46" customFormat="false" ht="13.8" hidden="false" customHeight="false" outlineLevel="0" collapsed="false">
      <c r="A46" s="0" t="n">
        <v>6.51299999999998</v>
      </c>
      <c r="B46" s="0" t="n">
        <v>4.46526</v>
      </c>
      <c r="C46" s="0" t="n">
        <v>8.32</v>
      </c>
      <c r="E46" s="0" t="n">
        <v>5.31999999999999</v>
      </c>
      <c r="F46" s="0" t="n">
        <v>6.60611</v>
      </c>
      <c r="G46" s="0" t="n">
        <v>10.9566</v>
      </c>
      <c r="I46" s="0" t="n">
        <v>5.91999999999999</v>
      </c>
      <c r="J46" s="0" t="n">
        <v>6.30228</v>
      </c>
      <c r="K46" s="0" t="n">
        <v>8.80975</v>
      </c>
      <c r="M46" s="0" t="n">
        <v>4.95299999999997</v>
      </c>
    </row>
    <row r="47" customFormat="false" ht="13.8" hidden="false" customHeight="false" outlineLevel="0" collapsed="false">
      <c r="A47" s="0" t="n">
        <v>6.35199999999998</v>
      </c>
      <c r="B47" s="0" t="n">
        <v>4.67226</v>
      </c>
      <c r="C47" s="0" t="n">
        <v>7.37497</v>
      </c>
      <c r="E47" s="0" t="n">
        <v>5.14499999999998</v>
      </c>
      <c r="F47" s="0" t="n">
        <v>7.70416</v>
      </c>
      <c r="G47" s="0" t="n">
        <v>12.3975</v>
      </c>
      <c r="I47" s="0" t="n">
        <v>5.726</v>
      </c>
      <c r="J47" s="0" t="n">
        <v>7.79107</v>
      </c>
      <c r="K47" s="0" t="n">
        <v>11.2833</v>
      </c>
    </row>
    <row r="48" customFormat="false" ht="13.8" hidden="false" customHeight="false" outlineLevel="0" collapsed="false">
      <c r="A48" s="0" t="n">
        <v>6.202</v>
      </c>
      <c r="B48" s="0" t="n">
        <v>5.4194</v>
      </c>
      <c r="C48" s="0" t="n">
        <v>11.68</v>
      </c>
      <c r="E48" s="0" t="n">
        <v>4.994</v>
      </c>
      <c r="F48" s="0" t="n">
        <v>8.44935</v>
      </c>
      <c r="G48" s="0" t="n">
        <v>14.3277</v>
      </c>
      <c r="I48" s="0" t="n">
        <v>5.53899999999999</v>
      </c>
      <c r="J48" s="0" t="n">
        <v>7.95121</v>
      </c>
      <c r="K48" s="0" t="n">
        <v>11.9741</v>
      </c>
    </row>
    <row r="49" customFormat="false" ht="13.8" hidden="false" customHeight="false" outlineLevel="0" collapsed="false">
      <c r="A49" s="0" t="n">
        <v>6.054</v>
      </c>
      <c r="B49" s="0" t="n">
        <v>3.89449</v>
      </c>
      <c r="C49" s="0" t="n">
        <v>8.49291</v>
      </c>
      <c r="I49" s="0" t="n">
        <v>5.35799999999998</v>
      </c>
      <c r="J49" s="0" t="n">
        <v>8.95246</v>
      </c>
      <c r="K49" s="0" t="n">
        <v>12.9863</v>
      </c>
    </row>
    <row r="50" customFormat="false" ht="13.8" hidden="false" customHeight="false" outlineLevel="0" collapsed="false">
      <c r="A50" s="0" t="n">
        <v>5.916</v>
      </c>
      <c r="B50" s="0" t="n">
        <v>4.79023</v>
      </c>
      <c r="C50" s="0" t="n">
        <v>9.47171</v>
      </c>
      <c r="I50" s="0" t="n">
        <v>5.18899999999999</v>
      </c>
      <c r="J50" s="0" t="n">
        <v>7.91965</v>
      </c>
      <c r="K50" s="0" t="n">
        <v>12.3566</v>
      </c>
    </row>
    <row r="51" customFormat="false" ht="13.8" hidden="false" customHeight="false" outlineLevel="0" collapsed="false">
      <c r="A51" s="0" t="n">
        <v>5.78799999999998</v>
      </c>
      <c r="B51" s="0" t="n">
        <v>4.88928</v>
      </c>
      <c r="C51" s="0" t="n">
        <v>8.65942</v>
      </c>
      <c r="I51" s="0" t="n">
        <v>5.02799999999999</v>
      </c>
      <c r="K51" s="0" t="n">
        <v>12.9706</v>
      </c>
    </row>
    <row r="52" customFormat="false" ht="13.8" hidden="false" customHeight="false" outlineLevel="0" collapsed="false">
      <c r="A52" s="0" t="n">
        <v>5.672</v>
      </c>
      <c r="B52" s="0" t="n">
        <v>6.22481</v>
      </c>
      <c r="C52" s="0" t="n">
        <v>9.07606</v>
      </c>
    </row>
    <row r="53" customFormat="false" ht="13.8" hidden="false" customHeight="false" outlineLevel="0" collapsed="false">
      <c r="A53" s="0" t="n">
        <v>5.566</v>
      </c>
      <c r="B53" s="0" t="n">
        <v>6.0203</v>
      </c>
      <c r="C53" s="0" t="n">
        <v>9.87165</v>
      </c>
    </row>
    <row r="54" customFormat="false" ht="13.8" hidden="false" customHeight="false" outlineLevel="0" collapsed="false">
      <c r="A54" s="0" t="n">
        <v>5.44499999999999</v>
      </c>
      <c r="B54" s="0" t="n">
        <v>6.34905</v>
      </c>
      <c r="C54" s="0" t="n">
        <v>11.0488</v>
      </c>
    </row>
    <row r="55" customFormat="false" ht="13.8" hidden="false" customHeight="false" outlineLevel="0" collapsed="false">
      <c r="A55" s="0" t="n">
        <v>5.35799999999998</v>
      </c>
      <c r="C55" s="0" t="n">
        <v>11.9966</v>
      </c>
    </row>
    <row r="56" customFormat="false" ht="13.8" hidden="false" customHeight="false" outlineLevel="0" collapsed="false">
      <c r="A56" s="0" t="n">
        <v>5.28</v>
      </c>
      <c r="C56" s="0" t="n">
        <v>10.3092</v>
      </c>
    </row>
    <row r="57" customFormat="false" ht="13.8" hidden="false" customHeight="false" outlineLevel="0" collapsed="false">
      <c r="A57" s="0" t="n">
        <v>5.21299999999999</v>
      </c>
      <c r="C57" s="0" t="n">
        <v>13.4721</v>
      </c>
    </row>
    <row r="58" customFormat="false" ht="13.8" hidden="false" customHeight="false" outlineLevel="0" collapsed="false">
      <c r="A58" s="0" t="n">
        <v>5.161</v>
      </c>
      <c r="C58" s="0" t="n">
        <v>12.0577</v>
      </c>
    </row>
    <row r="59" customFormat="false" ht="13.8" hidden="false" customHeight="false" outlineLevel="0" collapsed="false">
      <c r="A59" s="0" t="n">
        <v>5.11999999999998</v>
      </c>
      <c r="C59" s="0" t="n">
        <v>12.716</v>
      </c>
    </row>
    <row r="60" customFormat="false" ht="13.8" hidden="false" customHeight="false" outlineLevel="0" collapsed="false">
      <c r="A60" s="0" t="n">
        <v>5.09599999999998</v>
      </c>
      <c r="C60" s="0" t="n">
        <v>12.3134</v>
      </c>
    </row>
    <row r="61" customFormat="false" ht="13.8" hidden="false" customHeight="false" outlineLevel="0" collapsed="false">
      <c r="A61" s="0" t="n">
        <v>5.08599999999998</v>
      </c>
      <c r="C61" s="0" t="n">
        <v>12.166</v>
      </c>
    </row>
    <row r="62" customFormat="false" ht="13.8" hidden="false" customHeight="false" outlineLevel="0" collapsed="false">
      <c r="A62" s="0" t="n">
        <v>5.077</v>
      </c>
      <c r="C62" s="0" t="n">
        <v>13.3731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RowHeight="13.8"/>
  <cols>
    <col collapsed="false" hidden="false" max="1" min="1" style="0" width="17.6761133603239"/>
    <col collapsed="false" hidden="false" max="2" min="2" style="0" width="18.4251012145749"/>
    <col collapsed="false" hidden="false" max="8" min="3" style="0" width="9.10526315789474"/>
    <col collapsed="false" hidden="false" max="9" min="9" style="0" width="14.9959514170041"/>
    <col collapsed="false" hidden="false" max="1025" min="10" style="0" width="9.10526315789474"/>
  </cols>
  <sheetData>
    <row r="1" customFormat="false" ht="13.8" hidden="false" customHeight="false" outlineLevel="0" collapsed="false">
      <c r="C1" s="0" t="s">
        <v>22</v>
      </c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I2" s="0" t="s">
        <v>28</v>
      </c>
    </row>
    <row r="3" customFormat="false" ht="13.8" hidden="false" customHeight="false" outlineLevel="0" collapsed="false">
      <c r="A3" s="0" t="n">
        <f aca="false">Sheet1!B3</f>
        <v>237.374</v>
      </c>
      <c r="B3" s="0" t="n">
        <f aca="false">(Sheet1!D3^2 / $I$11)^0.5</f>
        <v>19499.2962643339</v>
      </c>
      <c r="C3" s="0" t="n">
        <f aca="false">B3*$I$5^2 / (8 * $I$3)</f>
        <v>2.19367082973757</v>
      </c>
      <c r="D3" s="0" t="n">
        <f aca="false">B3*$I$7^2 / (8 * $I$3)</f>
        <v>0.243741203304174</v>
      </c>
      <c r="E3" s="0" t="n">
        <f aca="false">B3*$I$9^2 / (8 * $I$3)</f>
        <v>0.0609353008260436</v>
      </c>
      <c r="I3" s="0" t="n">
        <v>1</v>
      </c>
    </row>
    <row r="4" customFormat="false" ht="13.8" hidden="false" customHeight="false" outlineLevel="0" collapsed="false">
      <c r="A4" s="0" t="n">
        <f aca="false">Sheet1!B4</f>
        <v>237.201</v>
      </c>
      <c r="B4" s="0" t="n">
        <f aca="false">(Sheet1!D4^2 / $I$11)^0.5</f>
        <v>20014.9188223095</v>
      </c>
      <c r="C4" s="0" t="n">
        <f aca="false">B4*$I$5^2 / (8 * $I$3)</f>
        <v>2.25167836750982</v>
      </c>
      <c r="D4" s="0" t="n">
        <f aca="false">B4*$I$7^2 / (8 * $I$3)</f>
        <v>0.250186485278869</v>
      </c>
      <c r="E4" s="0" t="n">
        <f aca="false">B4*$I$9^2 / (8 * $I$3)</f>
        <v>0.0625466213197173</v>
      </c>
      <c r="I4" s="0" t="s">
        <v>29</v>
      </c>
    </row>
    <row r="5" customFormat="false" ht="13.8" hidden="false" customHeight="false" outlineLevel="0" collapsed="false">
      <c r="A5" s="0" t="n">
        <f aca="false">Sheet1!B5</f>
        <v>237.022</v>
      </c>
      <c r="B5" s="0" t="n">
        <f aca="false">(Sheet1!D5^2 / $I$11)^0.5</f>
        <v>20782.0087754415</v>
      </c>
      <c r="C5" s="0" t="n">
        <f aca="false">B5*$I$5^2 / (8 * $I$3)</f>
        <v>2.33797598723717</v>
      </c>
      <c r="D5" s="0" t="n">
        <f aca="false">B5*$I$7^2 / (8 * $I$3)</f>
        <v>0.259775109693019</v>
      </c>
      <c r="E5" s="0" t="n">
        <f aca="false">B5*$I$9^2 / (8 * $I$3)</f>
        <v>0.0649437774232546</v>
      </c>
      <c r="I5" s="0" t="n">
        <f aca="false">3 / 100</f>
        <v>0.03</v>
      </c>
    </row>
    <row r="6" customFormat="false" ht="13.8" hidden="false" customHeight="false" outlineLevel="0" collapsed="false">
      <c r="A6" s="0" t="n">
        <f aca="false">Sheet1!B6</f>
        <v>236.833</v>
      </c>
      <c r="B6" s="0" t="n">
        <f aca="false">(Sheet1!D6^2 / $I$11)^0.5</f>
        <v>20727.791101603</v>
      </c>
      <c r="C6" s="0" t="n">
        <f aca="false">B6*$I$5^2 / (8 * $I$3)</f>
        <v>2.33187649893033</v>
      </c>
      <c r="D6" s="0" t="n">
        <f aca="false">B6*$I$7^2 / (8 * $I$3)</f>
        <v>0.259097388770037</v>
      </c>
      <c r="E6" s="0" t="n">
        <f aca="false">B6*$I$9^2 / (8 * $I$3)</f>
        <v>0.0647743471925093</v>
      </c>
      <c r="I6" s="0" t="s">
        <v>30</v>
      </c>
    </row>
    <row r="7" customFormat="false" ht="13.8" hidden="false" customHeight="false" outlineLevel="0" collapsed="false">
      <c r="A7" s="0" t="n">
        <f aca="false">Sheet1!B7</f>
        <v>236.644</v>
      </c>
      <c r="B7" s="0" t="n">
        <f aca="false">(Sheet1!D7^2 / $I$11)^0.5</f>
        <v>21096.7763447852</v>
      </c>
      <c r="C7" s="0" t="n">
        <f aca="false">B7*$I$5^2 / (8 * $I$3)</f>
        <v>2.37338733878834</v>
      </c>
      <c r="D7" s="0" t="n">
        <f aca="false">B7*$I$7^2 / (8 * $I$3)</f>
        <v>0.263709704309815</v>
      </c>
      <c r="E7" s="0" t="n">
        <f aca="false">B7*$I$9^2 / (8 * $I$3)</f>
        <v>0.0659274260774538</v>
      </c>
      <c r="I7" s="0" t="n">
        <f aca="false">1 / 100</f>
        <v>0.01</v>
      </c>
    </row>
    <row r="8" customFormat="false" ht="13.8" hidden="false" customHeight="false" outlineLevel="0" collapsed="false">
      <c r="A8" s="0" t="n">
        <f aca="false">Sheet1!B8</f>
        <v>236.455</v>
      </c>
      <c r="B8" s="0" t="n">
        <f aca="false">(Sheet1!D8^2 / $I$11)^0.5</f>
        <v>20061.1633088189</v>
      </c>
      <c r="C8" s="0" t="n">
        <f aca="false">B8*$I$5^2 / (8 * $I$3)</f>
        <v>2.25688087224212</v>
      </c>
      <c r="D8" s="0" t="n">
        <f aca="false">B8*$I$7^2 / (8 * $I$3)</f>
        <v>0.250764541360236</v>
      </c>
      <c r="E8" s="0" t="n">
        <f aca="false">B8*$I$9^2 / (8 * $I$3)</f>
        <v>0.0626911353400589</v>
      </c>
      <c r="I8" s="0" t="s">
        <v>31</v>
      </c>
    </row>
    <row r="9" customFormat="false" ht="13.8" hidden="false" customHeight="false" outlineLevel="0" collapsed="false">
      <c r="A9" s="0" t="n">
        <f aca="false">Sheet1!B9</f>
        <v>236.258</v>
      </c>
      <c r="B9" s="0" t="n">
        <f aca="false">(Sheet1!D9^2 / $I$11)^0.5</f>
        <v>17967.8896406194</v>
      </c>
      <c r="C9" s="0" t="n">
        <f aca="false">B9*$I$5^2 / (8 * $I$3)</f>
        <v>2.02138758456968</v>
      </c>
      <c r="D9" s="0" t="n">
        <f aca="false">B9*$I$7^2 / (8 * $I$3)</f>
        <v>0.224598620507742</v>
      </c>
      <c r="E9" s="0" t="n">
        <f aca="false">B9*$I$9^2 / (8 * $I$3)</f>
        <v>0.0561496551269355</v>
      </c>
      <c r="I9" s="0" t="n">
        <f aca="false">0.5 / 100</f>
        <v>0.005</v>
      </c>
    </row>
    <row r="10" customFormat="false" ht="13.8" hidden="false" customHeight="false" outlineLevel="0" collapsed="false">
      <c r="A10" s="0" t="n">
        <f aca="false">Sheet1!B10</f>
        <v>236.055</v>
      </c>
      <c r="B10" s="0" t="n">
        <f aca="false">(Sheet1!D10^2 / $I$11)^0.5</f>
        <v>20905.073188566</v>
      </c>
      <c r="C10" s="0" t="n">
        <f aca="false">B10*$I$5^2 / (8 * $I$3)</f>
        <v>2.35182073371367</v>
      </c>
      <c r="D10" s="0" t="n">
        <f aca="false">B10*$I$7^2 / (8 * $I$3)</f>
        <v>0.261313414857074</v>
      </c>
      <c r="E10" s="0" t="n">
        <f aca="false">B10*$I$9^2 / (8 * $I$3)</f>
        <v>0.0653283537142686</v>
      </c>
      <c r="I10" s="0" t="s">
        <v>32</v>
      </c>
    </row>
    <row r="11" customFormat="false" ht="13.8" hidden="false" customHeight="false" outlineLevel="0" collapsed="false">
      <c r="A11" s="0" t="n">
        <f aca="false">Sheet1!B11</f>
        <v>235.849</v>
      </c>
      <c r="B11" s="0" t="n">
        <f aca="false">(Sheet1!D11^2 / $I$11)^0.5</f>
        <v>20026.4972769528</v>
      </c>
      <c r="C11" s="0" t="n">
        <f aca="false">B11*$I$5^2 / (8 * $I$3)</f>
        <v>2.25298094365719</v>
      </c>
      <c r="D11" s="0" t="n">
        <f aca="false">B11*$I$7^2 / (8 * $I$3)</f>
        <v>0.25033121596191</v>
      </c>
      <c r="E11" s="0" t="n">
        <f aca="false">B11*$I$9^2 / (8 * $I$3)</f>
        <v>0.0625828039904775</v>
      </c>
      <c r="I11" s="0" t="n">
        <f aca="false">2.01 * 931.49 * 10^6 / ((3*10^8)^2)</f>
        <v>2.08032766666667E-008</v>
      </c>
    </row>
    <row r="12" customFormat="false" ht="13.8" hidden="false" customHeight="false" outlineLevel="0" collapsed="false">
      <c r="A12" s="0" t="n">
        <f aca="false">Sheet1!B12</f>
        <v>235.643</v>
      </c>
      <c r="B12" s="0" t="n">
        <f aca="false">(Sheet1!D12^2 / $I$11)^0.5</f>
        <v>19649.6775105689</v>
      </c>
      <c r="C12" s="0" t="n">
        <f aca="false">B12*$I$5^2 / (8 * $I$3)</f>
        <v>2.210588719939</v>
      </c>
      <c r="D12" s="0" t="n">
        <f aca="false">B12*$I$7^2 / (8 * $I$3)</f>
        <v>0.245620968882111</v>
      </c>
      <c r="E12" s="0" t="n">
        <f aca="false">B12*$I$9^2 / (8 * $I$3)</f>
        <v>0.0614052422205277</v>
      </c>
    </row>
    <row r="13" customFormat="false" ht="13.8" hidden="false" customHeight="false" outlineLevel="0" collapsed="false">
      <c r="A13" s="0" t="n">
        <f aca="false">Sheet1!B13</f>
        <v>235.431</v>
      </c>
      <c r="B13" s="0" t="n">
        <f aca="false">(Sheet1!D13^2 / $I$11)^0.5</f>
        <v>18522.4074863487</v>
      </c>
      <c r="C13" s="0" t="n">
        <f aca="false">B13*$I$5^2 / (8 * $I$3)</f>
        <v>2.08377084221422</v>
      </c>
      <c r="D13" s="0" t="n">
        <f aca="false">B13*$I$7^2 / (8 * $I$3)</f>
        <v>0.231530093579358</v>
      </c>
      <c r="E13" s="0" t="n">
        <f aca="false">B13*$I$9^2 / (8 * $I$3)</f>
        <v>0.0578825233948396</v>
      </c>
    </row>
    <row r="14" customFormat="false" ht="13.8" hidden="false" customHeight="false" outlineLevel="0" collapsed="false">
      <c r="A14" s="0" t="n">
        <f aca="false">Sheet1!B14</f>
        <v>235.214</v>
      </c>
      <c r="B14" s="0" t="n">
        <f aca="false">(Sheet1!D14^2 / $I$11)^0.5</f>
        <v>17360.6794264536</v>
      </c>
      <c r="C14" s="0" t="n">
        <f aca="false">B14*$I$5^2 / (8 * $I$3)</f>
        <v>1.95307643547603</v>
      </c>
      <c r="D14" s="0" t="n">
        <f aca="false">B14*$I$7^2 / (8 * $I$3)</f>
        <v>0.21700849283067</v>
      </c>
      <c r="E14" s="0" t="n">
        <f aca="false">B14*$I$9^2 / (8 * $I$3)</f>
        <v>0.0542521232076676</v>
      </c>
    </row>
    <row r="15" customFormat="false" ht="13.8" hidden="false" customHeight="false" outlineLevel="0" collapsed="false">
      <c r="A15" s="0" t="n">
        <f aca="false">Sheet1!B15</f>
        <v>234.997</v>
      </c>
      <c r="B15" s="0" t="n">
        <f aca="false">(Sheet1!D15^2 / $I$11)^0.5</f>
        <v>16935.9512040308</v>
      </c>
      <c r="C15" s="0" t="n">
        <f aca="false">B15*$I$5^2 / (8 * $I$3)</f>
        <v>1.90529451045347</v>
      </c>
      <c r="D15" s="0" t="n">
        <f aca="false">B15*$I$7^2 / (8 * $I$3)</f>
        <v>0.211699390050385</v>
      </c>
      <c r="E15" s="0" t="n">
        <f aca="false">B15*$I$9^2 / (8 * $I$3)</f>
        <v>0.0529248475125963</v>
      </c>
    </row>
    <row r="16" customFormat="false" ht="13.8" hidden="false" customHeight="false" outlineLevel="0" collapsed="false">
      <c r="A16" s="0" t="n">
        <f aca="false">Sheet1!B16</f>
        <v>234.778</v>
      </c>
      <c r="B16" s="0" t="n">
        <f aca="false">(Sheet1!D16^2 / $I$11)^0.5</f>
        <v>18363.2210680198</v>
      </c>
      <c r="C16" s="0" t="n">
        <f aca="false">B16*$I$5^2 / (8 * $I$3)</f>
        <v>2.06586237015222</v>
      </c>
      <c r="D16" s="0" t="n">
        <f aca="false">B16*$I$7^2 / (8 * $I$3)</f>
        <v>0.229540263350247</v>
      </c>
      <c r="E16" s="0" t="n">
        <f aca="false">B16*$I$9^2 / (8 * $I$3)</f>
        <v>0.0573850658375618</v>
      </c>
    </row>
    <row r="17" customFormat="false" ht="13.8" hidden="false" customHeight="false" outlineLevel="0" collapsed="false">
      <c r="A17" s="0" t="n">
        <f aca="false">Sheet1!B17</f>
        <v>234.553</v>
      </c>
      <c r="B17" s="0" t="n">
        <f aca="false">(Sheet1!D17^2 / $I$11)^0.5</f>
        <v>23317.0663537419</v>
      </c>
      <c r="C17" s="0" t="n">
        <f aca="false">B17*$I$5^2 / (8 * $I$3)</f>
        <v>2.62316996479597</v>
      </c>
      <c r="D17" s="0" t="n">
        <f aca="false">B17*$I$7^2 / (8 * $I$3)</f>
        <v>0.291463329421774</v>
      </c>
      <c r="E17" s="0" t="n">
        <f aca="false">B17*$I$9^2 / (8 * $I$3)</f>
        <v>0.0728658323554435</v>
      </c>
    </row>
    <row r="18" customFormat="false" ht="13.8" hidden="false" customHeight="false" outlineLevel="0" collapsed="false">
      <c r="A18" s="0" t="n">
        <f aca="false">Sheet1!B18</f>
        <v>234.331</v>
      </c>
      <c r="B18" s="0" t="n">
        <f aca="false">(Sheet1!D18^2 / $I$11)^0.5</f>
        <v>14342.238699813</v>
      </c>
      <c r="C18" s="0" t="n">
        <f aca="false">B18*$I$5^2 / (8 * $I$3)</f>
        <v>1.61350185372896</v>
      </c>
      <c r="D18" s="0" t="n">
        <f aca="false">B18*$I$7^2 / (8 * $I$3)</f>
        <v>0.179277983747663</v>
      </c>
      <c r="E18" s="0" t="n">
        <f aca="false">B18*$I$9^2 / (8 * $I$3)</f>
        <v>0.0448194959369157</v>
      </c>
    </row>
    <row r="19" customFormat="false" ht="13.8" hidden="false" customHeight="false" outlineLevel="0" collapsed="false">
      <c r="A19" s="0" t="n">
        <f aca="false">Sheet1!B19</f>
        <v>234.106</v>
      </c>
      <c r="B19" s="0" t="n">
        <f aca="false">(Sheet1!D19^2 / $I$11)^0.5</f>
        <v>14726.6156611438</v>
      </c>
      <c r="C19" s="0" t="n">
        <f aca="false">B19*$I$5^2 / (8 * $I$3)</f>
        <v>1.65674426187867</v>
      </c>
      <c r="D19" s="0" t="n">
        <f aca="false">B19*$I$7^2 / (8 * $I$3)</f>
        <v>0.184082695764297</v>
      </c>
      <c r="E19" s="0" t="n">
        <f aca="false">B19*$I$9^2 / (8 * $I$3)</f>
        <v>0.0460206739410743</v>
      </c>
    </row>
    <row r="20" customFormat="false" ht="13.8" hidden="false" customHeight="false" outlineLevel="0" collapsed="false">
      <c r="A20" s="0" t="n">
        <f aca="false">Sheet1!B20</f>
        <v>233.876</v>
      </c>
      <c r="B20" s="0" t="n">
        <f aca="false">(Sheet1!D20^2 / $I$11)^0.5</f>
        <v>15194.191098953</v>
      </c>
      <c r="C20" s="0" t="n">
        <f aca="false">B20*$I$5^2 / (8 * $I$3)</f>
        <v>1.70934649863222</v>
      </c>
      <c r="D20" s="0" t="n">
        <f aca="false">B20*$I$7^2 / (8 * $I$3)</f>
        <v>0.189927388736913</v>
      </c>
      <c r="E20" s="0" t="n">
        <f aca="false">B20*$I$9^2 / (8 * $I$3)</f>
        <v>0.0474818471842282</v>
      </c>
    </row>
    <row r="21" customFormat="false" ht="13.8" hidden="false" customHeight="false" outlineLevel="0" collapsed="false">
      <c r="A21" s="0" t="n">
        <f aca="false">Sheet1!B21</f>
        <v>233.646</v>
      </c>
      <c r="B21" s="0" t="n">
        <f aca="false">(Sheet1!D21^2 / $I$11)^0.5</f>
        <v>14840.944234238</v>
      </c>
      <c r="C21" s="0" t="n">
        <f aca="false">B21*$I$5^2 / (8 * $I$3)</f>
        <v>1.66960622635177</v>
      </c>
      <c r="D21" s="0" t="n">
        <f aca="false">B21*$I$7^2 / (8 * $I$3)</f>
        <v>0.185511802927975</v>
      </c>
      <c r="E21" s="0" t="n">
        <f aca="false">B21*$I$9^2 / (8 * $I$3)</f>
        <v>0.0463779507319937</v>
      </c>
    </row>
    <row r="22" customFormat="false" ht="13.8" hidden="false" customHeight="false" outlineLevel="0" collapsed="false">
      <c r="A22" s="0" t="n">
        <f aca="false">Sheet1!B22</f>
        <v>233.416</v>
      </c>
      <c r="B22" s="0" t="n">
        <f aca="false">(Sheet1!D22^2 / $I$11)^0.5</f>
        <v>15412.3791035179</v>
      </c>
      <c r="C22" s="0" t="n">
        <f aca="false">B22*$I$5^2 / (8 * $I$3)</f>
        <v>1.73389264914577</v>
      </c>
      <c r="D22" s="0" t="n">
        <f aca="false">B22*$I$7^2 / (8 * $I$3)</f>
        <v>0.192654738793974</v>
      </c>
      <c r="E22" s="0" t="n">
        <f aca="false">B22*$I$9^2 / (8 * $I$3)</f>
        <v>0.0481636846984936</v>
      </c>
    </row>
    <row r="23" customFormat="false" ht="13.8" hidden="false" customHeight="false" outlineLevel="0" collapsed="false">
      <c r="A23" s="0" t="n">
        <f aca="false">Sheet1!B23</f>
        <v>233.183</v>
      </c>
      <c r="B23" s="0" t="n">
        <f aca="false">(Sheet1!D23^2 / $I$11)^0.5</f>
        <v>16615.775733716</v>
      </c>
      <c r="C23" s="0" t="n">
        <f aca="false">B23*$I$5^2 / (8 * $I$3)</f>
        <v>1.86927477004305</v>
      </c>
      <c r="D23" s="0" t="n">
        <f aca="false">B23*$I$7^2 / (8 * $I$3)</f>
        <v>0.20769719667145</v>
      </c>
      <c r="E23" s="0" t="n">
        <f aca="false">B23*$I$9^2 / (8 * $I$3)</f>
        <v>0.0519242991678624</v>
      </c>
    </row>
    <row r="24" customFormat="false" ht="13.8" hidden="false" customHeight="false" outlineLevel="0" collapsed="false">
      <c r="A24" s="0" t="n">
        <f aca="false">Sheet1!B24</f>
        <v>232.951</v>
      </c>
      <c r="B24" s="0" t="n">
        <f aca="false">(Sheet1!D24^2 / $I$11)^0.5</f>
        <v>17048.8931358504</v>
      </c>
      <c r="C24" s="0" t="n">
        <f aca="false">B24*$I$5^2 / (8 * $I$3)</f>
        <v>1.91800047778317</v>
      </c>
      <c r="D24" s="0" t="n">
        <f aca="false">B24*$I$7^2 / (8 * $I$3)</f>
        <v>0.21311116419813</v>
      </c>
      <c r="E24" s="0" t="n">
        <f aca="false">B24*$I$9^2 / (8 * $I$3)</f>
        <v>0.0532777910495325</v>
      </c>
    </row>
    <row r="25" customFormat="false" ht="13.8" hidden="false" customHeight="false" outlineLevel="0" collapsed="false">
      <c r="A25" s="0" t="n">
        <f aca="false">Sheet1!B25</f>
        <v>232.719</v>
      </c>
      <c r="B25" s="0" t="n">
        <f aca="false">(Sheet1!D25^2 / $I$11)^0.5</f>
        <v>20154.6229307297</v>
      </c>
      <c r="C25" s="0" t="n">
        <f aca="false">B25*$I$5^2 / (8 * $I$3)</f>
        <v>2.26739507970709</v>
      </c>
      <c r="D25" s="0" t="n">
        <f aca="false">B25*$I$7^2 / (8 * $I$3)</f>
        <v>0.251932786634122</v>
      </c>
      <c r="E25" s="0" t="n">
        <f aca="false">B25*$I$9^2 / (8 * $I$3)</f>
        <v>0.0629831966585304</v>
      </c>
    </row>
    <row r="26" customFormat="false" ht="13.8" hidden="false" customHeight="false" outlineLevel="0" collapsed="false">
      <c r="A26" s="0" t="n">
        <f aca="false">Sheet1!B26</f>
        <v>232.483</v>
      </c>
      <c r="B26" s="0" t="n">
        <f aca="false">(Sheet1!D26^2 / $I$11)^0.5</f>
        <v>18721.9451657697</v>
      </c>
      <c r="C26" s="0" t="n">
        <f aca="false">B26*$I$5^2 / (8 * $I$3)</f>
        <v>2.10621883114909</v>
      </c>
      <c r="D26" s="0" t="n">
        <f aca="false">B26*$I$7^2 / (8 * $I$3)</f>
        <v>0.234024314572121</v>
      </c>
      <c r="E26" s="0" t="n">
        <f aca="false">B26*$I$9^2 / (8 * $I$3)</f>
        <v>0.0585060786430302</v>
      </c>
    </row>
    <row r="27" customFormat="false" ht="13.8" hidden="false" customHeight="false" outlineLevel="0" collapsed="false">
      <c r="A27" s="0" t="n">
        <f aca="false">Sheet1!B27</f>
        <v>232.248</v>
      </c>
      <c r="B27" s="0" t="n">
        <f aca="false">(Sheet1!D27^2 / $I$11)^0.5</f>
        <v>20179.0971492272</v>
      </c>
      <c r="C27" s="0" t="n">
        <f aca="false">B27*$I$5^2 / (8 * $I$3)</f>
        <v>2.27014842928805</v>
      </c>
      <c r="D27" s="0" t="n">
        <f aca="false">B27*$I$7^2 / (8 * $I$3)</f>
        <v>0.252238714365339</v>
      </c>
      <c r="E27" s="0" t="n">
        <f aca="false">B27*$I$9^2 / (8 * $I$3)</f>
        <v>0.0630596785913349</v>
      </c>
    </row>
    <row r="28" customFormat="false" ht="13.8" hidden="false" customHeight="false" outlineLevel="0" collapsed="false">
      <c r="A28" s="0" t="n">
        <f aca="false">Sheet1!B28</f>
        <v>232.015</v>
      </c>
      <c r="B28" s="0" t="n">
        <f aca="false">(Sheet1!D28^2 / $I$11)^0.5</f>
        <v>20581.9164395106</v>
      </c>
      <c r="C28" s="0" t="n">
        <f aca="false">B28*$I$5^2 / (8 * $I$3)</f>
        <v>2.31546559944495</v>
      </c>
      <c r="D28" s="0" t="n">
        <f aca="false">B28*$I$7^2 / (8 * $I$3)</f>
        <v>0.257273955493883</v>
      </c>
      <c r="E28" s="0" t="n">
        <f aca="false">B28*$I$9^2 / (8 * $I$3)</f>
        <v>0.0643184888734708</v>
      </c>
    </row>
    <row r="29" customFormat="false" ht="13.8" hidden="false" customHeight="false" outlineLevel="0" collapsed="false">
      <c r="A29" s="0" t="n">
        <f aca="false">Sheet1!B29</f>
        <v>231.782</v>
      </c>
      <c r="B29" s="0" t="n">
        <f aca="false">(Sheet1!D29^2 / $I$11)^0.5</f>
        <v>23835.0462018844</v>
      </c>
      <c r="C29" s="0" t="n">
        <f aca="false">B29*$I$5^2 / (8 * $I$3)</f>
        <v>2.681442697712</v>
      </c>
      <c r="D29" s="0" t="n">
        <f aca="false">B29*$I$7^2 / (8 * $I$3)</f>
        <v>0.297938077523555</v>
      </c>
      <c r="E29" s="0" t="n">
        <f aca="false">B29*$I$9^2 / (8 * $I$3)</f>
        <v>0.0744845193808888</v>
      </c>
    </row>
    <row r="30" customFormat="false" ht="13.8" hidden="false" customHeight="false" outlineLevel="0" collapsed="false">
      <c r="A30" s="0" t="n">
        <f aca="false">Sheet1!B30</f>
        <v>231.549</v>
      </c>
      <c r="B30" s="0" t="n">
        <f aca="false">(Sheet1!D30^2 / $I$11)^0.5</f>
        <v>22751.1087174968</v>
      </c>
      <c r="C30" s="0" t="n">
        <f aca="false">B30*$I$5^2 / (8 * $I$3)</f>
        <v>2.55949973071839</v>
      </c>
      <c r="D30" s="0" t="n">
        <f aca="false">B30*$I$7^2 / (8 * $I$3)</f>
        <v>0.28438885896871</v>
      </c>
      <c r="E30" s="0" t="n">
        <f aca="false">B30*$I$9^2 / (8 * $I$3)</f>
        <v>0.0710972147421775</v>
      </c>
    </row>
    <row r="31" customFormat="false" ht="13.8" hidden="false" customHeight="false" outlineLevel="0" collapsed="false">
      <c r="A31" s="0" t="n">
        <f aca="false">Sheet1!B31</f>
        <v>231.318</v>
      </c>
      <c r="B31" s="0" t="n">
        <f aca="false">(Sheet1!D31^2 / $I$11)^0.5</f>
        <v>21482.4012832631</v>
      </c>
      <c r="C31" s="0" t="n">
        <f aca="false">B31*$I$5^2 / (8 * $I$3)</f>
        <v>2.4167701443671</v>
      </c>
      <c r="D31" s="0" t="n">
        <f aca="false">B31*$I$7^2 / (8 * $I$3)</f>
        <v>0.268530016040789</v>
      </c>
      <c r="E31" s="0" t="n">
        <f aca="false">B31*$I$9^2 / (8 * $I$3)</f>
        <v>0.0671325040101973</v>
      </c>
    </row>
    <row r="32" customFormat="false" ht="13.8" hidden="false" customHeight="false" outlineLevel="0" collapsed="false">
      <c r="A32" s="0" t="n">
        <f aca="false">Sheet1!B32</f>
        <v>231.088</v>
      </c>
      <c r="B32" s="0" t="n">
        <f aca="false">(Sheet1!D32^2 / $I$11)^0.5</f>
        <v>23343.96719447</v>
      </c>
      <c r="C32" s="0" t="n">
        <f aca="false">B32*$I$5^2 / (8 * $I$3)</f>
        <v>2.62619630937787</v>
      </c>
      <c r="D32" s="0" t="n">
        <f aca="false">B32*$I$7^2 / (8 * $I$3)</f>
        <v>0.291799589930875</v>
      </c>
      <c r="E32" s="0" t="n">
        <f aca="false">B32*$I$9^2 / (8 * $I$3)</f>
        <v>0.0729498974827187</v>
      </c>
    </row>
    <row r="33" customFormat="false" ht="13.8" hidden="false" customHeight="false" outlineLevel="0" collapsed="false">
      <c r="A33" s="0" t="n">
        <f aca="false">Sheet1!B33</f>
        <v>230.86</v>
      </c>
      <c r="B33" s="0" t="n">
        <f aca="false">(Sheet1!D33^2 / $I$11)^0.5</f>
        <v>28964.3016088488</v>
      </c>
      <c r="C33" s="0" t="n">
        <f aca="false">B33*$I$5^2 / (8 * $I$3)</f>
        <v>3.25848393099549</v>
      </c>
      <c r="D33" s="0" t="n">
        <f aca="false">B33*$I$7^2 / (8 * $I$3)</f>
        <v>0.36205377011061</v>
      </c>
      <c r="E33" s="0" t="n">
        <f aca="false">B33*$I$9^2 / (8 * $I$3)</f>
        <v>0.0905134425276524</v>
      </c>
    </row>
    <row r="34" customFormat="false" ht="13.8" hidden="false" customHeight="false" outlineLevel="0" collapsed="false">
      <c r="A34" s="0" t="n">
        <f aca="false">Sheet1!B34</f>
        <v>230.634</v>
      </c>
      <c r="B34" s="0" t="n">
        <f aca="false">(Sheet1!D34^2 / $I$11)^0.5</f>
        <v>26151.9157756199</v>
      </c>
      <c r="C34" s="0" t="n">
        <f aca="false">B34*$I$5^2 / (8 * $I$3)</f>
        <v>2.94209052475724</v>
      </c>
      <c r="D34" s="0" t="n">
        <f aca="false">B34*$I$7^2 / (8 * $I$3)</f>
        <v>0.326898947195249</v>
      </c>
      <c r="E34" s="0" t="n">
        <f aca="false">B34*$I$9^2 / (8 * $I$3)</f>
        <v>0.0817247367988123</v>
      </c>
    </row>
    <row r="35" customFormat="false" ht="13.8" hidden="false" customHeight="false" outlineLevel="0" collapsed="false">
      <c r="A35" s="0" t="n">
        <f aca="false">Sheet1!B35</f>
        <v>230.409</v>
      </c>
      <c r="B35" s="0" t="n">
        <f aca="false">(Sheet1!D35^2 / $I$11)^0.5</f>
        <v>24477.477104426</v>
      </c>
      <c r="C35" s="0" t="n">
        <f aca="false">B35*$I$5^2 / (8 * $I$3)</f>
        <v>2.75371617424793</v>
      </c>
      <c r="D35" s="0" t="n">
        <f aca="false">B35*$I$7^2 / (8 * $I$3)</f>
        <v>0.305968463805326</v>
      </c>
      <c r="E35" s="0" t="n">
        <f aca="false">B35*$I$9^2 / (8 * $I$3)</f>
        <v>0.0764921159513314</v>
      </c>
    </row>
    <row r="36" customFormat="false" ht="13.8" hidden="false" customHeight="false" outlineLevel="0" collapsed="false">
      <c r="A36" s="0" t="n">
        <f aca="false">Sheet1!B36</f>
        <v>230.186</v>
      </c>
      <c r="B36" s="0" t="n">
        <f aca="false">(Sheet1!D36^2 / $I$11)^0.5</f>
        <v>32219.1646728158</v>
      </c>
      <c r="C36" s="0" t="n">
        <f aca="false">B36*$I$5^2 / (8 * $I$3)</f>
        <v>3.62465602569178</v>
      </c>
      <c r="D36" s="0" t="n">
        <f aca="false">B36*$I$7^2 / (8 * $I$3)</f>
        <v>0.402739558410198</v>
      </c>
      <c r="E36" s="0" t="n">
        <f aca="false">B36*$I$9^2 / (8 * $I$3)</f>
        <v>0.10068488960255</v>
      </c>
    </row>
    <row r="37" customFormat="false" ht="13.8" hidden="false" customHeight="false" outlineLevel="0" collapsed="false">
      <c r="A37" s="0" t="n">
        <f aca="false">Sheet1!B37</f>
        <v>229.967</v>
      </c>
      <c r="B37" s="0" t="n">
        <f aca="false">(Sheet1!D37^2 / $I$11)^0.5</f>
        <v>26056.0988635422</v>
      </c>
      <c r="C37" s="0" t="n">
        <f aca="false">B37*$I$5^2 / (8 * $I$3)</f>
        <v>2.9313111221485</v>
      </c>
      <c r="D37" s="0" t="n">
        <f aca="false">B37*$I$7^2 / (8 * $I$3)</f>
        <v>0.325701235794277</v>
      </c>
      <c r="E37" s="0" t="n">
        <f aca="false">B37*$I$9^2 / (8 * $I$3)</f>
        <v>0.0814253089485693</v>
      </c>
    </row>
    <row r="38" customFormat="false" ht="13.8" hidden="false" customHeight="false" outlineLevel="0" collapsed="false">
      <c r="A38" s="0" t="n">
        <f aca="false">Sheet1!B38</f>
        <v>229.75</v>
      </c>
      <c r="B38" s="0" t="n">
        <f aca="false">(Sheet1!D38^2 / $I$11)^0.5</f>
        <v>36619.6707578921</v>
      </c>
      <c r="C38" s="0" t="n">
        <f aca="false">B38*$I$5^2 / (8 * $I$3)</f>
        <v>4.11971296026286</v>
      </c>
      <c r="D38" s="0" t="n">
        <f aca="false">B38*$I$7^2 / (8 * $I$3)</f>
        <v>0.457745884473651</v>
      </c>
      <c r="E38" s="0" t="n">
        <f aca="false">B38*$I$9^2 / (8 * $I$3)</f>
        <v>0.114436471118413</v>
      </c>
    </row>
    <row r="39" customFormat="false" ht="13.8" hidden="false" customHeight="false" outlineLevel="0" collapsed="false">
      <c r="A39" s="0" t="n">
        <f aca="false">Sheet1!B39</f>
        <v>229.534</v>
      </c>
      <c r="B39" s="0" t="n">
        <f aca="false">(Sheet1!D39^2 / $I$11)^0.5</f>
        <v>31174.885128883</v>
      </c>
      <c r="C39" s="0" t="n">
        <f aca="false">B39*$I$5^2 / (8 * $I$3)</f>
        <v>3.50717457699934</v>
      </c>
      <c r="D39" s="0" t="n">
        <f aca="false">B39*$I$7^2 / (8 * $I$3)</f>
        <v>0.389686064111037</v>
      </c>
      <c r="E39" s="0" t="n">
        <f aca="false">B39*$I$9^2 / (8 * $I$3)</f>
        <v>0.0974215160277593</v>
      </c>
    </row>
    <row r="40" customFormat="false" ht="13.8" hidden="false" customHeight="false" outlineLevel="0" collapsed="false">
      <c r="A40" s="0" t="n">
        <f aca="false">Sheet1!B40</f>
        <v>229.323</v>
      </c>
      <c r="B40" s="0" t="n">
        <f aca="false">(Sheet1!D40^2 / $I$11)^0.5</f>
        <v>30549.2325857645</v>
      </c>
      <c r="C40" s="0" t="n">
        <f aca="false">B40*$I$5^2 / (8 * $I$3)</f>
        <v>3.43678866589851</v>
      </c>
      <c r="D40" s="0" t="n">
        <f aca="false">B40*$I$7^2 / (8 * $I$3)</f>
        <v>0.381865407322057</v>
      </c>
      <c r="E40" s="0" t="n">
        <f aca="false">B40*$I$9^2 / (8 * $I$3)</f>
        <v>0.0954663518305142</v>
      </c>
    </row>
    <row r="41" customFormat="false" ht="13.8" hidden="false" customHeight="false" outlineLevel="0" collapsed="false">
      <c r="A41" s="0" t="n">
        <f aca="false">Sheet1!B41</f>
        <v>229.118</v>
      </c>
      <c r="B41" s="0" t="n">
        <f aca="false">(Sheet1!D41^2 / $I$11)^0.5</f>
        <v>29901.2551181243</v>
      </c>
      <c r="C41" s="0" t="n">
        <f aca="false">B41*$I$5^2 / (8 * $I$3)</f>
        <v>3.36389120078899</v>
      </c>
      <c r="D41" s="0" t="n">
        <f aca="false">B41*$I$7^2 / (8 * $I$3)</f>
        <v>0.373765688976554</v>
      </c>
      <c r="E41" s="0" t="n">
        <f aca="false">B41*$I$9^2 / (8 * $I$3)</f>
        <v>0.0934414222441386</v>
      </c>
    </row>
    <row r="42" customFormat="false" ht="13.8" hidden="false" customHeight="false" outlineLevel="0" collapsed="false">
      <c r="A42" s="0" t="n">
        <f aca="false">Sheet1!B42</f>
        <v>228.916</v>
      </c>
      <c r="B42" s="0" t="n">
        <f aca="false">(Sheet1!D42^2 / $I$11)^0.5</f>
        <v>39336.5170072981</v>
      </c>
      <c r="C42" s="0" t="n">
        <f aca="false">B42*$I$5^2 / (8 * $I$3)</f>
        <v>4.42535816332104</v>
      </c>
      <c r="D42" s="0" t="n">
        <f aca="false">B42*$I$7^2 / (8 * $I$3)</f>
        <v>0.491706462591226</v>
      </c>
      <c r="E42" s="0" t="n">
        <f aca="false">B42*$I$9^2 / (8 * $I$3)</f>
        <v>0.122926615647807</v>
      </c>
    </row>
    <row r="43" customFormat="false" ht="13.8" hidden="false" customHeight="false" outlineLevel="0" collapsed="false">
      <c r="A43" s="0" t="n">
        <f aca="false">Sheet1!B43</f>
        <v>228.716</v>
      </c>
      <c r="B43" s="0" t="n">
        <f aca="false">(Sheet1!D43^2 / $I$11)^0.5</f>
        <v>43400.69325121</v>
      </c>
      <c r="C43" s="0" t="n">
        <f aca="false">B43*$I$5^2 / (8 * $I$3)</f>
        <v>4.88257799076112</v>
      </c>
      <c r="D43" s="0" t="n">
        <f aca="false">B43*$I$7^2 / (8 * $I$3)</f>
        <v>0.542508665640125</v>
      </c>
      <c r="E43" s="0" t="n">
        <f aca="false">B43*$I$9^2 / (8 * $I$3)</f>
        <v>0.135627166410031</v>
      </c>
    </row>
    <row r="44" customFormat="false" ht="13.8" hidden="false" customHeight="false" outlineLevel="0" collapsed="false">
      <c r="A44" s="0" t="n">
        <f aca="false">Sheet1!B44</f>
        <v>228.523</v>
      </c>
      <c r="B44" s="0" t="n">
        <f aca="false">(Sheet1!D44^2 / $I$11)^0.5</f>
        <v>47061.9115407109</v>
      </c>
      <c r="C44" s="0" t="n">
        <f aca="false">B44*$I$5^2 / (8 * $I$3)</f>
        <v>5.29446504832997</v>
      </c>
      <c r="D44" s="0" t="n">
        <f aca="false">B44*$I$7^2 / (8 * $I$3)</f>
        <v>0.588273894258886</v>
      </c>
      <c r="E44" s="0" t="n">
        <f aca="false">B44*$I$9^2 / (8 * $I$3)</f>
        <v>0.147068473564722</v>
      </c>
    </row>
    <row r="45" customFormat="false" ht="13.8" hidden="false" customHeight="false" outlineLevel="0" collapsed="false">
      <c r="A45" s="0" t="n">
        <f aca="false">Sheet1!B45</f>
        <v>228.337</v>
      </c>
      <c r="B45" s="0" t="n">
        <f aca="false">(Sheet1!D45^2 / $I$11)^0.5</f>
        <v>44895.9778697201</v>
      </c>
      <c r="C45" s="0" t="n">
        <f aca="false">B45*$I$5^2 / (8 * $I$3)</f>
        <v>5.05079751034352</v>
      </c>
      <c r="D45" s="0" t="n">
        <f aca="false">B45*$I$7^2 / (8 * $I$3)</f>
        <v>0.561199723371502</v>
      </c>
      <c r="E45" s="0" t="n">
        <f aca="false">B45*$I$9^2 / (8 * $I$3)</f>
        <v>0.140299930842875</v>
      </c>
    </row>
    <row r="46" customFormat="false" ht="13.8" hidden="false" customHeight="false" outlineLevel="0" collapsed="false">
      <c r="A46" s="0" t="n">
        <f aca="false">Sheet1!B46</f>
        <v>228.16</v>
      </c>
      <c r="B46" s="0" t="n">
        <f aca="false">(Sheet1!D46^2 / $I$11)^0.5</f>
        <v>50067.1791752424</v>
      </c>
      <c r="C46" s="0" t="n">
        <f aca="false">B46*$I$5^2 / (8 * $I$3)</f>
        <v>5.63255765721477</v>
      </c>
      <c r="D46" s="0" t="n">
        <f aca="false">B46*$I$7^2 / (8 * $I$3)</f>
        <v>0.62583973969053</v>
      </c>
      <c r="E46" s="0" t="n">
        <f aca="false">B46*$I$9^2 / (8 * $I$3)</f>
        <v>0.156459934922632</v>
      </c>
    </row>
    <row r="47" customFormat="false" ht="13.8" hidden="false" customHeight="false" outlineLevel="0" collapsed="false">
      <c r="A47" s="0" t="n">
        <f aca="false">Sheet1!B47</f>
        <v>227.982</v>
      </c>
      <c r="B47" s="0" t="n">
        <f aca="false">(Sheet1!D47^2 / $I$11)^0.5</f>
        <v>49895.443653378</v>
      </c>
      <c r="C47" s="0" t="n">
        <f aca="false">B47*$I$5^2 / (8 * $I$3)</f>
        <v>5.61323741100502</v>
      </c>
      <c r="D47" s="0" t="n">
        <f aca="false">B47*$I$7^2 / (8 * $I$3)</f>
        <v>0.623693045667225</v>
      </c>
      <c r="E47" s="0" t="n">
        <f aca="false">B47*$I$9^2 / (8 * $I$3)</f>
        <v>0.155923261416806</v>
      </c>
    </row>
    <row r="48" customFormat="false" ht="13.8" hidden="false" customHeight="false" outlineLevel="0" collapsed="false">
      <c r="A48" s="0" t="n">
        <f aca="false">Sheet1!B48</f>
        <v>227.813</v>
      </c>
      <c r="B48" s="0" t="n">
        <f aca="false">(Sheet1!D48^2 / $I$11)^0.5</f>
        <v>57684.2770251056</v>
      </c>
      <c r="C48" s="0" t="n">
        <f aca="false">B48*$I$5^2 / (8 * $I$3)</f>
        <v>6.48948116532438</v>
      </c>
      <c r="D48" s="0" t="n">
        <f aca="false">B48*$I$7^2 / (8 * $I$3)</f>
        <v>0.72105346281382</v>
      </c>
      <c r="E48" s="0" t="n">
        <f aca="false">B48*$I$9^2 / (8 * $I$3)</f>
        <v>0.180263365703455</v>
      </c>
    </row>
    <row r="49" customFormat="false" ht="13.8" hidden="false" customHeight="false" outlineLevel="0" collapsed="false">
      <c r="A49" s="0" t="n">
        <f aca="false">Sheet1!B49</f>
        <v>227.652</v>
      </c>
      <c r="B49" s="0" t="n">
        <f aca="false">(Sheet1!D49^2 / $I$11)^0.5</f>
        <v>51132.1890062312</v>
      </c>
      <c r="C49" s="0" t="n">
        <f aca="false">B49*$I$5^2 / (8 * $I$3)</f>
        <v>5.75237126320101</v>
      </c>
      <c r="D49" s="0" t="n">
        <f aca="false">B49*$I$7^2 / (8 * $I$3)</f>
        <v>0.63915236257789</v>
      </c>
      <c r="E49" s="0" t="n">
        <f aca="false">B49*$I$9^2 / (8 * $I$3)</f>
        <v>0.159788090644472</v>
      </c>
    </row>
    <row r="50" customFormat="false" ht="13.8" hidden="false" customHeight="false" outlineLevel="0" collapsed="false">
      <c r="A50" s="0" t="n">
        <f aca="false">Sheet1!B50</f>
        <v>227.502</v>
      </c>
      <c r="B50" s="0" t="n">
        <f aca="false">(Sheet1!D50^2 / $I$11)^0.5</f>
        <v>80979.8504390906</v>
      </c>
      <c r="C50" s="0" t="n">
        <f aca="false">B50*$I$5^2 / (8 * $I$3)</f>
        <v>9.11023317439769</v>
      </c>
      <c r="D50" s="0" t="n">
        <f aca="false">B50*$I$7^2 / (8 * $I$3)</f>
        <v>1.01224813048863</v>
      </c>
      <c r="E50" s="0" t="n">
        <f aca="false">B50*$I$9^2 / (8 * $I$3)</f>
        <v>0.253062032622158</v>
      </c>
    </row>
    <row r="51" customFormat="false" ht="13.8" hidden="false" customHeight="false" outlineLevel="0" collapsed="false">
      <c r="A51" s="0" t="n">
        <f aca="false">Sheet1!B51</f>
        <v>227.354</v>
      </c>
      <c r="B51" s="0" t="n">
        <f aca="false">(Sheet1!D51^2 / $I$11)^0.5</f>
        <v>58883.0977390973</v>
      </c>
      <c r="C51" s="0" t="n">
        <f aca="false">B51*$I$5^2 / (8 * $I$3)</f>
        <v>6.62434849564845</v>
      </c>
      <c r="D51" s="0" t="n">
        <f aca="false">B51*$I$7^2 / (8 * $I$3)</f>
        <v>0.736038721738717</v>
      </c>
      <c r="E51" s="0" t="n">
        <f aca="false">B51*$I$9^2 / (8 * $I$3)</f>
        <v>0.184009680434679</v>
      </c>
    </row>
    <row r="52" customFormat="false" ht="13.8" hidden="false" customHeight="false" outlineLevel="0" collapsed="false">
      <c r="A52" s="0" t="n">
        <f aca="false">Sheet1!B52</f>
        <v>227.216</v>
      </c>
      <c r="B52" s="0" t="n">
        <f aca="false">(Sheet1!D52^2 / $I$11)^0.5</f>
        <v>65669.3201371951</v>
      </c>
      <c r="C52" s="0" t="n">
        <f aca="false">B52*$I$5^2 / (8 * $I$3)</f>
        <v>7.38779851543445</v>
      </c>
      <c r="D52" s="0" t="n">
        <f aca="false">B52*$I$7^2 / (8 * $I$3)</f>
        <v>0.820866501714939</v>
      </c>
      <c r="E52" s="0" t="n">
        <f aca="false">B52*$I$9^2 / (8 * $I$3)</f>
        <v>0.205216625428735</v>
      </c>
    </row>
    <row r="53" customFormat="false" ht="13.8" hidden="false" customHeight="false" outlineLevel="0" collapsed="false">
      <c r="A53" s="0" t="n">
        <f aca="false">Sheet1!B53</f>
        <v>227.088</v>
      </c>
      <c r="B53" s="0" t="n">
        <f aca="false">(Sheet1!D53^2 / $I$11)^0.5</f>
        <v>60037.5459323005</v>
      </c>
      <c r="C53" s="0" t="n">
        <f aca="false">B53*$I$5^2 / (8 * $I$3)</f>
        <v>6.75422391738381</v>
      </c>
      <c r="D53" s="0" t="n">
        <f aca="false">B53*$I$7^2 / (8 * $I$3)</f>
        <v>0.750469324153756</v>
      </c>
      <c r="E53" s="0" t="n">
        <f aca="false">B53*$I$9^2 / (8 * $I$3)</f>
        <v>0.187617331038439</v>
      </c>
    </row>
    <row r="54" customFormat="false" ht="13.8" hidden="false" customHeight="false" outlineLevel="0" collapsed="false">
      <c r="A54" s="0" t="n">
        <f aca="false">Sheet1!B54</f>
        <v>226.972</v>
      </c>
      <c r="B54" s="0" t="n">
        <f aca="false">(Sheet1!D54^2 / $I$11)^0.5</f>
        <v>62926.1970356346</v>
      </c>
      <c r="C54" s="0" t="n">
        <f aca="false">B54*$I$5^2 / (8 * $I$3)</f>
        <v>7.0791971665089</v>
      </c>
      <c r="D54" s="0" t="n">
        <f aca="false">B54*$I$7^2 / (8 * $I$3)</f>
        <v>0.786577462945433</v>
      </c>
      <c r="E54" s="0" t="n">
        <f aca="false">B54*$I$9^2 / (8 * $I$3)</f>
        <v>0.196644365736358</v>
      </c>
    </row>
    <row r="55" customFormat="false" ht="13.8" hidden="false" customHeight="false" outlineLevel="0" collapsed="false">
      <c r="A55" s="0" t="n">
        <f aca="false">Sheet1!B55</f>
        <v>226.866</v>
      </c>
      <c r="B55" s="0" t="n">
        <f aca="false">(Sheet1!D55^2 / $I$11)^0.5</f>
        <v>68442.1866940966</v>
      </c>
      <c r="C55" s="0" t="n">
        <f aca="false">B55*$I$5^2 / (8 * $I$3)</f>
        <v>7.69974600308587</v>
      </c>
      <c r="D55" s="0" t="n">
        <f aca="false">B55*$I$7^2 / (8 * $I$3)</f>
        <v>0.855527333676208</v>
      </c>
      <c r="E55" s="0" t="n">
        <f aca="false">B55*$I$9^2 / (8 * $I$3)</f>
        <v>0.213881833419052</v>
      </c>
    </row>
    <row r="56" customFormat="false" ht="13.8" hidden="false" customHeight="false" outlineLevel="0" collapsed="false">
      <c r="A56" s="0" t="n">
        <f aca="false">Sheet1!B56</f>
        <v>226.745</v>
      </c>
      <c r="B56" s="0" t="n">
        <f aca="false">(Sheet1!D56^2 / $I$11)^0.5</f>
        <v>76603.6105763206</v>
      </c>
      <c r="C56" s="0" t="n">
        <f aca="false">B56*$I$5^2 / (8 * $I$3)</f>
        <v>8.61790618983606</v>
      </c>
      <c r="D56" s="0" t="n">
        <f aca="false">B56*$I$7^2 / (8 * $I$3)</f>
        <v>0.957545132204007</v>
      </c>
      <c r="E56" s="0" t="n">
        <f aca="false">B56*$I$9^2 / (8 * $I$3)</f>
        <v>0.239386283051002</v>
      </c>
    </row>
    <row r="57" customFormat="false" ht="13.8" hidden="false" customHeight="false" outlineLevel="0" collapsed="false">
      <c r="A57" s="0" t="n">
        <f aca="false">Sheet1!B57</f>
        <v>226.658</v>
      </c>
      <c r="B57" s="0" t="n">
        <f aca="false">(Sheet1!D57^2 / $I$11)^0.5</f>
        <v>83174.9035768488</v>
      </c>
      <c r="C57" s="0" t="n">
        <f aca="false">B57*$I$5^2 / (8 * $I$3)</f>
        <v>9.35717665239549</v>
      </c>
      <c r="D57" s="0" t="n">
        <f aca="false">B57*$I$7^2 / (8 * $I$3)</f>
        <v>1.03968629471061</v>
      </c>
      <c r="E57" s="0" t="n">
        <f aca="false">B57*$I$9^2 / (8 * $I$3)</f>
        <v>0.259921573677653</v>
      </c>
    </row>
    <row r="58" customFormat="false" ht="13.8" hidden="false" customHeight="false" outlineLevel="0" collapsed="false">
      <c r="A58" s="0" t="n">
        <f aca="false">Sheet1!B58</f>
        <v>226.58</v>
      </c>
      <c r="B58" s="0" t="n">
        <f aca="false">(Sheet1!D58^2 / $I$11)^0.5</f>
        <v>71475.8111426946</v>
      </c>
      <c r="C58" s="0" t="n">
        <f aca="false">B58*$I$5^2 / (8 * $I$3)</f>
        <v>8.04102875355314</v>
      </c>
      <c r="D58" s="0" t="n">
        <f aca="false">B58*$I$7^2 / (8 * $I$3)</f>
        <v>0.893447639283682</v>
      </c>
      <c r="E58" s="0" t="n">
        <f aca="false">B58*$I$9^2 / (8 * $I$3)</f>
        <v>0.223361909820921</v>
      </c>
    </row>
    <row r="59" customFormat="false" ht="13.8" hidden="false" customHeight="false" outlineLevel="0" collapsed="false">
      <c r="A59" s="0" t="n">
        <f aca="false">Sheet1!B59</f>
        <v>226.513</v>
      </c>
      <c r="B59" s="0" t="n">
        <f aca="false">(Sheet1!D59^2 / $I$11)^0.5</f>
        <v>93404.8495805199</v>
      </c>
      <c r="C59" s="0" t="n">
        <f aca="false">B59*$I$5^2 / (8 * $I$3)</f>
        <v>10.5080455778085</v>
      </c>
      <c r="D59" s="0" t="n">
        <f aca="false">B59*$I$7^2 / (8 * $I$3)</f>
        <v>1.1675606197565</v>
      </c>
      <c r="E59" s="0" t="n">
        <f aca="false">B59*$I$9^2 / (8 * $I$3)</f>
        <v>0.291890154939125</v>
      </c>
    </row>
    <row r="60" customFormat="false" ht="13.8" hidden="false" customHeight="false" outlineLevel="0" collapsed="false">
      <c r="A60" s="0" t="n">
        <f aca="false">Sheet1!B60</f>
        <v>226.461</v>
      </c>
      <c r="B60" s="0" t="n">
        <f aca="false">(Sheet1!D60^2 / $I$11)^0.5</f>
        <v>83598.5224862519</v>
      </c>
      <c r="C60" s="0" t="n">
        <f aca="false">B60*$I$5^2 / (8 * $I$3)</f>
        <v>9.40483377970334</v>
      </c>
      <c r="D60" s="0" t="n">
        <f aca="false">B60*$I$7^2 / (8 * $I$3)</f>
        <v>1.04498153107815</v>
      </c>
      <c r="E60" s="0" t="n">
        <f aca="false">B60*$I$9^2 / (8 * $I$3)</f>
        <v>0.261245382769537</v>
      </c>
    </row>
    <row r="61" customFormat="false" ht="13.8" hidden="false" customHeight="false" outlineLevel="0" collapsed="false">
      <c r="A61" s="0" t="n">
        <f aca="false">Sheet1!B61</f>
        <v>226.42</v>
      </c>
      <c r="B61" s="0" t="n">
        <f aca="false">(Sheet1!D61^2 / $I$11)^0.5</f>
        <v>88162.652241736</v>
      </c>
      <c r="C61" s="0" t="n">
        <f aca="false">B61*$I$5^2 / (8 * $I$3)</f>
        <v>9.91829837719529</v>
      </c>
      <c r="D61" s="0" t="n">
        <f aca="false">B61*$I$7^2 / (8 * $I$3)</f>
        <v>1.1020331530217</v>
      </c>
      <c r="E61" s="0" t="n">
        <f aca="false">B61*$I$9^2 / (8 * $I$3)</f>
        <v>0.275508288255425</v>
      </c>
    </row>
    <row r="62" customFormat="false" ht="13.8" hidden="false" customHeight="false" outlineLevel="0" collapsed="false">
      <c r="A62" s="0" t="n">
        <f aca="false">Sheet1!B62</f>
        <v>226.396</v>
      </c>
      <c r="B62" s="0" t="n">
        <f aca="false">(Sheet1!D62^2 / $I$11)^0.5</f>
        <v>85371.3433558817</v>
      </c>
      <c r="C62" s="0" t="n">
        <f aca="false">B62*$I$5^2 / (8 * $I$3)</f>
        <v>9.60427612753669</v>
      </c>
      <c r="D62" s="0" t="n">
        <f aca="false">B62*$I$7^2 / (8 * $I$3)</f>
        <v>1.06714179194852</v>
      </c>
      <c r="E62" s="0" t="n">
        <f aca="false">B62*$I$9^2 / (8 * $I$3)</f>
        <v>0.26678544798713</v>
      </c>
    </row>
    <row r="63" customFormat="false" ht="13.8" hidden="false" customHeight="false" outlineLevel="0" collapsed="false">
      <c r="A63" s="0" t="n">
        <f aca="false">Sheet1!B63</f>
        <v>226.386</v>
      </c>
      <c r="B63" s="0" t="n">
        <f aca="false">(Sheet1!D63^2 / $I$11)^0.5</f>
        <v>84349.3887364706</v>
      </c>
      <c r="C63" s="0" t="n">
        <f aca="false">B63*$I$5^2 / (8 * $I$3)</f>
        <v>9.48930623285294</v>
      </c>
      <c r="D63" s="0" t="n">
        <f aca="false">B63*$I$7^2 / (8 * $I$3)</f>
        <v>1.05436735920588</v>
      </c>
      <c r="E63" s="0" t="n">
        <f aca="false">B63*$I$9^2 / (8 * $I$3)</f>
        <v>0.26359183980147</v>
      </c>
    </row>
    <row r="64" customFormat="false" ht="13.8" hidden="false" customHeight="false" outlineLevel="0" collapsed="false">
      <c r="A64" s="0" t="n">
        <f aca="false">Sheet1!B64</f>
        <v>226.377</v>
      </c>
      <c r="B64" s="0" t="n">
        <f aca="false">(Sheet1!D64^2 / $I$11)^0.5</f>
        <v>92718.4621495721</v>
      </c>
      <c r="C64" s="0" t="n">
        <f aca="false">B64*$I$5^2 / (8 * $I$3)</f>
        <v>10.4308269918269</v>
      </c>
      <c r="D64" s="0" t="n">
        <f aca="false">B64*$I$7^2 / (8 * $I$3)</f>
        <v>1.15898077686965</v>
      </c>
      <c r="E64" s="0" t="n">
        <f aca="false">B64*$I$9^2 / (8 * $I$3)</f>
        <v>0.289745194217413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2017-11-03T20:32:29Z</dcterms:created>
  <dc:creator>Dmitry Rudakov</dc:creator>
  <dc:description/>
  <dc:language>en-US</dc:language>
  <cp:lastModifiedBy/>
  <dcterms:modified xsi:type="dcterms:W3CDTF">2018-01-25T11:40:59Z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