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570" windowWidth="28155" windowHeight="11760" activeTab="3"/>
  </bookViews>
  <sheets>
    <sheet name="midplNeTe" sheetId="1" r:id="rId1"/>
    <sheet name="ne" sheetId="2" r:id="rId2"/>
    <sheet name="Te" sheetId="4" r:id="rId3"/>
    <sheet name="Output File" sheetId="5" r:id="rId4"/>
  </sheets>
  <calcPr calcId="145621"/>
</workbook>
</file>

<file path=xl/calcChain.xml><?xml version="1.0" encoding="utf-8"?>
<calcChain xmlns="http://schemas.openxmlformats.org/spreadsheetml/2006/main">
  <c r="K49" i="4" l="1"/>
  <c r="K48" i="4"/>
  <c r="K47" i="4"/>
  <c r="K46" i="4"/>
  <c r="K45" i="4"/>
  <c r="K44" i="4"/>
  <c r="K43" i="4"/>
  <c r="K42" i="4"/>
  <c r="K41" i="4"/>
  <c r="L3" i="4"/>
  <c r="M26" i="4" s="1"/>
  <c r="M26" i="2"/>
  <c r="M25" i="2"/>
  <c r="M24" i="2"/>
  <c r="M23" i="2"/>
  <c r="M22" i="2"/>
  <c r="M21" i="2"/>
  <c r="M20" i="2"/>
  <c r="M19" i="2"/>
  <c r="M18" i="2"/>
  <c r="M17" i="2"/>
  <c r="K32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M17" i="4" l="1"/>
  <c r="C17" i="5" s="1"/>
  <c r="M25" i="4"/>
  <c r="M21" i="4"/>
  <c r="C21" i="5" s="1"/>
  <c r="M19" i="4"/>
  <c r="C19" i="5" s="1"/>
  <c r="M23" i="4"/>
  <c r="C23" i="5" s="1"/>
  <c r="M18" i="4"/>
  <c r="C18" i="5" s="1"/>
  <c r="M20" i="4"/>
  <c r="C20" i="5" s="1"/>
  <c r="M22" i="4"/>
  <c r="C22" i="5" s="1"/>
  <c r="M24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C26" i="5"/>
  <c r="C25" i="5"/>
  <c r="C24" i="5"/>
  <c r="J49" i="4"/>
  <c r="J48" i="4"/>
  <c r="J47" i="4"/>
  <c r="J46" i="4"/>
  <c r="J45" i="4"/>
  <c r="J44" i="4"/>
  <c r="J43" i="4"/>
  <c r="J42" i="4"/>
  <c r="J41" i="4"/>
  <c r="K40" i="4"/>
  <c r="K39" i="4"/>
  <c r="K38" i="4"/>
  <c r="K37" i="4"/>
  <c r="K36" i="4"/>
  <c r="K35" i="4"/>
  <c r="K34" i="4"/>
  <c r="K33" i="4"/>
  <c r="K32" i="4"/>
  <c r="H40" i="4"/>
  <c r="H39" i="4"/>
  <c r="H38" i="4"/>
  <c r="H37" i="4"/>
  <c r="H36" i="4"/>
  <c r="H35" i="4"/>
  <c r="H34" i="4"/>
  <c r="H33" i="4"/>
  <c r="H32" i="4"/>
  <c r="K31" i="4"/>
  <c r="H31" i="4"/>
  <c r="K30" i="4"/>
  <c r="H30" i="4"/>
  <c r="K29" i="4"/>
  <c r="H29" i="4"/>
  <c r="K28" i="4"/>
  <c r="H28" i="4"/>
  <c r="K27" i="4"/>
  <c r="H27" i="4"/>
  <c r="K26" i="4"/>
  <c r="H26" i="4"/>
  <c r="K25" i="4"/>
  <c r="H25" i="4"/>
  <c r="K24" i="4"/>
  <c r="H24" i="4"/>
  <c r="K23" i="4"/>
  <c r="H23" i="4"/>
  <c r="K22" i="4"/>
  <c r="H22" i="4"/>
  <c r="K21" i="4"/>
  <c r="H21" i="4"/>
  <c r="K20" i="4"/>
  <c r="H20" i="4"/>
  <c r="K19" i="4"/>
  <c r="H19" i="4"/>
  <c r="K18" i="4"/>
  <c r="H18" i="4"/>
  <c r="K17" i="4"/>
  <c r="H17" i="4"/>
  <c r="M16" i="4"/>
  <c r="C16" i="5" s="1"/>
  <c r="K16" i="4"/>
  <c r="H16" i="4"/>
  <c r="M15" i="4"/>
  <c r="C15" i="5" s="1"/>
  <c r="K15" i="4"/>
  <c r="H15" i="4"/>
  <c r="M14" i="4"/>
  <c r="C14" i="5" s="1"/>
  <c r="K14" i="4"/>
  <c r="H14" i="4"/>
  <c r="M13" i="4"/>
  <c r="C13" i="5" s="1"/>
  <c r="K13" i="4"/>
  <c r="H13" i="4"/>
  <c r="M12" i="4"/>
  <c r="C12" i="5" s="1"/>
  <c r="K12" i="4"/>
  <c r="H12" i="4"/>
  <c r="M11" i="4"/>
  <c r="C11" i="5" s="1"/>
  <c r="K11" i="4"/>
  <c r="H11" i="4"/>
  <c r="M10" i="4"/>
  <c r="C10" i="5" s="1"/>
  <c r="K10" i="4"/>
  <c r="H10" i="4"/>
  <c r="M9" i="4"/>
  <c r="C9" i="5" s="1"/>
  <c r="K9" i="4"/>
  <c r="H9" i="4"/>
  <c r="M8" i="4"/>
  <c r="C8" i="5" s="1"/>
  <c r="K8" i="4"/>
  <c r="H8" i="4"/>
  <c r="M7" i="4"/>
  <c r="C7" i="5" s="1"/>
  <c r="K7" i="4"/>
  <c r="H7" i="4"/>
  <c r="M6" i="4"/>
  <c r="C6" i="5" s="1"/>
  <c r="K6" i="4"/>
  <c r="H6" i="4"/>
  <c r="M12" i="2"/>
  <c r="B12" i="5" s="1"/>
  <c r="M14" i="2"/>
  <c r="B14" i="5" s="1"/>
  <c r="B22" i="5"/>
  <c r="B20" i="5"/>
  <c r="B26" i="5"/>
  <c r="B25" i="5"/>
  <c r="B24" i="5"/>
  <c r="B23" i="5"/>
  <c r="B21" i="5"/>
  <c r="B19" i="5"/>
  <c r="B18" i="5"/>
  <c r="B17" i="5"/>
  <c r="M16" i="2"/>
  <c r="B16" i="5" s="1"/>
  <c r="M15" i="2"/>
  <c r="B15" i="5" s="1"/>
  <c r="M13" i="2"/>
  <c r="B13" i="5" s="1"/>
  <c r="M11" i="2"/>
  <c r="B11" i="5" s="1"/>
  <c r="M10" i="2"/>
  <c r="B10" i="5" s="1"/>
  <c r="M9" i="2"/>
  <c r="B9" i="5" s="1"/>
  <c r="M8" i="2"/>
  <c r="B8" i="5" s="1"/>
  <c r="M7" i="2"/>
  <c r="B7" i="5" s="1"/>
  <c r="M6" i="2"/>
  <c r="B6" i="5" s="1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</calcChain>
</file>

<file path=xl/sharedStrings.xml><?xml version="1.0" encoding="utf-8"?>
<sst xmlns="http://schemas.openxmlformats.org/spreadsheetml/2006/main" count="90" uniqueCount="33">
  <si>
    <t>Averaged</t>
  </si>
  <si>
    <t>ne</t>
  </si>
  <si>
    <t>and</t>
  </si>
  <si>
    <t>Te</t>
  </si>
  <si>
    <t>profiles</t>
  </si>
  <si>
    <t>for</t>
  </si>
  <si>
    <t>discharge</t>
  </si>
  <si>
    <t>81127,</t>
  </si>
  <si>
    <t>time=57.00-58.00s</t>
  </si>
  <si>
    <t>HRTS</t>
  </si>
  <si>
    <t>Te/HRTS</t>
  </si>
  <si>
    <t>[keV]</t>
  </si>
  <si>
    <t>Psi</t>
  </si>
  <si>
    <t>Te/ECE</t>
  </si>
  <si>
    <t>ne/HRTS</t>
  </si>
  <si>
    <t>[10^19/m^3]</t>
  </si>
  <si>
    <t>ne/Li-Beam</t>
  </si>
  <si>
    <t>* psin     ne                   Te</t>
  </si>
  <si>
    <t>{DATA}</t>
  </si>
  <si>
    <t xml:space="preserve">{END} </t>
  </si>
  <si>
    <t>* Fits to upstream data sent by Karl via email on 17/04/12</t>
  </si>
  <si>
    <t>fake data for Te below here</t>
  </si>
  <si>
    <t>* shot 81127, 57.0-58.0 s</t>
  </si>
  <si>
    <t>*      [1E+19 m-3]   [eV]</t>
  </si>
  <si>
    <t>psin</t>
  </si>
  <si>
    <t>ne_HRTS</t>
  </si>
  <si>
    <t>ne_Li</t>
  </si>
  <si>
    <t>psin_sorted</t>
  </si>
  <si>
    <t>ne_sorted</t>
  </si>
  <si>
    <t>fit</t>
  </si>
  <si>
    <t>psin_output</t>
  </si>
  <si>
    <t>Te_HRTS</t>
  </si>
  <si>
    <t>Te_ECE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</si>
</sst>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4" fillId="0" borderId="0" xfId="0" applyFont="1"/>
    <xf numFmtId="0" fontId="18" fillId="0" borderId="0" xfId="0" applyFont="1" applyAlignment="1">
      <alignment horizontal="center" vertical="center" readingOrder="1"/>
    </xf>
    <xf numFmtId="11" fontId="0" fillId="0" borderId="0" xfId="0" applyNumberFormat="1"/>
    <xf numFmtId="11" fontId="19" fillId="0" borderId="0" xfId="0" applyNumberFormat="1" applyFont="1"/>
    <xf numFmtId="0" fontId="20" fillId="0" borderId="0" xfId="0" applyFont="1"/>
    <xf numFmtId="165" fontId="0" fillId="0" borderId="0" xfId="0" applyNumberFormat="1"/>
    <xf numFmtId="165" fontId="19" fillId="0" borderId="0" xfId="0" applyNumberFormat="1" applyFont="1"/>
    <xf numFmtId="165" fontId="20" fillId="0" borderId="0" xfId="0" applyNumberFormat="1" applyFont="1"/>
    <xf numFmtId="0" fontId="21" fillId="0" borderId="0" xfId="0" applyFont="1"/>
    <xf numFmtId="2" fontId="0" fillId="0" borderId="0" xfId="0" applyNumberFormat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11" fontId="20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midplNeTe!$E$6:$E$40</c:f>
              <c:numCache>
                <c:formatCode>General</c:formatCode>
                <c:ptCount val="35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midplNeTe!$F$6:$F$40</c:f>
              <c:numCache>
                <c:formatCode>General</c:formatCode>
                <c:ptCount val="35"/>
                <c:pt idx="0">
                  <c:v>0.57099999999999995</c:v>
                </c:pt>
                <c:pt idx="1">
                  <c:v>0.56010000000000004</c:v>
                </c:pt>
                <c:pt idx="2">
                  <c:v>0.51919999999999999</c:v>
                </c:pt>
                <c:pt idx="3">
                  <c:v>0.5635</c:v>
                </c:pt>
                <c:pt idx="4">
                  <c:v>0.47289999999999999</c:v>
                </c:pt>
                <c:pt idx="5">
                  <c:v>0.4546</c:v>
                </c:pt>
                <c:pt idx="6">
                  <c:v>0.43830000000000002</c:v>
                </c:pt>
                <c:pt idx="7">
                  <c:v>0.37969999999999998</c:v>
                </c:pt>
                <c:pt idx="8">
                  <c:v>0.42099999999999999</c:v>
                </c:pt>
                <c:pt idx="9">
                  <c:v>0.28499999999999998</c:v>
                </c:pt>
                <c:pt idx="10">
                  <c:v>0.22189999999999999</c:v>
                </c:pt>
                <c:pt idx="11">
                  <c:v>0.1968</c:v>
                </c:pt>
                <c:pt idx="12">
                  <c:v>0.18110000000000001</c:v>
                </c:pt>
                <c:pt idx="13">
                  <c:v>0.1643</c:v>
                </c:pt>
                <c:pt idx="14">
                  <c:v>0.21440000000000001</c:v>
                </c:pt>
                <c:pt idx="15">
                  <c:v>0.13980000000000001</c:v>
                </c:pt>
                <c:pt idx="16">
                  <c:v>0.12</c:v>
                </c:pt>
                <c:pt idx="17">
                  <c:v>8.0199999999999994E-2</c:v>
                </c:pt>
                <c:pt idx="18">
                  <c:v>8.1699999999999995E-2</c:v>
                </c:pt>
                <c:pt idx="19">
                  <c:v>6.4199999999999993E-2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midplNeTe!$E$6:$E$40</c:f>
              <c:numCache>
                <c:formatCode>General</c:formatCode>
                <c:ptCount val="35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midplNeTe!$G$6:$G$40</c:f>
              <c:numCache>
                <c:formatCode>General</c:formatCode>
                <c:ptCount val="35"/>
                <c:pt idx="20">
                  <c:v>0.66359999999999997</c:v>
                </c:pt>
                <c:pt idx="21">
                  <c:v>0.61509999999999998</c:v>
                </c:pt>
                <c:pt idx="22">
                  <c:v>0.56200000000000006</c:v>
                </c:pt>
                <c:pt idx="23">
                  <c:v>0.54039999999999999</c:v>
                </c:pt>
                <c:pt idx="24">
                  <c:v>0.49659999999999999</c:v>
                </c:pt>
                <c:pt idx="25">
                  <c:v>0.45689999999999997</c:v>
                </c:pt>
                <c:pt idx="26">
                  <c:v>0.41610000000000003</c:v>
                </c:pt>
                <c:pt idx="27">
                  <c:v>0.37409999999999999</c:v>
                </c:pt>
                <c:pt idx="28">
                  <c:v>0.36020000000000002</c:v>
                </c:pt>
                <c:pt idx="29">
                  <c:v>0.32440000000000002</c:v>
                </c:pt>
                <c:pt idx="30">
                  <c:v>0.29070000000000001</c:v>
                </c:pt>
                <c:pt idx="31">
                  <c:v>0.26169999999999999</c:v>
                </c:pt>
                <c:pt idx="32">
                  <c:v>0.22620000000000001</c:v>
                </c:pt>
                <c:pt idx="33">
                  <c:v>0.20069999999999999</c:v>
                </c:pt>
                <c:pt idx="34">
                  <c:v>0.15989999999999999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6144"/>
        <c:axId val="109287680"/>
      </c:scatterChart>
      <c:valAx>
        <c:axId val="109286144"/>
        <c:scaling>
          <c:orientation val="minMax"/>
          <c:min val="0.60000000000000009"/>
        </c:scaling>
        <c:delete val="0"/>
        <c:axPos val="b"/>
        <c:numFmt formatCode="General" sourceLinked="1"/>
        <c:majorTickMark val="out"/>
        <c:minorTickMark val="none"/>
        <c:tickLblPos val="nextTo"/>
        <c:crossAx val="109287680"/>
        <c:crosses val="autoZero"/>
        <c:crossBetween val="midCat"/>
      </c:valAx>
      <c:valAx>
        <c:axId val="1092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86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4983453155312E-2"/>
          <c:y val="3.0808237175488438E-2"/>
          <c:w val="0.90545301837270342"/>
          <c:h val="0.899676255904009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midplNeTe!$L$6:$L$49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midplNeTe!$M$6:$M$49</c:f>
              <c:numCache>
                <c:formatCode>General</c:formatCode>
                <c:ptCount val="44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1.0321</c:v>
                </c:pt>
                <c:pt idx="17">
                  <c:v>0.8952</c:v>
                </c:pt>
                <c:pt idx="18">
                  <c:v>0.83650000000000002</c:v>
                </c:pt>
                <c:pt idx="19">
                  <c:v>0.54449999999999998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midplNeTe!$L$6:$L$49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midplNeTe!$N$6:$N$49</c:f>
              <c:numCache>
                <c:formatCode>General</c:formatCode>
                <c:ptCount val="44"/>
                <c:pt idx="20">
                  <c:v>1.1193</c:v>
                </c:pt>
                <c:pt idx="21">
                  <c:v>1.0286</c:v>
                </c:pt>
                <c:pt idx="22">
                  <c:v>0.90369999999999995</c:v>
                </c:pt>
                <c:pt idx="23">
                  <c:v>0.7742</c:v>
                </c:pt>
                <c:pt idx="24">
                  <c:v>0.64080000000000004</c:v>
                </c:pt>
                <c:pt idx="25">
                  <c:v>0.45590000000000003</c:v>
                </c:pt>
                <c:pt idx="26">
                  <c:v>0.25059999999999999</c:v>
                </c:pt>
                <c:pt idx="27">
                  <c:v>0.1923</c:v>
                </c:pt>
                <c:pt idx="28">
                  <c:v>0.1502</c:v>
                </c:pt>
                <c:pt idx="29">
                  <c:v>0.112</c:v>
                </c:pt>
                <c:pt idx="30">
                  <c:v>8.72E-2</c:v>
                </c:pt>
                <c:pt idx="31">
                  <c:v>6.8099999999999994E-2</c:v>
                </c:pt>
                <c:pt idx="32">
                  <c:v>5.74E-2</c:v>
                </c:pt>
                <c:pt idx="33">
                  <c:v>4.7699999999999999E-2</c:v>
                </c:pt>
                <c:pt idx="34">
                  <c:v>3.7100000000000001E-2</c:v>
                </c:pt>
                <c:pt idx="35">
                  <c:v>2.46E-2</c:v>
                </c:pt>
                <c:pt idx="36">
                  <c:v>2.1100000000000001E-2</c:v>
                </c:pt>
                <c:pt idx="37">
                  <c:v>1.7000000000000001E-2</c:v>
                </c:pt>
                <c:pt idx="38">
                  <c:v>1.32E-2</c:v>
                </c:pt>
                <c:pt idx="39">
                  <c:v>9.7000000000000003E-3</c:v>
                </c:pt>
                <c:pt idx="40">
                  <c:v>8.2000000000000007E-3</c:v>
                </c:pt>
                <c:pt idx="41">
                  <c:v>6.4999999999999997E-3</c:v>
                </c:pt>
                <c:pt idx="42">
                  <c:v>4.5999999999999999E-3</c:v>
                </c:pt>
                <c:pt idx="43">
                  <c:v>4.1000000000000003E-3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trendline>
            <c:trendlineType val="poly"/>
            <c:order val="5"/>
            <c:dispRSqr val="0"/>
            <c:dispEq val="0"/>
          </c:trendline>
          <c:xVal>
            <c:numRef>
              <c:f>midplNeTe!$P$6:$P$31</c:f>
              <c:numCache>
                <c:formatCode>General</c:formatCode>
                <c:ptCount val="26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0.95050000000000001</c:v>
                </c:pt>
                <c:pt idx="17">
                  <c:v>0.95920000000000005</c:v>
                </c:pt>
                <c:pt idx="18">
                  <c:v>0.96299999999999997</c:v>
                </c:pt>
                <c:pt idx="19">
                  <c:v>0.9718</c:v>
                </c:pt>
                <c:pt idx="20">
                  <c:v>0.97450000000000003</c:v>
                </c:pt>
                <c:pt idx="21">
                  <c:v>0.98409999999999997</c:v>
                </c:pt>
                <c:pt idx="22">
                  <c:v>0.98509999999999998</c:v>
                </c:pt>
                <c:pt idx="23">
                  <c:v>0.9929</c:v>
                </c:pt>
                <c:pt idx="24">
                  <c:v>0.99629999999999996</c:v>
                </c:pt>
                <c:pt idx="25">
                  <c:v>0.99980000000000002</c:v>
                </c:pt>
              </c:numCache>
            </c:numRef>
          </c:xVal>
          <c:yVal>
            <c:numRef>
              <c:f>midplNeTe!$Q$6:$Q$31</c:f>
              <c:numCache>
                <c:formatCode>General</c:formatCode>
                <c:ptCount val="26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1.1193</c:v>
                </c:pt>
                <c:pt idx="17">
                  <c:v>1.0321</c:v>
                </c:pt>
                <c:pt idx="18">
                  <c:v>1.0286</c:v>
                </c:pt>
                <c:pt idx="19">
                  <c:v>0.8952</c:v>
                </c:pt>
                <c:pt idx="20">
                  <c:v>0.90369999999999995</c:v>
                </c:pt>
                <c:pt idx="21">
                  <c:v>0.83650000000000002</c:v>
                </c:pt>
                <c:pt idx="22">
                  <c:v>0.7742</c:v>
                </c:pt>
                <c:pt idx="23">
                  <c:v>0.64080000000000004</c:v>
                </c:pt>
                <c:pt idx="24">
                  <c:v>0.54449999999999998</c:v>
                </c:pt>
                <c:pt idx="25">
                  <c:v>0.45590000000000003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midplNeTe!$P$29:$P$49</c:f>
              <c:numCache>
                <c:formatCode>General</c:formatCode>
                <c:ptCount val="21"/>
                <c:pt idx="0">
                  <c:v>0.9929</c:v>
                </c:pt>
                <c:pt idx="1">
                  <c:v>0.99629999999999996</c:v>
                </c:pt>
                <c:pt idx="2">
                  <c:v>0.99980000000000002</c:v>
                </c:pt>
                <c:pt idx="3">
                  <c:v>1.0135000000000001</c:v>
                </c:pt>
                <c:pt idx="4">
                  <c:v>1.0202</c:v>
                </c:pt>
                <c:pt idx="5">
                  <c:v>1.0262</c:v>
                </c:pt>
                <c:pt idx="6">
                  <c:v>1.0327999999999999</c:v>
                </c:pt>
                <c:pt idx="7">
                  <c:v>1.0387</c:v>
                </c:pt>
                <c:pt idx="8">
                  <c:v>1.0445</c:v>
                </c:pt>
                <c:pt idx="9">
                  <c:v>1.0508999999999999</c:v>
                </c:pt>
                <c:pt idx="10">
                  <c:v>1.0566</c:v>
                </c:pt>
                <c:pt idx="11">
                  <c:v>1.0622</c:v>
                </c:pt>
                <c:pt idx="12">
                  <c:v>1.0728</c:v>
                </c:pt>
                <c:pt idx="13">
                  <c:v>1.0783</c:v>
                </c:pt>
                <c:pt idx="14">
                  <c:v>1.0837000000000001</c:v>
                </c:pt>
                <c:pt idx="15">
                  <c:v>1.0885</c:v>
                </c:pt>
                <c:pt idx="16">
                  <c:v>1.0985</c:v>
                </c:pt>
                <c:pt idx="17">
                  <c:v>1.1037999999999999</c:v>
                </c:pt>
                <c:pt idx="18">
                  <c:v>1.1084000000000001</c:v>
                </c:pt>
                <c:pt idx="19">
                  <c:v>1.1153</c:v>
                </c:pt>
                <c:pt idx="20">
                  <c:v>1.1197999999999999</c:v>
                </c:pt>
              </c:numCache>
            </c:numRef>
          </c:xVal>
          <c:yVal>
            <c:numRef>
              <c:f>midplNeTe!$Q$29:$Q$49</c:f>
              <c:numCache>
                <c:formatCode>General</c:formatCode>
                <c:ptCount val="21"/>
                <c:pt idx="0">
                  <c:v>0.64080000000000004</c:v>
                </c:pt>
                <c:pt idx="1">
                  <c:v>0.54449999999999998</c:v>
                </c:pt>
                <c:pt idx="2">
                  <c:v>0.45590000000000003</c:v>
                </c:pt>
                <c:pt idx="3">
                  <c:v>0.25059999999999999</c:v>
                </c:pt>
                <c:pt idx="4">
                  <c:v>0.1923</c:v>
                </c:pt>
                <c:pt idx="5">
                  <c:v>0.1502</c:v>
                </c:pt>
                <c:pt idx="6">
                  <c:v>0.112</c:v>
                </c:pt>
                <c:pt idx="7">
                  <c:v>8.72E-2</c:v>
                </c:pt>
                <c:pt idx="8">
                  <c:v>6.8099999999999994E-2</c:v>
                </c:pt>
                <c:pt idx="9">
                  <c:v>5.74E-2</c:v>
                </c:pt>
                <c:pt idx="10">
                  <c:v>4.7699999999999999E-2</c:v>
                </c:pt>
                <c:pt idx="11">
                  <c:v>3.7100000000000001E-2</c:v>
                </c:pt>
                <c:pt idx="12">
                  <c:v>2.46E-2</c:v>
                </c:pt>
                <c:pt idx="13">
                  <c:v>2.1100000000000001E-2</c:v>
                </c:pt>
                <c:pt idx="14">
                  <c:v>1.7000000000000001E-2</c:v>
                </c:pt>
                <c:pt idx="15">
                  <c:v>1.32E-2</c:v>
                </c:pt>
                <c:pt idx="16">
                  <c:v>9.7000000000000003E-3</c:v>
                </c:pt>
                <c:pt idx="17">
                  <c:v>8.2000000000000007E-3</c:v>
                </c:pt>
                <c:pt idx="18">
                  <c:v>6.4999999999999997E-3</c:v>
                </c:pt>
                <c:pt idx="19">
                  <c:v>4.5999999999999999E-3</c:v>
                </c:pt>
                <c:pt idx="20">
                  <c:v>4.1000000000000003E-3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1712"/>
        <c:axId val="130533248"/>
      </c:scatterChart>
      <c:valAx>
        <c:axId val="130531712"/>
        <c:scaling>
          <c:orientation val="minMax"/>
          <c:min val="0.60000000000000009"/>
        </c:scaling>
        <c:delete val="0"/>
        <c:axPos val="b"/>
        <c:numFmt formatCode="General" sourceLinked="1"/>
        <c:majorTickMark val="out"/>
        <c:minorTickMark val="none"/>
        <c:tickLblPos val="nextTo"/>
        <c:crossAx val="130533248"/>
        <c:crosses val="autoZero"/>
        <c:crossBetween val="midCat"/>
      </c:valAx>
      <c:valAx>
        <c:axId val="13053324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31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892662330252197"/>
          <c:y val="9.1401280774206561E-2"/>
          <c:w val="0.22063859408878239"/>
          <c:h val="0.301068244084301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JET upstream ne</a:t>
            </a:r>
            <a:r>
              <a:rPr lang="en-GB" sz="1400" baseline="0"/>
              <a:t> data, shot 81127, 57.00-58.00 s</a:t>
            </a:r>
            <a:endParaRPr lang="en-GB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57054799968186"/>
          <c:y val="8.9080863483645537E-2"/>
          <c:w val="0.8625236618150004"/>
          <c:h val="0.82475430779352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ne!$F$4</c:f>
              <c:strCache>
                <c:ptCount val="1"/>
                <c:pt idx="0">
                  <c:v>ne_HRTS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ne!$E$6:$E$49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ne!$F$6:$F$49</c:f>
              <c:numCache>
                <c:formatCode>General</c:formatCode>
                <c:ptCount val="44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1.0321</c:v>
                </c:pt>
                <c:pt idx="17">
                  <c:v>0.8952</c:v>
                </c:pt>
                <c:pt idx="18">
                  <c:v>0.83650000000000002</c:v>
                </c:pt>
                <c:pt idx="19">
                  <c:v>0.54449999999999998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ne!$G$4</c:f>
              <c:strCache>
                <c:ptCount val="1"/>
                <c:pt idx="0">
                  <c:v>ne_Li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ne!$E$6:$E$49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ne!$G$6:$G$49</c:f>
              <c:numCache>
                <c:formatCode>General</c:formatCode>
                <c:ptCount val="44"/>
                <c:pt idx="20">
                  <c:v>1.1193</c:v>
                </c:pt>
                <c:pt idx="21">
                  <c:v>1.0286</c:v>
                </c:pt>
                <c:pt idx="22">
                  <c:v>0.90369999999999995</c:v>
                </c:pt>
                <c:pt idx="23">
                  <c:v>0.7742</c:v>
                </c:pt>
                <c:pt idx="24">
                  <c:v>0.64080000000000004</c:v>
                </c:pt>
                <c:pt idx="25">
                  <c:v>0.45590000000000003</c:v>
                </c:pt>
                <c:pt idx="26">
                  <c:v>0.25059999999999999</c:v>
                </c:pt>
                <c:pt idx="27">
                  <c:v>0.1923</c:v>
                </c:pt>
                <c:pt idx="28">
                  <c:v>0.1502</c:v>
                </c:pt>
                <c:pt idx="29">
                  <c:v>0.112</c:v>
                </c:pt>
                <c:pt idx="30">
                  <c:v>8.72E-2</c:v>
                </c:pt>
                <c:pt idx="31">
                  <c:v>6.8099999999999994E-2</c:v>
                </c:pt>
                <c:pt idx="32">
                  <c:v>5.74E-2</c:v>
                </c:pt>
                <c:pt idx="33">
                  <c:v>4.7699999999999999E-2</c:v>
                </c:pt>
                <c:pt idx="34">
                  <c:v>3.7100000000000001E-2</c:v>
                </c:pt>
                <c:pt idx="35">
                  <c:v>2.46E-2</c:v>
                </c:pt>
                <c:pt idx="36">
                  <c:v>2.1100000000000001E-2</c:v>
                </c:pt>
                <c:pt idx="37">
                  <c:v>1.7000000000000001E-2</c:v>
                </c:pt>
                <c:pt idx="38">
                  <c:v>1.32E-2</c:v>
                </c:pt>
                <c:pt idx="39">
                  <c:v>9.7000000000000003E-3</c:v>
                </c:pt>
                <c:pt idx="40">
                  <c:v>8.2000000000000007E-3</c:v>
                </c:pt>
                <c:pt idx="41">
                  <c:v>6.4999999999999997E-3</c:v>
                </c:pt>
                <c:pt idx="42">
                  <c:v>4.5999999999999999E-3</c:v>
                </c:pt>
                <c:pt idx="43">
                  <c:v>4.1000000000000003E-3</c:v>
                </c:pt>
              </c:numCache>
            </c:numRef>
          </c:yVal>
          <c:smooth val="0"/>
        </c:ser>
        <c:ser>
          <c:idx val="2"/>
          <c:order val="2"/>
          <c:tx>
            <c:v>core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</c:spPr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17929292929292928"/>
                  <c:y val="-0.57262676699667425"/>
                </c:manualLayout>
              </c:layout>
              <c:numFmt formatCode="0.000000E+00" sourceLinked="0"/>
              <c:spPr>
                <a:solidFill>
                  <a:schemeClr val="bg1"/>
                </a:solidFill>
              </c:spPr>
              <c:txPr>
                <a:bodyPr anchor="ctr" anchorCtr="0"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ne!$I$6:$I$31</c:f>
              <c:numCache>
                <c:formatCode>General</c:formatCode>
                <c:ptCount val="26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0.95050000000000001</c:v>
                </c:pt>
                <c:pt idx="17">
                  <c:v>0.95920000000000005</c:v>
                </c:pt>
                <c:pt idx="18">
                  <c:v>0.96299999999999997</c:v>
                </c:pt>
                <c:pt idx="19">
                  <c:v>0.9718</c:v>
                </c:pt>
                <c:pt idx="20">
                  <c:v>0.97450000000000003</c:v>
                </c:pt>
                <c:pt idx="21">
                  <c:v>0.98409999999999997</c:v>
                </c:pt>
                <c:pt idx="22">
                  <c:v>0.98509999999999998</c:v>
                </c:pt>
                <c:pt idx="23">
                  <c:v>0.9929</c:v>
                </c:pt>
                <c:pt idx="24">
                  <c:v>0.99629999999999996</c:v>
                </c:pt>
                <c:pt idx="25">
                  <c:v>0.99980000000000002</c:v>
                </c:pt>
              </c:numCache>
            </c:numRef>
          </c:xVal>
          <c:yVal>
            <c:numRef>
              <c:f>ne!$J$6:$J$31</c:f>
              <c:numCache>
                <c:formatCode>General</c:formatCode>
                <c:ptCount val="26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1.1193</c:v>
                </c:pt>
                <c:pt idx="17">
                  <c:v>1.0321</c:v>
                </c:pt>
                <c:pt idx="18">
                  <c:v>1.0286</c:v>
                </c:pt>
                <c:pt idx="19">
                  <c:v>0.8952</c:v>
                </c:pt>
                <c:pt idx="20">
                  <c:v>0.90369999999999995</c:v>
                </c:pt>
                <c:pt idx="21">
                  <c:v>0.83650000000000002</c:v>
                </c:pt>
                <c:pt idx="22">
                  <c:v>0.7742</c:v>
                </c:pt>
                <c:pt idx="23">
                  <c:v>0.64080000000000004</c:v>
                </c:pt>
                <c:pt idx="24">
                  <c:v>0.54449999999999998</c:v>
                </c:pt>
                <c:pt idx="25">
                  <c:v>0.45590000000000003</c:v>
                </c:pt>
              </c:numCache>
            </c:numRef>
          </c:yVal>
          <c:smooth val="0"/>
        </c:ser>
        <c:ser>
          <c:idx val="3"/>
          <c:order val="3"/>
          <c:tx>
            <c:v>boundary</c:v>
          </c:tx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ne!$I$29:$I$49</c:f>
              <c:numCache>
                <c:formatCode>General</c:formatCode>
                <c:ptCount val="21"/>
                <c:pt idx="0">
                  <c:v>0.9929</c:v>
                </c:pt>
                <c:pt idx="1">
                  <c:v>0.99629999999999996</c:v>
                </c:pt>
                <c:pt idx="2">
                  <c:v>0.99980000000000002</c:v>
                </c:pt>
                <c:pt idx="3">
                  <c:v>1.0135000000000001</c:v>
                </c:pt>
                <c:pt idx="4">
                  <c:v>1.0202</c:v>
                </c:pt>
                <c:pt idx="5">
                  <c:v>1.0262</c:v>
                </c:pt>
                <c:pt idx="6">
                  <c:v>1.0327999999999999</c:v>
                </c:pt>
                <c:pt idx="7">
                  <c:v>1.0387</c:v>
                </c:pt>
                <c:pt idx="8">
                  <c:v>1.0445</c:v>
                </c:pt>
                <c:pt idx="9">
                  <c:v>1.0508999999999999</c:v>
                </c:pt>
                <c:pt idx="10">
                  <c:v>1.0566</c:v>
                </c:pt>
                <c:pt idx="11">
                  <c:v>1.0622</c:v>
                </c:pt>
                <c:pt idx="12">
                  <c:v>1.0728</c:v>
                </c:pt>
                <c:pt idx="13">
                  <c:v>1.0783</c:v>
                </c:pt>
                <c:pt idx="14">
                  <c:v>1.0837000000000001</c:v>
                </c:pt>
                <c:pt idx="15">
                  <c:v>1.0885</c:v>
                </c:pt>
                <c:pt idx="16">
                  <c:v>1.0985</c:v>
                </c:pt>
                <c:pt idx="17">
                  <c:v>1.1037999999999999</c:v>
                </c:pt>
                <c:pt idx="18">
                  <c:v>1.1084000000000001</c:v>
                </c:pt>
                <c:pt idx="19">
                  <c:v>1.1153</c:v>
                </c:pt>
                <c:pt idx="20">
                  <c:v>1.1197999999999999</c:v>
                </c:pt>
              </c:numCache>
            </c:numRef>
          </c:xVal>
          <c:yVal>
            <c:numRef>
              <c:f>ne!$J$29:$J$49</c:f>
              <c:numCache>
                <c:formatCode>General</c:formatCode>
                <c:ptCount val="21"/>
                <c:pt idx="0">
                  <c:v>0.64080000000000004</c:v>
                </c:pt>
                <c:pt idx="1">
                  <c:v>0.54449999999999998</c:v>
                </c:pt>
                <c:pt idx="2">
                  <c:v>0.45590000000000003</c:v>
                </c:pt>
                <c:pt idx="3">
                  <c:v>0.25059999999999999</c:v>
                </c:pt>
                <c:pt idx="4">
                  <c:v>0.1923</c:v>
                </c:pt>
                <c:pt idx="5">
                  <c:v>0.1502</c:v>
                </c:pt>
                <c:pt idx="6">
                  <c:v>0.112</c:v>
                </c:pt>
                <c:pt idx="7">
                  <c:v>8.72E-2</c:v>
                </c:pt>
                <c:pt idx="8">
                  <c:v>6.8099999999999994E-2</c:v>
                </c:pt>
                <c:pt idx="9">
                  <c:v>5.74E-2</c:v>
                </c:pt>
                <c:pt idx="10">
                  <c:v>4.7699999999999999E-2</c:v>
                </c:pt>
                <c:pt idx="11">
                  <c:v>3.7100000000000001E-2</c:v>
                </c:pt>
                <c:pt idx="12">
                  <c:v>2.46E-2</c:v>
                </c:pt>
                <c:pt idx="13">
                  <c:v>2.1100000000000001E-2</c:v>
                </c:pt>
                <c:pt idx="14">
                  <c:v>1.7000000000000001E-2</c:v>
                </c:pt>
                <c:pt idx="15">
                  <c:v>1.32E-2</c:v>
                </c:pt>
                <c:pt idx="16">
                  <c:v>9.7000000000000003E-3</c:v>
                </c:pt>
                <c:pt idx="17">
                  <c:v>8.2000000000000007E-3</c:v>
                </c:pt>
                <c:pt idx="18">
                  <c:v>6.4999999999999997E-3</c:v>
                </c:pt>
                <c:pt idx="19">
                  <c:v>4.5999999999999999E-3</c:v>
                </c:pt>
                <c:pt idx="20">
                  <c:v>4.1000000000000003E-3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ne!$M$4</c:f>
              <c:strCache>
                <c:ptCount val="1"/>
                <c:pt idx="0">
                  <c:v>fit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</c:spPr>
          </c:marker>
          <c:xVal>
            <c:numRef>
              <c:f>ne!$L$6:$L$26</c:f>
              <c:numCache>
                <c:formatCode>0.0000</c:formatCode>
                <c:ptCount val="21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  <c:pt idx="10">
                  <c:v>0.99</c:v>
                </c:pt>
                <c:pt idx="11">
                  <c:v>1</c:v>
                </c:pt>
                <c:pt idx="12">
                  <c:v>1.01</c:v>
                </c:pt>
                <c:pt idx="13">
                  <c:v>1.02</c:v>
                </c:pt>
                <c:pt idx="14">
                  <c:v>1.03</c:v>
                </c:pt>
                <c:pt idx="15">
                  <c:v>1.04</c:v>
                </c:pt>
                <c:pt idx="16">
                  <c:v>1.05</c:v>
                </c:pt>
                <c:pt idx="17">
                  <c:v>1.06</c:v>
                </c:pt>
                <c:pt idx="18">
                  <c:v>1.08</c:v>
                </c:pt>
                <c:pt idx="19">
                  <c:v>1.1000000000000001</c:v>
                </c:pt>
                <c:pt idx="20">
                  <c:v>1.1200000000000001</c:v>
                </c:pt>
              </c:numCache>
            </c:numRef>
          </c:xVal>
          <c:yVal>
            <c:numRef>
              <c:f>ne!$M$6:$M$26</c:f>
              <c:numCache>
                <c:formatCode>0.0000</c:formatCode>
                <c:ptCount val="21"/>
                <c:pt idx="0">
                  <c:v>1.8418019199999662</c:v>
                </c:pt>
                <c:pt idx="1">
                  <c:v>1.6772087399996281</c:v>
                </c:pt>
                <c:pt idx="2">
                  <c:v>1.453228160000549</c:v>
                </c:pt>
                <c:pt idx="3">
                  <c:v>1.2711119799993185</c:v>
                </c:pt>
                <c:pt idx="4">
                  <c:v>1.2220040367107003</c:v>
                </c:pt>
                <c:pt idx="5">
                  <c:v>1.1444448145736033</c:v>
                </c:pt>
                <c:pt idx="6">
                  <c:v>1.0890395993757238</c:v>
                </c:pt>
                <c:pt idx="7">
                  <c:v>1.018658905907273</c:v>
                </c:pt>
                <c:pt idx="8">
                  <c:v>0.9298997492143144</c:v>
                </c:pt>
                <c:pt idx="9">
                  <c:v>0.81894622616903234</c:v>
                </c:pt>
                <c:pt idx="10">
                  <c:v>0.68154820252823356</c:v>
                </c:pt>
                <c:pt idx="11">
                  <c:v>0.43326108080525511</c:v>
                </c:pt>
                <c:pt idx="12">
                  <c:v>0.29312988499099674</c:v>
                </c:pt>
                <c:pt idx="13">
                  <c:v>0.19832182783446717</c:v>
                </c:pt>
                <c:pt idx="14">
                  <c:v>0.134177882943638</c:v>
                </c:pt>
                <c:pt idx="15">
                  <c:v>9.0780245764292444E-2</c:v>
                </c:pt>
                <c:pt idx="16">
                  <c:v>6.1418863081086364E-2</c:v>
                </c:pt>
                <c:pt idx="17">
                  <c:v>4.1553938419243888E-2</c:v>
                </c:pt>
                <c:pt idx="18">
                  <c:v>1.9020986158527164E-2</c:v>
                </c:pt>
                <c:pt idx="19">
                  <c:v>8.7067057469415159E-3</c:v>
                </c:pt>
                <c:pt idx="20">
                  <c:v>3.9854255889797824E-3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47296"/>
        <c:axId val="162930688"/>
      </c:scatterChart>
      <c:valAx>
        <c:axId val="163047296"/>
        <c:scaling>
          <c:orientation val="minMax"/>
          <c:max val="1.1500000000000001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psi_n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930688"/>
        <c:crosses val="autoZero"/>
        <c:crossBetween val="midCat"/>
      </c:valAx>
      <c:valAx>
        <c:axId val="1629306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n_e (1E19</a:t>
                </a:r>
                <a:r>
                  <a:rPr lang="en-GB" baseline="0"/>
                  <a:t> m-3)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47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47212280283148"/>
          <c:y val="0.48266034312897566"/>
          <c:w val="0.24027877197168535"/>
          <c:h val="0.40142432544573536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JET upstream ne</a:t>
            </a:r>
            <a:r>
              <a:rPr lang="en-GB" sz="1400" baseline="0"/>
              <a:t> data, shot 81127, 57.00-58.00 s</a:t>
            </a:r>
            <a:endParaRPr lang="en-GB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57054799968186"/>
          <c:y val="8.9080863483645537E-2"/>
          <c:w val="0.8625236618150004"/>
          <c:h val="0.82475430779352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ne!$F$4</c:f>
              <c:strCache>
                <c:ptCount val="1"/>
                <c:pt idx="0">
                  <c:v>ne_HRTS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ne!$E$6:$E$49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ne!$F$6:$F$49</c:f>
              <c:numCache>
                <c:formatCode>General</c:formatCode>
                <c:ptCount val="44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1.0321</c:v>
                </c:pt>
                <c:pt idx="17">
                  <c:v>0.8952</c:v>
                </c:pt>
                <c:pt idx="18">
                  <c:v>0.83650000000000002</c:v>
                </c:pt>
                <c:pt idx="19">
                  <c:v>0.54449999999999998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ne!$G$4</c:f>
              <c:strCache>
                <c:ptCount val="1"/>
                <c:pt idx="0">
                  <c:v>ne_Li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ne!$E$6:$E$49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0.95050000000000001</c:v>
                </c:pt>
                <c:pt idx="21">
                  <c:v>0.96299999999999997</c:v>
                </c:pt>
                <c:pt idx="22">
                  <c:v>0.97450000000000003</c:v>
                </c:pt>
                <c:pt idx="23">
                  <c:v>0.98509999999999998</c:v>
                </c:pt>
                <c:pt idx="24">
                  <c:v>0.9929</c:v>
                </c:pt>
                <c:pt idx="25">
                  <c:v>0.99980000000000002</c:v>
                </c:pt>
                <c:pt idx="26">
                  <c:v>1.0135000000000001</c:v>
                </c:pt>
                <c:pt idx="27">
                  <c:v>1.0202</c:v>
                </c:pt>
                <c:pt idx="28">
                  <c:v>1.0262</c:v>
                </c:pt>
                <c:pt idx="29">
                  <c:v>1.0327999999999999</c:v>
                </c:pt>
                <c:pt idx="30">
                  <c:v>1.0387</c:v>
                </c:pt>
                <c:pt idx="31">
                  <c:v>1.0445</c:v>
                </c:pt>
                <c:pt idx="32">
                  <c:v>1.0508999999999999</c:v>
                </c:pt>
                <c:pt idx="33">
                  <c:v>1.0566</c:v>
                </c:pt>
                <c:pt idx="34">
                  <c:v>1.0622</c:v>
                </c:pt>
                <c:pt idx="35">
                  <c:v>1.0728</c:v>
                </c:pt>
                <c:pt idx="36">
                  <c:v>1.0783</c:v>
                </c:pt>
                <c:pt idx="37">
                  <c:v>1.0837000000000001</c:v>
                </c:pt>
                <c:pt idx="38">
                  <c:v>1.0885</c:v>
                </c:pt>
                <c:pt idx="39">
                  <c:v>1.0985</c:v>
                </c:pt>
                <c:pt idx="40">
                  <c:v>1.1037999999999999</c:v>
                </c:pt>
                <c:pt idx="41">
                  <c:v>1.1084000000000001</c:v>
                </c:pt>
                <c:pt idx="42">
                  <c:v>1.1153</c:v>
                </c:pt>
                <c:pt idx="43">
                  <c:v>1.1197999999999999</c:v>
                </c:pt>
              </c:numCache>
            </c:numRef>
          </c:xVal>
          <c:yVal>
            <c:numRef>
              <c:f>ne!$G$6:$G$49</c:f>
              <c:numCache>
                <c:formatCode>General</c:formatCode>
                <c:ptCount val="44"/>
                <c:pt idx="20">
                  <c:v>1.1193</c:v>
                </c:pt>
                <c:pt idx="21">
                  <c:v>1.0286</c:v>
                </c:pt>
                <c:pt idx="22">
                  <c:v>0.90369999999999995</c:v>
                </c:pt>
                <c:pt idx="23">
                  <c:v>0.7742</c:v>
                </c:pt>
                <c:pt idx="24">
                  <c:v>0.64080000000000004</c:v>
                </c:pt>
                <c:pt idx="25">
                  <c:v>0.45590000000000003</c:v>
                </c:pt>
                <c:pt idx="26">
                  <c:v>0.25059999999999999</c:v>
                </c:pt>
                <c:pt idx="27">
                  <c:v>0.1923</c:v>
                </c:pt>
                <c:pt idx="28">
                  <c:v>0.1502</c:v>
                </c:pt>
                <c:pt idx="29">
                  <c:v>0.112</c:v>
                </c:pt>
                <c:pt idx="30">
                  <c:v>8.72E-2</c:v>
                </c:pt>
                <c:pt idx="31">
                  <c:v>6.8099999999999994E-2</c:v>
                </c:pt>
                <c:pt idx="32">
                  <c:v>5.74E-2</c:v>
                </c:pt>
                <c:pt idx="33">
                  <c:v>4.7699999999999999E-2</c:v>
                </c:pt>
                <c:pt idx="34">
                  <c:v>3.7100000000000001E-2</c:v>
                </c:pt>
                <c:pt idx="35">
                  <c:v>2.46E-2</c:v>
                </c:pt>
                <c:pt idx="36">
                  <c:v>2.1100000000000001E-2</c:v>
                </c:pt>
                <c:pt idx="37">
                  <c:v>1.7000000000000001E-2</c:v>
                </c:pt>
                <c:pt idx="38">
                  <c:v>1.32E-2</c:v>
                </c:pt>
                <c:pt idx="39">
                  <c:v>9.7000000000000003E-3</c:v>
                </c:pt>
                <c:pt idx="40">
                  <c:v>8.2000000000000007E-3</c:v>
                </c:pt>
                <c:pt idx="41">
                  <c:v>6.4999999999999997E-3</c:v>
                </c:pt>
                <c:pt idx="42">
                  <c:v>4.5999999999999999E-3</c:v>
                </c:pt>
                <c:pt idx="43">
                  <c:v>4.1000000000000003E-3</c:v>
                </c:pt>
              </c:numCache>
            </c:numRef>
          </c:yVal>
          <c:smooth val="0"/>
        </c:ser>
        <c:ser>
          <c:idx val="2"/>
          <c:order val="2"/>
          <c:tx>
            <c:v>core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</c:spPr>
          </c:marker>
          <c:xVal>
            <c:numRef>
              <c:f>ne!$I$6:$I$31</c:f>
              <c:numCache>
                <c:formatCode>General</c:formatCode>
                <c:ptCount val="26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0.95050000000000001</c:v>
                </c:pt>
                <c:pt idx="17">
                  <c:v>0.95920000000000005</c:v>
                </c:pt>
                <c:pt idx="18">
                  <c:v>0.96299999999999997</c:v>
                </c:pt>
                <c:pt idx="19">
                  <c:v>0.9718</c:v>
                </c:pt>
                <c:pt idx="20">
                  <c:v>0.97450000000000003</c:v>
                </c:pt>
                <c:pt idx="21">
                  <c:v>0.98409999999999997</c:v>
                </c:pt>
                <c:pt idx="22">
                  <c:v>0.98509999999999998</c:v>
                </c:pt>
                <c:pt idx="23">
                  <c:v>0.9929</c:v>
                </c:pt>
                <c:pt idx="24">
                  <c:v>0.99629999999999996</c:v>
                </c:pt>
                <c:pt idx="25">
                  <c:v>0.99980000000000002</c:v>
                </c:pt>
              </c:numCache>
            </c:numRef>
          </c:xVal>
          <c:yVal>
            <c:numRef>
              <c:f>ne!$J$6:$J$31</c:f>
              <c:numCache>
                <c:formatCode>General</c:formatCode>
                <c:ptCount val="26"/>
                <c:pt idx="0">
                  <c:v>1.8061</c:v>
                </c:pt>
                <c:pt idx="1">
                  <c:v>1.7430000000000001</c:v>
                </c:pt>
                <c:pt idx="2">
                  <c:v>1.7539</c:v>
                </c:pt>
                <c:pt idx="3">
                  <c:v>1.7115</c:v>
                </c:pt>
                <c:pt idx="4">
                  <c:v>1.6278999999999999</c:v>
                </c:pt>
                <c:pt idx="5">
                  <c:v>1.6123000000000001</c:v>
                </c:pt>
                <c:pt idx="6">
                  <c:v>1.5162</c:v>
                </c:pt>
                <c:pt idx="7">
                  <c:v>1.4519</c:v>
                </c:pt>
                <c:pt idx="8">
                  <c:v>1.3959999999999999</c:v>
                </c:pt>
                <c:pt idx="9">
                  <c:v>1.4508000000000001</c:v>
                </c:pt>
                <c:pt idx="10">
                  <c:v>1.3624000000000001</c:v>
                </c:pt>
                <c:pt idx="11">
                  <c:v>1.2735000000000001</c:v>
                </c:pt>
                <c:pt idx="12">
                  <c:v>1.2115</c:v>
                </c:pt>
                <c:pt idx="13">
                  <c:v>1.228</c:v>
                </c:pt>
                <c:pt idx="14">
                  <c:v>1.0468999999999999</c:v>
                </c:pt>
                <c:pt idx="15">
                  <c:v>1.0678000000000001</c:v>
                </c:pt>
                <c:pt idx="16">
                  <c:v>1.1193</c:v>
                </c:pt>
                <c:pt idx="17">
                  <c:v>1.0321</c:v>
                </c:pt>
                <c:pt idx="18">
                  <c:v>1.0286</c:v>
                </c:pt>
                <c:pt idx="19">
                  <c:v>0.8952</c:v>
                </c:pt>
                <c:pt idx="20">
                  <c:v>0.90369999999999995</c:v>
                </c:pt>
                <c:pt idx="21">
                  <c:v>0.83650000000000002</c:v>
                </c:pt>
                <c:pt idx="22">
                  <c:v>0.7742</c:v>
                </c:pt>
                <c:pt idx="23">
                  <c:v>0.64080000000000004</c:v>
                </c:pt>
                <c:pt idx="24">
                  <c:v>0.54449999999999998</c:v>
                </c:pt>
                <c:pt idx="25">
                  <c:v>0.45590000000000003</c:v>
                </c:pt>
              </c:numCache>
            </c:numRef>
          </c:yVal>
          <c:smooth val="0"/>
        </c:ser>
        <c:ser>
          <c:idx val="3"/>
          <c:order val="3"/>
          <c:tx>
            <c:v>boundary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0061421299610277"/>
                  <c:y val="-0.71568049295976222"/>
                </c:manualLayout>
              </c:layout>
              <c:numFmt formatCode="0.000000E+00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ne!$I$29:$I$49</c:f>
              <c:numCache>
                <c:formatCode>General</c:formatCode>
                <c:ptCount val="21"/>
                <c:pt idx="0">
                  <c:v>0.9929</c:v>
                </c:pt>
                <c:pt idx="1">
                  <c:v>0.99629999999999996</c:v>
                </c:pt>
                <c:pt idx="2">
                  <c:v>0.99980000000000002</c:v>
                </c:pt>
                <c:pt idx="3">
                  <c:v>1.0135000000000001</c:v>
                </c:pt>
                <c:pt idx="4">
                  <c:v>1.0202</c:v>
                </c:pt>
                <c:pt idx="5">
                  <c:v>1.0262</c:v>
                </c:pt>
                <c:pt idx="6">
                  <c:v>1.0327999999999999</c:v>
                </c:pt>
                <c:pt idx="7">
                  <c:v>1.0387</c:v>
                </c:pt>
                <c:pt idx="8">
                  <c:v>1.0445</c:v>
                </c:pt>
                <c:pt idx="9">
                  <c:v>1.0508999999999999</c:v>
                </c:pt>
                <c:pt idx="10">
                  <c:v>1.0566</c:v>
                </c:pt>
                <c:pt idx="11">
                  <c:v>1.0622</c:v>
                </c:pt>
                <c:pt idx="12">
                  <c:v>1.0728</c:v>
                </c:pt>
                <c:pt idx="13">
                  <c:v>1.0783</c:v>
                </c:pt>
                <c:pt idx="14">
                  <c:v>1.0837000000000001</c:v>
                </c:pt>
                <c:pt idx="15">
                  <c:v>1.0885</c:v>
                </c:pt>
                <c:pt idx="16">
                  <c:v>1.0985</c:v>
                </c:pt>
                <c:pt idx="17">
                  <c:v>1.1037999999999999</c:v>
                </c:pt>
                <c:pt idx="18">
                  <c:v>1.1084000000000001</c:v>
                </c:pt>
                <c:pt idx="19">
                  <c:v>1.1153</c:v>
                </c:pt>
                <c:pt idx="20">
                  <c:v>1.1197999999999999</c:v>
                </c:pt>
              </c:numCache>
            </c:numRef>
          </c:xVal>
          <c:yVal>
            <c:numRef>
              <c:f>ne!$J$29:$J$49</c:f>
              <c:numCache>
                <c:formatCode>General</c:formatCode>
                <c:ptCount val="21"/>
                <c:pt idx="0">
                  <c:v>0.64080000000000004</c:v>
                </c:pt>
                <c:pt idx="1">
                  <c:v>0.54449999999999998</c:v>
                </c:pt>
                <c:pt idx="2">
                  <c:v>0.45590000000000003</c:v>
                </c:pt>
                <c:pt idx="3">
                  <c:v>0.25059999999999999</c:v>
                </c:pt>
                <c:pt idx="4">
                  <c:v>0.1923</c:v>
                </c:pt>
                <c:pt idx="5">
                  <c:v>0.1502</c:v>
                </c:pt>
                <c:pt idx="6">
                  <c:v>0.112</c:v>
                </c:pt>
                <c:pt idx="7">
                  <c:v>8.72E-2</c:v>
                </c:pt>
                <c:pt idx="8">
                  <c:v>6.8099999999999994E-2</c:v>
                </c:pt>
                <c:pt idx="9">
                  <c:v>5.74E-2</c:v>
                </c:pt>
                <c:pt idx="10">
                  <c:v>4.7699999999999999E-2</c:v>
                </c:pt>
                <c:pt idx="11">
                  <c:v>3.7100000000000001E-2</c:v>
                </c:pt>
                <c:pt idx="12">
                  <c:v>2.46E-2</c:v>
                </c:pt>
                <c:pt idx="13">
                  <c:v>2.1100000000000001E-2</c:v>
                </c:pt>
                <c:pt idx="14">
                  <c:v>1.7000000000000001E-2</c:v>
                </c:pt>
                <c:pt idx="15">
                  <c:v>1.32E-2</c:v>
                </c:pt>
                <c:pt idx="16">
                  <c:v>9.7000000000000003E-3</c:v>
                </c:pt>
                <c:pt idx="17">
                  <c:v>8.2000000000000007E-3</c:v>
                </c:pt>
                <c:pt idx="18">
                  <c:v>6.4999999999999997E-3</c:v>
                </c:pt>
                <c:pt idx="19">
                  <c:v>4.5999999999999999E-3</c:v>
                </c:pt>
                <c:pt idx="20">
                  <c:v>4.1000000000000003E-3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ne!$M$4</c:f>
              <c:strCache>
                <c:ptCount val="1"/>
                <c:pt idx="0">
                  <c:v>fit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</c:spPr>
          </c:marker>
          <c:xVal>
            <c:numRef>
              <c:f>ne!$L$6:$L$26</c:f>
              <c:numCache>
                <c:formatCode>0.0000</c:formatCode>
                <c:ptCount val="21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  <c:pt idx="10">
                  <c:v>0.99</c:v>
                </c:pt>
                <c:pt idx="11">
                  <c:v>1</c:v>
                </c:pt>
                <c:pt idx="12">
                  <c:v>1.01</c:v>
                </c:pt>
                <c:pt idx="13">
                  <c:v>1.02</c:v>
                </c:pt>
                <c:pt idx="14">
                  <c:v>1.03</c:v>
                </c:pt>
                <c:pt idx="15">
                  <c:v>1.04</c:v>
                </c:pt>
                <c:pt idx="16">
                  <c:v>1.05</c:v>
                </c:pt>
                <c:pt idx="17">
                  <c:v>1.06</c:v>
                </c:pt>
                <c:pt idx="18">
                  <c:v>1.08</c:v>
                </c:pt>
                <c:pt idx="19">
                  <c:v>1.1000000000000001</c:v>
                </c:pt>
                <c:pt idx="20">
                  <c:v>1.1200000000000001</c:v>
                </c:pt>
              </c:numCache>
            </c:numRef>
          </c:xVal>
          <c:yVal>
            <c:numRef>
              <c:f>ne!$M$6:$M$26</c:f>
              <c:numCache>
                <c:formatCode>0.0000</c:formatCode>
                <c:ptCount val="21"/>
                <c:pt idx="0">
                  <c:v>1.8418019199999662</c:v>
                </c:pt>
                <c:pt idx="1">
                  <c:v>1.6772087399996281</c:v>
                </c:pt>
                <c:pt idx="2">
                  <c:v>1.453228160000549</c:v>
                </c:pt>
                <c:pt idx="3">
                  <c:v>1.2711119799993185</c:v>
                </c:pt>
                <c:pt idx="4">
                  <c:v>1.2220040367107003</c:v>
                </c:pt>
                <c:pt idx="5">
                  <c:v>1.1444448145736033</c:v>
                </c:pt>
                <c:pt idx="6">
                  <c:v>1.0890395993757238</c:v>
                </c:pt>
                <c:pt idx="7">
                  <c:v>1.018658905907273</c:v>
                </c:pt>
                <c:pt idx="8">
                  <c:v>0.9298997492143144</c:v>
                </c:pt>
                <c:pt idx="9">
                  <c:v>0.81894622616903234</c:v>
                </c:pt>
                <c:pt idx="10">
                  <c:v>0.68154820252823356</c:v>
                </c:pt>
                <c:pt idx="11">
                  <c:v>0.43326108080525511</c:v>
                </c:pt>
                <c:pt idx="12">
                  <c:v>0.29312988499099674</c:v>
                </c:pt>
                <c:pt idx="13">
                  <c:v>0.19832182783446717</c:v>
                </c:pt>
                <c:pt idx="14">
                  <c:v>0.134177882943638</c:v>
                </c:pt>
                <c:pt idx="15">
                  <c:v>9.0780245764292444E-2</c:v>
                </c:pt>
                <c:pt idx="16">
                  <c:v>6.1418863081086364E-2</c:v>
                </c:pt>
                <c:pt idx="17">
                  <c:v>4.1553938419243888E-2</c:v>
                </c:pt>
                <c:pt idx="18">
                  <c:v>1.9020986158527164E-2</c:v>
                </c:pt>
                <c:pt idx="19">
                  <c:v>8.7067057469415159E-3</c:v>
                </c:pt>
                <c:pt idx="20">
                  <c:v>3.9854255889797824E-3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4112"/>
        <c:axId val="118240768"/>
      </c:scatterChart>
      <c:valAx>
        <c:axId val="118234112"/>
        <c:scaling>
          <c:orientation val="minMax"/>
          <c:max val="1.1300000000000001"/>
          <c:min val="0.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psi_n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240768"/>
        <c:crosses val="autoZero"/>
        <c:crossBetween val="midCat"/>
      </c:valAx>
      <c:valAx>
        <c:axId val="118240768"/>
        <c:scaling>
          <c:orientation val="minMax"/>
          <c:max val="0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n_e (1E19</a:t>
                </a:r>
                <a:r>
                  <a:rPr lang="en-GB" baseline="0"/>
                  <a:t> m-3)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234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256303189374056"/>
          <c:y val="0.31894201207272477"/>
          <c:w val="0.30846059015350352"/>
          <c:h val="0.40142432544573536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JET upstream Te data, shot 81127, 57.00-58.00 s</a:t>
            </a:r>
            <a:endParaRPr lang="en-GB" sz="1400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862105305018691"/>
          <c:y val="9.7405524384810843E-2"/>
          <c:w val="0.85999840928974791"/>
          <c:h val="0.81920453385941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Te!$F$4</c:f>
              <c:strCache>
                <c:ptCount val="1"/>
                <c:pt idx="0">
                  <c:v>Te_HRTS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Te!$E$6:$E$49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Te!$F$6:$F$49</c:f>
              <c:numCache>
                <c:formatCode>General</c:formatCode>
                <c:ptCount val="44"/>
                <c:pt idx="0">
                  <c:v>0.57099999999999995</c:v>
                </c:pt>
                <c:pt idx="1">
                  <c:v>0.56010000000000004</c:v>
                </c:pt>
                <c:pt idx="2">
                  <c:v>0.51919999999999999</c:v>
                </c:pt>
                <c:pt idx="3">
                  <c:v>0.5635</c:v>
                </c:pt>
                <c:pt idx="4">
                  <c:v>0.47289999999999999</c:v>
                </c:pt>
                <c:pt idx="5">
                  <c:v>0.4546</c:v>
                </c:pt>
                <c:pt idx="6">
                  <c:v>0.43830000000000002</c:v>
                </c:pt>
                <c:pt idx="7">
                  <c:v>0.37969999999999998</c:v>
                </c:pt>
                <c:pt idx="8">
                  <c:v>0.42099999999999999</c:v>
                </c:pt>
                <c:pt idx="9">
                  <c:v>0.28499999999999998</c:v>
                </c:pt>
                <c:pt idx="10">
                  <c:v>0.22189999999999999</c:v>
                </c:pt>
                <c:pt idx="11">
                  <c:v>0.1968</c:v>
                </c:pt>
                <c:pt idx="12">
                  <c:v>0.18110000000000001</c:v>
                </c:pt>
                <c:pt idx="13">
                  <c:v>0.1643</c:v>
                </c:pt>
                <c:pt idx="14">
                  <c:v>0.21440000000000001</c:v>
                </c:pt>
                <c:pt idx="15">
                  <c:v>0.13980000000000001</c:v>
                </c:pt>
                <c:pt idx="16">
                  <c:v>0.12</c:v>
                </c:pt>
                <c:pt idx="17">
                  <c:v>8.0199999999999994E-2</c:v>
                </c:pt>
                <c:pt idx="18">
                  <c:v>8.1699999999999995E-2</c:v>
                </c:pt>
                <c:pt idx="19">
                  <c:v>6.4199999999999993E-2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Te!$G$4</c:f>
              <c:strCache>
                <c:ptCount val="1"/>
                <c:pt idx="0">
                  <c:v>Te_ECE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Te!$E$6:$E$49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Te!$G$6:$G$49</c:f>
              <c:numCache>
                <c:formatCode>General</c:formatCode>
                <c:ptCount val="44"/>
                <c:pt idx="20">
                  <c:v>0.66359999999999997</c:v>
                </c:pt>
                <c:pt idx="21">
                  <c:v>0.61509999999999998</c:v>
                </c:pt>
                <c:pt idx="22">
                  <c:v>0.56200000000000006</c:v>
                </c:pt>
                <c:pt idx="23">
                  <c:v>0.54039999999999999</c:v>
                </c:pt>
                <c:pt idx="24">
                  <c:v>0.49659999999999999</c:v>
                </c:pt>
                <c:pt idx="25">
                  <c:v>0.45689999999999997</c:v>
                </c:pt>
                <c:pt idx="26">
                  <c:v>0.41610000000000003</c:v>
                </c:pt>
                <c:pt idx="27">
                  <c:v>0.37409999999999999</c:v>
                </c:pt>
                <c:pt idx="28">
                  <c:v>0.36020000000000002</c:v>
                </c:pt>
                <c:pt idx="29">
                  <c:v>0.32440000000000002</c:v>
                </c:pt>
                <c:pt idx="30">
                  <c:v>0.29070000000000001</c:v>
                </c:pt>
                <c:pt idx="31">
                  <c:v>0.26169999999999999</c:v>
                </c:pt>
                <c:pt idx="32">
                  <c:v>0.22620000000000001</c:v>
                </c:pt>
                <c:pt idx="33">
                  <c:v>0.20069999999999999</c:v>
                </c:pt>
                <c:pt idx="34">
                  <c:v>0.15989999999999999</c:v>
                </c:pt>
              </c:numCache>
            </c:numRef>
          </c:yVal>
          <c:smooth val="0"/>
        </c:ser>
        <c:ser>
          <c:idx val="2"/>
          <c:order val="2"/>
          <c:tx>
            <c:v>core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</c:spPr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16666666666666666"/>
                  <c:y val="-0.67457917309679349"/>
                </c:manualLayout>
              </c:layout>
              <c:numFmt formatCode="0.000000E+00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Te!$I$6:$I$40</c:f>
              <c:numCache>
                <c:formatCode>General</c:formatCode>
                <c:ptCount val="35"/>
                <c:pt idx="0">
                  <c:v>0.60570000000000002</c:v>
                </c:pt>
                <c:pt idx="1">
                  <c:v>0.61150000000000004</c:v>
                </c:pt>
                <c:pt idx="2">
                  <c:v>0.63009999999999999</c:v>
                </c:pt>
                <c:pt idx="3">
                  <c:v>0.63639999999999997</c:v>
                </c:pt>
                <c:pt idx="4">
                  <c:v>0.65490000000000004</c:v>
                </c:pt>
                <c:pt idx="5">
                  <c:v>0.66139999999999999</c:v>
                </c:pt>
                <c:pt idx="6">
                  <c:v>0.67359999999999998</c:v>
                </c:pt>
                <c:pt idx="7">
                  <c:v>0.68689999999999996</c:v>
                </c:pt>
                <c:pt idx="8">
                  <c:v>0.69520000000000004</c:v>
                </c:pt>
                <c:pt idx="9">
                  <c:v>0.71209999999999996</c:v>
                </c:pt>
                <c:pt idx="10">
                  <c:v>0.71540000000000004</c:v>
                </c:pt>
                <c:pt idx="11">
                  <c:v>0.73619999999999997</c:v>
                </c:pt>
                <c:pt idx="12">
                  <c:v>0.73809999999999998</c:v>
                </c:pt>
                <c:pt idx="13">
                  <c:v>0.75790000000000002</c:v>
                </c:pt>
                <c:pt idx="14">
                  <c:v>0.76380000000000003</c:v>
                </c:pt>
                <c:pt idx="15">
                  <c:v>0.77929999999999999</c:v>
                </c:pt>
                <c:pt idx="16">
                  <c:v>0.78920000000000001</c:v>
                </c:pt>
                <c:pt idx="17">
                  <c:v>0.80079999999999996</c:v>
                </c:pt>
                <c:pt idx="18">
                  <c:v>0.81510000000000005</c:v>
                </c:pt>
                <c:pt idx="19">
                  <c:v>0.82250000000000001</c:v>
                </c:pt>
                <c:pt idx="20">
                  <c:v>0.84060000000000001</c:v>
                </c:pt>
                <c:pt idx="21">
                  <c:v>0.84430000000000005</c:v>
                </c:pt>
                <c:pt idx="22">
                  <c:v>0.86550000000000005</c:v>
                </c:pt>
                <c:pt idx="23">
                  <c:v>0.86670000000000003</c:v>
                </c:pt>
                <c:pt idx="24">
                  <c:v>0.88839999999999997</c:v>
                </c:pt>
                <c:pt idx="25">
                  <c:v>0.89100000000000001</c:v>
                </c:pt>
                <c:pt idx="26">
                  <c:v>0.90990000000000004</c:v>
                </c:pt>
                <c:pt idx="27">
                  <c:v>0.9113</c:v>
                </c:pt>
                <c:pt idx="28">
                  <c:v>0.92249999999999999</c:v>
                </c:pt>
                <c:pt idx="29">
                  <c:v>0.93440000000000001</c:v>
                </c:pt>
                <c:pt idx="30">
                  <c:v>0.94689999999999996</c:v>
                </c:pt>
                <c:pt idx="31">
                  <c:v>0.95920000000000005</c:v>
                </c:pt>
                <c:pt idx="32">
                  <c:v>0.9718</c:v>
                </c:pt>
                <c:pt idx="33">
                  <c:v>0.98409999999999997</c:v>
                </c:pt>
                <c:pt idx="34">
                  <c:v>0.99629999999999996</c:v>
                </c:pt>
              </c:numCache>
            </c:numRef>
          </c:xVal>
          <c:yVal>
            <c:numRef>
              <c:f>Te!$J$6:$J$40</c:f>
              <c:numCache>
                <c:formatCode>General</c:formatCode>
                <c:ptCount val="35"/>
                <c:pt idx="0">
                  <c:v>0.66359999999999997</c:v>
                </c:pt>
                <c:pt idx="1">
                  <c:v>0.57099999999999995</c:v>
                </c:pt>
                <c:pt idx="2">
                  <c:v>0.61509999999999998</c:v>
                </c:pt>
                <c:pt idx="3">
                  <c:v>0.56010000000000004</c:v>
                </c:pt>
                <c:pt idx="4">
                  <c:v>0.56200000000000006</c:v>
                </c:pt>
                <c:pt idx="5">
                  <c:v>0.51919999999999999</c:v>
                </c:pt>
                <c:pt idx="6">
                  <c:v>0.54039999999999999</c:v>
                </c:pt>
                <c:pt idx="7">
                  <c:v>0.5635</c:v>
                </c:pt>
                <c:pt idx="8">
                  <c:v>0.49659999999999999</c:v>
                </c:pt>
                <c:pt idx="9">
                  <c:v>0.47289999999999999</c:v>
                </c:pt>
                <c:pt idx="10">
                  <c:v>0.45689999999999997</c:v>
                </c:pt>
                <c:pt idx="11">
                  <c:v>0.41610000000000003</c:v>
                </c:pt>
                <c:pt idx="12">
                  <c:v>0.4546</c:v>
                </c:pt>
                <c:pt idx="13">
                  <c:v>0.37409999999999999</c:v>
                </c:pt>
                <c:pt idx="14">
                  <c:v>0.43830000000000002</c:v>
                </c:pt>
                <c:pt idx="15">
                  <c:v>0.36020000000000002</c:v>
                </c:pt>
                <c:pt idx="16">
                  <c:v>0.37969999999999998</c:v>
                </c:pt>
                <c:pt idx="17">
                  <c:v>0.32440000000000002</c:v>
                </c:pt>
                <c:pt idx="18">
                  <c:v>0.42099999999999999</c:v>
                </c:pt>
                <c:pt idx="19">
                  <c:v>0.29070000000000001</c:v>
                </c:pt>
                <c:pt idx="20">
                  <c:v>0.28499999999999998</c:v>
                </c:pt>
                <c:pt idx="21">
                  <c:v>0.26169999999999999</c:v>
                </c:pt>
                <c:pt idx="22">
                  <c:v>0.22189999999999999</c:v>
                </c:pt>
                <c:pt idx="23">
                  <c:v>0.22620000000000001</c:v>
                </c:pt>
                <c:pt idx="24">
                  <c:v>0.20069999999999999</c:v>
                </c:pt>
                <c:pt idx="25">
                  <c:v>0.1968</c:v>
                </c:pt>
                <c:pt idx="26">
                  <c:v>0.18110000000000001</c:v>
                </c:pt>
                <c:pt idx="27">
                  <c:v>0.15989999999999999</c:v>
                </c:pt>
                <c:pt idx="28">
                  <c:v>0.1643</c:v>
                </c:pt>
                <c:pt idx="29">
                  <c:v>0.21440000000000001</c:v>
                </c:pt>
                <c:pt idx="30">
                  <c:v>0.13980000000000001</c:v>
                </c:pt>
                <c:pt idx="31">
                  <c:v>0.12</c:v>
                </c:pt>
                <c:pt idx="32">
                  <c:v>8.0199999999999994E-2</c:v>
                </c:pt>
                <c:pt idx="33">
                  <c:v>8.1699999999999995E-2</c:v>
                </c:pt>
                <c:pt idx="34">
                  <c:v>6.4199999999999993E-2</c:v>
                </c:pt>
              </c:numCache>
            </c:numRef>
          </c:yVal>
          <c:smooth val="0"/>
        </c:ser>
        <c:ser>
          <c:idx val="3"/>
          <c:order val="3"/>
          <c:tx>
            <c:v>boundary</c:v>
          </c:tx>
          <c:spPr>
            <a:ln w="28575">
              <a:noFill/>
            </a:ln>
          </c:spPr>
          <c:xVal>
            <c:numRef>
              <c:f>Te!$I$40:$I$49</c:f>
              <c:numCache>
                <c:formatCode>General</c:formatCode>
                <c:ptCount val="10"/>
                <c:pt idx="0">
                  <c:v>0.99629999999999996</c:v>
                </c:pt>
                <c:pt idx="1">
                  <c:v>1</c:v>
                </c:pt>
                <c:pt idx="2">
                  <c:v>1.01</c:v>
                </c:pt>
                <c:pt idx="3">
                  <c:v>1.02</c:v>
                </c:pt>
                <c:pt idx="4">
                  <c:v>1.03</c:v>
                </c:pt>
                <c:pt idx="5">
                  <c:v>1.05</c:v>
                </c:pt>
                <c:pt idx="6">
                  <c:v>1.07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xVal>
          <c:yVal>
            <c:numRef>
              <c:f>Te!$J$40:$J$49</c:f>
              <c:numCache>
                <c:formatCode>General</c:formatCode>
                <c:ptCount val="10"/>
                <c:pt idx="0">
                  <c:v>6.4199999999999993E-2</c:v>
                </c:pt>
                <c:pt idx="1">
                  <c:v>5.2260091829023199E-2</c:v>
                </c:pt>
                <c:pt idx="2">
                  <c:v>3.6974589678717078E-2</c:v>
                </c:pt>
                <c:pt idx="3">
                  <c:v>2.6632932682844761E-2</c:v>
                </c:pt>
                <c:pt idx="4">
                  <c:v>1.9636115151525847E-2</c:v>
                </c:pt>
                <c:pt idx="5">
                  <c:v>1.1699565776486282E-2</c:v>
                </c:pt>
                <c:pt idx="6">
                  <c:v>8.0666731662593291E-3</c:v>
                </c:pt>
                <c:pt idx="7">
                  <c:v>5.9497269229997944E-3</c:v>
                </c:pt>
                <c:pt idx="8">
                  <c:v>5.1346327894020221E-3</c:v>
                </c:pt>
                <c:pt idx="9">
                  <c:v>5.0190854734589565E-3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Te!$K$4</c:f>
              <c:strCache>
                <c:ptCount val="1"/>
                <c:pt idx="0">
                  <c:v>fit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Te!$L$6:$L$26</c:f>
              <c:numCache>
                <c:formatCode>0.0000</c:formatCode>
                <c:ptCount val="21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  <c:pt idx="10">
                  <c:v>0.99</c:v>
                </c:pt>
                <c:pt idx="11">
                  <c:v>1</c:v>
                </c:pt>
                <c:pt idx="12">
                  <c:v>1.01</c:v>
                </c:pt>
                <c:pt idx="13">
                  <c:v>1.02</c:v>
                </c:pt>
                <c:pt idx="14">
                  <c:v>1.03</c:v>
                </c:pt>
                <c:pt idx="15">
                  <c:v>1.04</c:v>
                </c:pt>
                <c:pt idx="16">
                  <c:v>1.05</c:v>
                </c:pt>
                <c:pt idx="17">
                  <c:v>1.06</c:v>
                </c:pt>
                <c:pt idx="18">
                  <c:v>1.08</c:v>
                </c:pt>
                <c:pt idx="19">
                  <c:v>1.1000000000000001</c:v>
                </c:pt>
                <c:pt idx="20">
                  <c:v>1.1200000000000001</c:v>
                </c:pt>
              </c:numCache>
            </c:numRef>
          </c:xVal>
          <c:yVal>
            <c:numRef>
              <c:f>Te!$M$6:$M$26</c:f>
              <c:numCache>
                <c:formatCode>0.0000</c:formatCode>
                <c:ptCount val="21"/>
                <c:pt idx="0">
                  <c:v>0.64373408000000154</c:v>
                </c:pt>
                <c:pt idx="1">
                  <c:v>0.49611598500018772</c:v>
                </c:pt>
                <c:pt idx="2">
                  <c:v>0.34517104000036625</c:v>
                </c:pt>
                <c:pt idx="3">
                  <c:v>0.19432869500025163</c:v>
                </c:pt>
                <c:pt idx="4">
                  <c:v>0.16965581916161909</c:v>
                </c:pt>
                <c:pt idx="5">
                  <c:v>0.14545982649173084</c:v>
                </c:pt>
                <c:pt idx="6">
                  <c:v>0.1329426920318042</c:v>
                </c:pt>
                <c:pt idx="7">
                  <c:v>0.11971027450903193</c:v>
                </c:pt>
                <c:pt idx="8">
                  <c:v>0.10535491255046736</c:v>
                </c:pt>
                <c:pt idx="9">
                  <c:v>8.9399063838698112E-2</c:v>
                </c:pt>
                <c:pt idx="10">
                  <c:v>7.1290916418149664E-2</c:v>
                </c:pt>
                <c:pt idx="11" formatCode="General">
                  <c:v>5.2260091829023199E-2</c:v>
                </c:pt>
                <c:pt idx="12" formatCode="General">
                  <c:v>3.6974589678717078E-2</c:v>
                </c:pt>
                <c:pt idx="13" formatCode="General">
                  <c:v>2.6632932682844761E-2</c:v>
                </c:pt>
                <c:pt idx="14" formatCode="General">
                  <c:v>1.9636115151525847E-2</c:v>
                </c:pt>
                <c:pt idx="15" formatCode="General">
                  <c:v>1.4902303578959539E-2</c:v>
                </c:pt>
                <c:pt idx="16" formatCode="General">
                  <c:v>1.1699565776486282E-2</c:v>
                </c:pt>
                <c:pt idx="17" formatCode="General">
                  <c:v>9.5327010261366217E-3</c:v>
                </c:pt>
                <c:pt idx="18" formatCode="General">
                  <c:v>7.0748079907381103E-3</c:v>
                </c:pt>
                <c:pt idx="19" formatCode="General">
                  <c:v>5.9497269229997944E-3</c:v>
                </c:pt>
                <c:pt idx="20" formatCode="General">
                  <c:v>5.4347299761216836E-3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3952"/>
        <c:axId val="163055488"/>
      </c:scatterChart>
      <c:valAx>
        <c:axId val="163053952"/>
        <c:scaling>
          <c:orientation val="minMax"/>
          <c:max val="1.2"/>
          <c:min val="0.60000000000000009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psi_n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55488"/>
        <c:crosses val="autoZero"/>
        <c:crossBetween val="midCat"/>
      </c:valAx>
      <c:valAx>
        <c:axId val="163055488"/>
        <c:scaling>
          <c:orientation val="minMax"/>
          <c:max val="0.70000000000000007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Te (keV)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53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902767835838697"/>
          <c:y val="0.24956983789634726"/>
          <c:w val="0.24027877197168535"/>
          <c:h val="0.40142432544573536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baseline="0">
                <a:effectLst/>
              </a:rPr>
              <a:t>JET upstream Te data, shot 81127, 57.00-58.00 s</a:t>
            </a:r>
            <a:endParaRPr lang="en-GB" sz="1400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862105305018691"/>
          <c:y val="9.7405524384810843E-2"/>
          <c:w val="0.85999840928974791"/>
          <c:h val="0.81920453385941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Te!$F$4</c:f>
              <c:strCache>
                <c:ptCount val="1"/>
                <c:pt idx="0">
                  <c:v>Te_HRTS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Te!$E$6:$E$49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Te!$F$6:$F$49</c:f>
              <c:numCache>
                <c:formatCode>General</c:formatCode>
                <c:ptCount val="44"/>
                <c:pt idx="0">
                  <c:v>0.57099999999999995</c:v>
                </c:pt>
                <c:pt idx="1">
                  <c:v>0.56010000000000004</c:v>
                </c:pt>
                <c:pt idx="2">
                  <c:v>0.51919999999999999</c:v>
                </c:pt>
                <c:pt idx="3">
                  <c:v>0.5635</c:v>
                </c:pt>
                <c:pt idx="4">
                  <c:v>0.47289999999999999</c:v>
                </c:pt>
                <c:pt idx="5">
                  <c:v>0.4546</c:v>
                </c:pt>
                <c:pt idx="6">
                  <c:v>0.43830000000000002</c:v>
                </c:pt>
                <c:pt idx="7">
                  <c:v>0.37969999999999998</c:v>
                </c:pt>
                <c:pt idx="8">
                  <c:v>0.42099999999999999</c:v>
                </c:pt>
                <c:pt idx="9">
                  <c:v>0.28499999999999998</c:v>
                </c:pt>
                <c:pt idx="10">
                  <c:v>0.22189999999999999</c:v>
                </c:pt>
                <c:pt idx="11">
                  <c:v>0.1968</c:v>
                </c:pt>
                <c:pt idx="12">
                  <c:v>0.18110000000000001</c:v>
                </c:pt>
                <c:pt idx="13">
                  <c:v>0.1643</c:v>
                </c:pt>
                <c:pt idx="14">
                  <c:v>0.21440000000000001</c:v>
                </c:pt>
                <c:pt idx="15">
                  <c:v>0.13980000000000001</c:v>
                </c:pt>
                <c:pt idx="16">
                  <c:v>0.12</c:v>
                </c:pt>
                <c:pt idx="17">
                  <c:v>8.0199999999999994E-2</c:v>
                </c:pt>
                <c:pt idx="18">
                  <c:v>8.1699999999999995E-2</c:v>
                </c:pt>
                <c:pt idx="19">
                  <c:v>6.4199999999999993E-2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Te!$G$4</c:f>
              <c:strCache>
                <c:ptCount val="1"/>
                <c:pt idx="0">
                  <c:v>Te_ECE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Te!$E$6:$E$49</c:f>
              <c:numCache>
                <c:formatCode>General</c:formatCode>
                <c:ptCount val="44"/>
                <c:pt idx="0">
                  <c:v>0.61150000000000004</c:v>
                </c:pt>
                <c:pt idx="1">
                  <c:v>0.63639999999999997</c:v>
                </c:pt>
                <c:pt idx="2">
                  <c:v>0.66139999999999999</c:v>
                </c:pt>
                <c:pt idx="3">
                  <c:v>0.68689999999999996</c:v>
                </c:pt>
                <c:pt idx="4">
                  <c:v>0.71209999999999996</c:v>
                </c:pt>
                <c:pt idx="5">
                  <c:v>0.73809999999999998</c:v>
                </c:pt>
                <c:pt idx="6">
                  <c:v>0.76380000000000003</c:v>
                </c:pt>
                <c:pt idx="7">
                  <c:v>0.78920000000000001</c:v>
                </c:pt>
                <c:pt idx="8">
                  <c:v>0.81510000000000005</c:v>
                </c:pt>
                <c:pt idx="9">
                  <c:v>0.84060000000000001</c:v>
                </c:pt>
                <c:pt idx="10">
                  <c:v>0.86550000000000005</c:v>
                </c:pt>
                <c:pt idx="11">
                  <c:v>0.89100000000000001</c:v>
                </c:pt>
                <c:pt idx="12">
                  <c:v>0.90990000000000004</c:v>
                </c:pt>
                <c:pt idx="13">
                  <c:v>0.92249999999999999</c:v>
                </c:pt>
                <c:pt idx="14">
                  <c:v>0.93440000000000001</c:v>
                </c:pt>
                <c:pt idx="15">
                  <c:v>0.94689999999999996</c:v>
                </c:pt>
                <c:pt idx="16">
                  <c:v>0.95920000000000005</c:v>
                </c:pt>
                <c:pt idx="17">
                  <c:v>0.9718</c:v>
                </c:pt>
                <c:pt idx="18">
                  <c:v>0.98409999999999997</c:v>
                </c:pt>
                <c:pt idx="19">
                  <c:v>0.99629999999999996</c:v>
                </c:pt>
                <c:pt idx="20">
                  <c:v>0.60570000000000002</c:v>
                </c:pt>
                <c:pt idx="21">
                  <c:v>0.63009999999999999</c:v>
                </c:pt>
                <c:pt idx="22">
                  <c:v>0.65490000000000004</c:v>
                </c:pt>
                <c:pt idx="23">
                  <c:v>0.67359999999999998</c:v>
                </c:pt>
                <c:pt idx="24">
                  <c:v>0.69520000000000004</c:v>
                </c:pt>
                <c:pt idx="25">
                  <c:v>0.71540000000000004</c:v>
                </c:pt>
                <c:pt idx="26">
                  <c:v>0.73619999999999997</c:v>
                </c:pt>
                <c:pt idx="27">
                  <c:v>0.75790000000000002</c:v>
                </c:pt>
                <c:pt idx="28">
                  <c:v>0.77929999999999999</c:v>
                </c:pt>
                <c:pt idx="29">
                  <c:v>0.80079999999999996</c:v>
                </c:pt>
                <c:pt idx="30">
                  <c:v>0.82250000000000001</c:v>
                </c:pt>
                <c:pt idx="31">
                  <c:v>0.84430000000000005</c:v>
                </c:pt>
                <c:pt idx="32">
                  <c:v>0.86670000000000003</c:v>
                </c:pt>
                <c:pt idx="33">
                  <c:v>0.88839999999999997</c:v>
                </c:pt>
                <c:pt idx="34">
                  <c:v>0.9113</c:v>
                </c:pt>
              </c:numCache>
            </c:numRef>
          </c:xVal>
          <c:yVal>
            <c:numRef>
              <c:f>Te!$G$6:$G$49</c:f>
              <c:numCache>
                <c:formatCode>General</c:formatCode>
                <c:ptCount val="44"/>
                <c:pt idx="20">
                  <c:v>0.66359999999999997</c:v>
                </c:pt>
                <c:pt idx="21">
                  <c:v>0.61509999999999998</c:v>
                </c:pt>
                <c:pt idx="22">
                  <c:v>0.56200000000000006</c:v>
                </c:pt>
                <c:pt idx="23">
                  <c:v>0.54039999999999999</c:v>
                </c:pt>
                <c:pt idx="24">
                  <c:v>0.49659999999999999</c:v>
                </c:pt>
                <c:pt idx="25">
                  <c:v>0.45689999999999997</c:v>
                </c:pt>
                <c:pt idx="26">
                  <c:v>0.41610000000000003</c:v>
                </c:pt>
                <c:pt idx="27">
                  <c:v>0.37409999999999999</c:v>
                </c:pt>
                <c:pt idx="28">
                  <c:v>0.36020000000000002</c:v>
                </c:pt>
                <c:pt idx="29">
                  <c:v>0.32440000000000002</c:v>
                </c:pt>
                <c:pt idx="30">
                  <c:v>0.29070000000000001</c:v>
                </c:pt>
                <c:pt idx="31">
                  <c:v>0.26169999999999999</c:v>
                </c:pt>
                <c:pt idx="32">
                  <c:v>0.22620000000000001</c:v>
                </c:pt>
                <c:pt idx="33">
                  <c:v>0.20069999999999999</c:v>
                </c:pt>
                <c:pt idx="34">
                  <c:v>0.15989999999999999</c:v>
                </c:pt>
              </c:numCache>
            </c:numRef>
          </c:yVal>
          <c:smooth val="0"/>
        </c:ser>
        <c:ser>
          <c:idx val="2"/>
          <c:order val="2"/>
          <c:tx>
            <c:v>core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</c:spPr>
          </c:marker>
          <c:trendline>
            <c:trendlineType val="poly"/>
            <c:order val="5"/>
            <c:dispRSqr val="0"/>
            <c:dispEq val="0"/>
          </c:trendline>
          <c:xVal>
            <c:numRef>
              <c:f>Te!$I$6:$I$40</c:f>
              <c:numCache>
                <c:formatCode>General</c:formatCode>
                <c:ptCount val="35"/>
                <c:pt idx="0">
                  <c:v>0.60570000000000002</c:v>
                </c:pt>
                <c:pt idx="1">
                  <c:v>0.61150000000000004</c:v>
                </c:pt>
                <c:pt idx="2">
                  <c:v>0.63009999999999999</c:v>
                </c:pt>
                <c:pt idx="3">
                  <c:v>0.63639999999999997</c:v>
                </c:pt>
                <c:pt idx="4">
                  <c:v>0.65490000000000004</c:v>
                </c:pt>
                <c:pt idx="5">
                  <c:v>0.66139999999999999</c:v>
                </c:pt>
                <c:pt idx="6">
                  <c:v>0.67359999999999998</c:v>
                </c:pt>
                <c:pt idx="7">
                  <c:v>0.68689999999999996</c:v>
                </c:pt>
                <c:pt idx="8">
                  <c:v>0.69520000000000004</c:v>
                </c:pt>
                <c:pt idx="9">
                  <c:v>0.71209999999999996</c:v>
                </c:pt>
                <c:pt idx="10">
                  <c:v>0.71540000000000004</c:v>
                </c:pt>
                <c:pt idx="11">
                  <c:v>0.73619999999999997</c:v>
                </c:pt>
                <c:pt idx="12">
                  <c:v>0.73809999999999998</c:v>
                </c:pt>
                <c:pt idx="13">
                  <c:v>0.75790000000000002</c:v>
                </c:pt>
                <c:pt idx="14">
                  <c:v>0.76380000000000003</c:v>
                </c:pt>
                <c:pt idx="15">
                  <c:v>0.77929999999999999</c:v>
                </c:pt>
                <c:pt idx="16">
                  <c:v>0.78920000000000001</c:v>
                </c:pt>
                <c:pt idx="17">
                  <c:v>0.80079999999999996</c:v>
                </c:pt>
                <c:pt idx="18">
                  <c:v>0.81510000000000005</c:v>
                </c:pt>
                <c:pt idx="19">
                  <c:v>0.82250000000000001</c:v>
                </c:pt>
                <c:pt idx="20">
                  <c:v>0.84060000000000001</c:v>
                </c:pt>
                <c:pt idx="21">
                  <c:v>0.84430000000000005</c:v>
                </c:pt>
                <c:pt idx="22">
                  <c:v>0.86550000000000005</c:v>
                </c:pt>
                <c:pt idx="23">
                  <c:v>0.86670000000000003</c:v>
                </c:pt>
                <c:pt idx="24">
                  <c:v>0.88839999999999997</c:v>
                </c:pt>
                <c:pt idx="25">
                  <c:v>0.89100000000000001</c:v>
                </c:pt>
                <c:pt idx="26">
                  <c:v>0.90990000000000004</c:v>
                </c:pt>
                <c:pt idx="27">
                  <c:v>0.9113</c:v>
                </c:pt>
                <c:pt idx="28">
                  <c:v>0.92249999999999999</c:v>
                </c:pt>
                <c:pt idx="29">
                  <c:v>0.93440000000000001</c:v>
                </c:pt>
                <c:pt idx="30">
                  <c:v>0.94689999999999996</c:v>
                </c:pt>
                <c:pt idx="31">
                  <c:v>0.95920000000000005</c:v>
                </c:pt>
                <c:pt idx="32">
                  <c:v>0.9718</c:v>
                </c:pt>
                <c:pt idx="33">
                  <c:v>0.98409999999999997</c:v>
                </c:pt>
                <c:pt idx="34">
                  <c:v>0.99629999999999996</c:v>
                </c:pt>
              </c:numCache>
            </c:numRef>
          </c:xVal>
          <c:yVal>
            <c:numRef>
              <c:f>Te!$J$6:$J$40</c:f>
              <c:numCache>
                <c:formatCode>General</c:formatCode>
                <c:ptCount val="35"/>
                <c:pt idx="0">
                  <c:v>0.66359999999999997</c:v>
                </c:pt>
                <c:pt idx="1">
                  <c:v>0.57099999999999995</c:v>
                </c:pt>
                <c:pt idx="2">
                  <c:v>0.61509999999999998</c:v>
                </c:pt>
                <c:pt idx="3">
                  <c:v>0.56010000000000004</c:v>
                </c:pt>
                <c:pt idx="4">
                  <c:v>0.56200000000000006</c:v>
                </c:pt>
                <c:pt idx="5">
                  <c:v>0.51919999999999999</c:v>
                </c:pt>
                <c:pt idx="6">
                  <c:v>0.54039999999999999</c:v>
                </c:pt>
                <c:pt idx="7">
                  <c:v>0.5635</c:v>
                </c:pt>
                <c:pt idx="8">
                  <c:v>0.49659999999999999</c:v>
                </c:pt>
                <c:pt idx="9">
                  <c:v>0.47289999999999999</c:v>
                </c:pt>
                <c:pt idx="10">
                  <c:v>0.45689999999999997</c:v>
                </c:pt>
                <c:pt idx="11">
                  <c:v>0.41610000000000003</c:v>
                </c:pt>
                <c:pt idx="12">
                  <c:v>0.4546</c:v>
                </c:pt>
                <c:pt idx="13">
                  <c:v>0.37409999999999999</c:v>
                </c:pt>
                <c:pt idx="14">
                  <c:v>0.43830000000000002</c:v>
                </c:pt>
                <c:pt idx="15">
                  <c:v>0.36020000000000002</c:v>
                </c:pt>
                <c:pt idx="16">
                  <c:v>0.37969999999999998</c:v>
                </c:pt>
                <c:pt idx="17">
                  <c:v>0.32440000000000002</c:v>
                </c:pt>
                <c:pt idx="18">
                  <c:v>0.42099999999999999</c:v>
                </c:pt>
                <c:pt idx="19">
                  <c:v>0.29070000000000001</c:v>
                </c:pt>
                <c:pt idx="20">
                  <c:v>0.28499999999999998</c:v>
                </c:pt>
                <c:pt idx="21">
                  <c:v>0.26169999999999999</c:v>
                </c:pt>
                <c:pt idx="22">
                  <c:v>0.22189999999999999</c:v>
                </c:pt>
                <c:pt idx="23">
                  <c:v>0.22620000000000001</c:v>
                </c:pt>
                <c:pt idx="24">
                  <c:v>0.20069999999999999</c:v>
                </c:pt>
                <c:pt idx="25">
                  <c:v>0.1968</c:v>
                </c:pt>
                <c:pt idx="26">
                  <c:v>0.18110000000000001</c:v>
                </c:pt>
                <c:pt idx="27">
                  <c:v>0.15989999999999999</c:v>
                </c:pt>
                <c:pt idx="28">
                  <c:v>0.1643</c:v>
                </c:pt>
                <c:pt idx="29">
                  <c:v>0.21440000000000001</c:v>
                </c:pt>
                <c:pt idx="30">
                  <c:v>0.13980000000000001</c:v>
                </c:pt>
                <c:pt idx="31">
                  <c:v>0.12</c:v>
                </c:pt>
                <c:pt idx="32">
                  <c:v>8.0199999999999994E-2</c:v>
                </c:pt>
                <c:pt idx="33">
                  <c:v>8.1699999999999995E-2</c:v>
                </c:pt>
                <c:pt idx="34">
                  <c:v>6.4199999999999993E-2</c:v>
                </c:pt>
              </c:numCache>
            </c:numRef>
          </c:yVal>
          <c:smooth val="0"/>
        </c:ser>
        <c:ser>
          <c:idx val="3"/>
          <c:order val="3"/>
          <c:tx>
            <c:v>boundary</c:v>
          </c:tx>
          <c:spPr>
            <a:ln w="28575">
              <a:noFill/>
            </a:ln>
          </c:spPr>
          <c:xVal>
            <c:numRef>
              <c:f>Te!$I$40:$I$49</c:f>
              <c:numCache>
                <c:formatCode>General</c:formatCode>
                <c:ptCount val="10"/>
                <c:pt idx="0">
                  <c:v>0.99629999999999996</c:v>
                </c:pt>
                <c:pt idx="1">
                  <c:v>1</c:v>
                </c:pt>
                <c:pt idx="2">
                  <c:v>1.01</c:v>
                </c:pt>
                <c:pt idx="3">
                  <c:v>1.02</c:v>
                </c:pt>
                <c:pt idx="4">
                  <c:v>1.03</c:v>
                </c:pt>
                <c:pt idx="5">
                  <c:v>1.05</c:v>
                </c:pt>
                <c:pt idx="6">
                  <c:v>1.07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</c:numCache>
            </c:numRef>
          </c:xVal>
          <c:yVal>
            <c:numRef>
              <c:f>Te!$J$40:$J$49</c:f>
              <c:numCache>
                <c:formatCode>General</c:formatCode>
                <c:ptCount val="10"/>
                <c:pt idx="0">
                  <c:v>6.4199999999999993E-2</c:v>
                </c:pt>
                <c:pt idx="1">
                  <c:v>5.2260091829023199E-2</c:v>
                </c:pt>
                <c:pt idx="2">
                  <c:v>3.6974589678717078E-2</c:v>
                </c:pt>
                <c:pt idx="3">
                  <c:v>2.6632932682844761E-2</c:v>
                </c:pt>
                <c:pt idx="4">
                  <c:v>1.9636115151525847E-2</c:v>
                </c:pt>
                <c:pt idx="5">
                  <c:v>1.1699565776486282E-2</c:v>
                </c:pt>
                <c:pt idx="6">
                  <c:v>8.0666731662593291E-3</c:v>
                </c:pt>
                <c:pt idx="7">
                  <c:v>5.9497269229997944E-3</c:v>
                </c:pt>
                <c:pt idx="8">
                  <c:v>5.1346327894020221E-3</c:v>
                </c:pt>
                <c:pt idx="9">
                  <c:v>5.0190854734589565E-3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Te!$K$4</c:f>
              <c:strCache>
                <c:ptCount val="1"/>
                <c:pt idx="0">
                  <c:v>fit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Te!$L$6:$L$26</c:f>
              <c:numCache>
                <c:formatCode>0.0000</c:formatCode>
                <c:ptCount val="21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0.92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  <c:pt idx="10">
                  <c:v>0.99</c:v>
                </c:pt>
                <c:pt idx="11">
                  <c:v>1</c:v>
                </c:pt>
                <c:pt idx="12">
                  <c:v>1.01</c:v>
                </c:pt>
                <c:pt idx="13">
                  <c:v>1.02</c:v>
                </c:pt>
                <c:pt idx="14">
                  <c:v>1.03</c:v>
                </c:pt>
                <c:pt idx="15">
                  <c:v>1.04</c:v>
                </c:pt>
                <c:pt idx="16">
                  <c:v>1.05</c:v>
                </c:pt>
                <c:pt idx="17">
                  <c:v>1.06</c:v>
                </c:pt>
                <c:pt idx="18">
                  <c:v>1.08</c:v>
                </c:pt>
                <c:pt idx="19">
                  <c:v>1.1000000000000001</c:v>
                </c:pt>
                <c:pt idx="20">
                  <c:v>1.1200000000000001</c:v>
                </c:pt>
              </c:numCache>
            </c:numRef>
          </c:xVal>
          <c:yVal>
            <c:numRef>
              <c:f>Te!$M$6:$M$26</c:f>
              <c:numCache>
                <c:formatCode>0.0000</c:formatCode>
                <c:ptCount val="21"/>
                <c:pt idx="0">
                  <c:v>0.64373408000000154</c:v>
                </c:pt>
                <c:pt idx="1">
                  <c:v>0.49611598500018772</c:v>
                </c:pt>
                <c:pt idx="2">
                  <c:v>0.34517104000036625</c:v>
                </c:pt>
                <c:pt idx="3">
                  <c:v>0.19432869500025163</c:v>
                </c:pt>
                <c:pt idx="4">
                  <c:v>0.16965581916161909</c:v>
                </c:pt>
                <c:pt idx="5">
                  <c:v>0.14545982649173084</c:v>
                </c:pt>
                <c:pt idx="6">
                  <c:v>0.1329426920318042</c:v>
                </c:pt>
                <c:pt idx="7">
                  <c:v>0.11971027450903193</c:v>
                </c:pt>
                <c:pt idx="8">
                  <c:v>0.10535491255046736</c:v>
                </c:pt>
                <c:pt idx="9">
                  <c:v>8.9399063838698112E-2</c:v>
                </c:pt>
                <c:pt idx="10">
                  <c:v>7.1290916418149664E-2</c:v>
                </c:pt>
                <c:pt idx="11" formatCode="General">
                  <c:v>5.2260091829023199E-2</c:v>
                </c:pt>
                <c:pt idx="12" formatCode="General">
                  <c:v>3.6974589678717078E-2</c:v>
                </c:pt>
                <c:pt idx="13" formatCode="General">
                  <c:v>2.6632932682844761E-2</c:v>
                </c:pt>
                <c:pt idx="14" formatCode="General">
                  <c:v>1.9636115151525847E-2</c:v>
                </c:pt>
                <c:pt idx="15" formatCode="General">
                  <c:v>1.4902303578959539E-2</c:v>
                </c:pt>
                <c:pt idx="16" formatCode="General">
                  <c:v>1.1699565776486282E-2</c:v>
                </c:pt>
                <c:pt idx="17" formatCode="General">
                  <c:v>9.5327010261366217E-3</c:v>
                </c:pt>
                <c:pt idx="18" formatCode="General">
                  <c:v>7.0748079907381103E-3</c:v>
                </c:pt>
                <c:pt idx="19" formatCode="General">
                  <c:v>5.9497269229997944E-3</c:v>
                </c:pt>
                <c:pt idx="20" formatCode="General">
                  <c:v>5.4347299761216836E-3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5056"/>
        <c:axId val="156714112"/>
      </c:scatterChart>
      <c:valAx>
        <c:axId val="156605056"/>
        <c:scaling>
          <c:orientation val="minMax"/>
          <c:max val="1.2"/>
          <c:min val="0.9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psi_n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714112"/>
        <c:crosses val="autoZero"/>
        <c:crossBetween val="midCat"/>
      </c:valAx>
      <c:valAx>
        <c:axId val="156714112"/>
        <c:scaling>
          <c:orientation val="minMax"/>
          <c:max val="0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Te (keV)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605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42161775232642"/>
          <c:y val="0.24124517699518197"/>
          <c:w val="0.24027877197168535"/>
          <c:h val="0.40142432544573536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2</xdr:row>
      <xdr:rowOff>185736</xdr:rowOff>
    </xdr:from>
    <xdr:to>
      <xdr:col>29</xdr:col>
      <xdr:colOff>0</xdr:colOff>
      <xdr:row>22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</xdr:colOff>
      <xdr:row>23</xdr:row>
      <xdr:rowOff>147636</xdr:rowOff>
    </xdr:from>
    <xdr:to>
      <xdr:col>28</xdr:col>
      <xdr:colOff>609599</xdr:colOff>
      <xdr:row>47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</xdr:colOff>
      <xdr:row>4</xdr:row>
      <xdr:rowOff>176211</xdr:rowOff>
    </xdr:from>
    <xdr:to>
      <xdr:col>22</xdr:col>
      <xdr:colOff>47624</xdr:colOff>
      <xdr:row>28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142874</xdr:colOff>
      <xdr:row>4</xdr:row>
      <xdr:rowOff>176211</xdr:rowOff>
    </xdr:from>
    <xdr:to>
      <xdr:col>30</xdr:col>
      <xdr:colOff>295274</xdr:colOff>
      <xdr:row>28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</xdr:colOff>
      <xdr:row>4</xdr:row>
      <xdr:rowOff>176211</xdr:rowOff>
    </xdr:from>
    <xdr:to>
      <xdr:col>22</xdr:col>
      <xdr:colOff>47624</xdr:colOff>
      <xdr:row>28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180974</xdr:colOff>
      <xdr:row>4</xdr:row>
      <xdr:rowOff>185736</xdr:rowOff>
    </xdr:from>
    <xdr:to>
      <xdr:col>30</xdr:col>
      <xdr:colOff>333374</xdr:colOff>
      <xdr:row>28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5"/>
  <sheetViews>
    <sheetView topLeftCell="A28" workbookViewId="0">
      <selection activeCell="H2" sqref="H2"/>
    </sheetView>
  </sheetViews>
  <sheetFormatPr defaultRowHeight="15" x14ac:dyDescent="0.25"/>
  <cols>
    <col min="8" max="8" width="5.42578125" customWidth="1"/>
    <col min="12" max="12" width="8.7109375" customWidth="1"/>
    <col min="15" max="15" width="8.7109375" customWidth="1"/>
    <col min="19" max="19" width="2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25">
      <c r="A2" t="s">
        <v>9</v>
      </c>
      <c r="B2" t="s">
        <v>3</v>
      </c>
    </row>
    <row r="3" spans="1:17" x14ac:dyDescent="0.25">
      <c r="B3" t="s">
        <v>10</v>
      </c>
      <c r="C3" t="s">
        <v>11</v>
      </c>
    </row>
    <row r="4" spans="1:17" x14ac:dyDescent="0.25">
      <c r="A4">
        <v>0.61150000000000004</v>
      </c>
      <c r="B4">
        <v>0.57099999999999995</v>
      </c>
      <c r="E4" t="s">
        <v>3</v>
      </c>
    </row>
    <row r="5" spans="1:17" x14ac:dyDescent="0.25">
      <c r="A5">
        <v>0.63639999999999997</v>
      </c>
      <c r="B5">
        <v>0.56010000000000004</v>
      </c>
    </row>
    <row r="6" spans="1:17" x14ac:dyDescent="0.25">
      <c r="A6">
        <v>0.66139999999999999</v>
      </c>
      <c r="B6">
        <v>0.51919999999999999</v>
      </c>
      <c r="E6">
        <v>0.61150000000000004</v>
      </c>
      <c r="F6">
        <v>0.57099999999999995</v>
      </c>
      <c r="I6" s="1">
        <v>0.60570000000000002</v>
      </c>
      <c r="J6" s="1">
        <v>0.66359999999999997</v>
      </c>
      <c r="L6">
        <v>0.61150000000000004</v>
      </c>
      <c r="M6">
        <v>1.8061</v>
      </c>
      <c r="O6">
        <f>M6</f>
        <v>1.8061</v>
      </c>
      <c r="P6">
        <v>0.61150000000000004</v>
      </c>
      <c r="Q6">
        <v>1.8061</v>
      </c>
    </row>
    <row r="7" spans="1:17" x14ac:dyDescent="0.25">
      <c r="A7">
        <v>0.68689999999999996</v>
      </c>
      <c r="B7">
        <v>0.5635</v>
      </c>
      <c r="E7">
        <v>0.63639999999999997</v>
      </c>
      <c r="F7">
        <v>0.56010000000000004</v>
      </c>
      <c r="I7">
        <v>0.61150000000000004</v>
      </c>
      <c r="J7">
        <v>0.57099999999999995</v>
      </c>
      <c r="L7">
        <v>0.63639999999999997</v>
      </c>
      <c r="M7">
        <v>1.7430000000000001</v>
      </c>
      <c r="O7">
        <f t="shared" ref="O7:O25" si="0">M7</f>
        <v>1.7430000000000001</v>
      </c>
      <c r="P7">
        <v>0.63639999999999997</v>
      </c>
      <c r="Q7">
        <v>1.7430000000000001</v>
      </c>
    </row>
    <row r="8" spans="1:17" x14ac:dyDescent="0.25">
      <c r="A8">
        <v>0.71209999999999996</v>
      </c>
      <c r="B8">
        <v>0.47289999999999999</v>
      </c>
      <c r="E8">
        <v>0.66139999999999999</v>
      </c>
      <c r="F8">
        <v>0.51919999999999999</v>
      </c>
      <c r="I8" s="1">
        <v>0.63009999999999999</v>
      </c>
      <c r="J8" s="1">
        <v>0.61509999999999998</v>
      </c>
      <c r="L8">
        <v>0.66139999999999999</v>
      </c>
      <c r="M8">
        <v>1.7539</v>
      </c>
      <c r="O8">
        <f t="shared" si="0"/>
        <v>1.7539</v>
      </c>
      <c r="P8">
        <v>0.66139999999999999</v>
      </c>
      <c r="Q8">
        <v>1.7539</v>
      </c>
    </row>
    <row r="9" spans="1:17" x14ac:dyDescent="0.25">
      <c r="A9">
        <v>0.73809999999999998</v>
      </c>
      <c r="B9">
        <v>0.4546</v>
      </c>
      <c r="E9">
        <v>0.68689999999999996</v>
      </c>
      <c r="F9">
        <v>0.5635</v>
      </c>
      <c r="I9">
        <v>0.63639999999999997</v>
      </c>
      <c r="J9">
        <v>0.56010000000000004</v>
      </c>
      <c r="L9">
        <v>0.68689999999999996</v>
      </c>
      <c r="M9">
        <v>1.7115</v>
      </c>
      <c r="O9">
        <f t="shared" si="0"/>
        <v>1.7115</v>
      </c>
      <c r="P9">
        <v>0.68689999999999996</v>
      </c>
      <c r="Q9">
        <v>1.7115</v>
      </c>
    </row>
    <row r="10" spans="1:17" x14ac:dyDescent="0.25">
      <c r="A10">
        <v>0.76380000000000003</v>
      </c>
      <c r="B10">
        <v>0.43830000000000002</v>
      </c>
      <c r="E10">
        <v>0.71209999999999996</v>
      </c>
      <c r="F10">
        <v>0.47289999999999999</v>
      </c>
      <c r="I10" s="1">
        <v>0.65490000000000004</v>
      </c>
      <c r="J10" s="1">
        <v>0.56200000000000006</v>
      </c>
      <c r="L10">
        <v>0.71209999999999996</v>
      </c>
      <c r="M10">
        <v>1.6278999999999999</v>
      </c>
      <c r="O10">
        <f t="shared" si="0"/>
        <v>1.6278999999999999</v>
      </c>
      <c r="P10">
        <v>0.71209999999999996</v>
      </c>
      <c r="Q10">
        <v>1.6278999999999999</v>
      </c>
    </row>
    <row r="11" spans="1:17" x14ac:dyDescent="0.25">
      <c r="A11">
        <v>0.78920000000000001</v>
      </c>
      <c r="B11">
        <v>0.37969999999999998</v>
      </c>
      <c r="E11">
        <v>0.73809999999999998</v>
      </c>
      <c r="F11">
        <v>0.4546</v>
      </c>
      <c r="I11">
        <v>0.66139999999999999</v>
      </c>
      <c r="J11">
        <v>0.51919999999999999</v>
      </c>
      <c r="L11">
        <v>0.73809999999999998</v>
      </c>
      <c r="M11">
        <v>1.6123000000000001</v>
      </c>
      <c r="O11">
        <f t="shared" si="0"/>
        <v>1.6123000000000001</v>
      </c>
      <c r="P11">
        <v>0.73809999999999998</v>
      </c>
      <c r="Q11">
        <v>1.6123000000000001</v>
      </c>
    </row>
    <row r="12" spans="1:17" x14ac:dyDescent="0.25">
      <c r="A12">
        <v>0.81510000000000005</v>
      </c>
      <c r="B12">
        <v>0.42099999999999999</v>
      </c>
      <c r="E12">
        <v>0.76380000000000003</v>
      </c>
      <c r="F12">
        <v>0.43830000000000002</v>
      </c>
      <c r="I12" s="1">
        <v>0.67359999999999998</v>
      </c>
      <c r="J12" s="1">
        <v>0.54039999999999999</v>
      </c>
      <c r="L12">
        <v>0.76380000000000003</v>
      </c>
      <c r="M12">
        <v>1.5162</v>
      </c>
      <c r="O12">
        <f t="shared" si="0"/>
        <v>1.5162</v>
      </c>
      <c r="P12">
        <v>0.76380000000000003</v>
      </c>
      <c r="Q12">
        <v>1.5162</v>
      </c>
    </row>
    <row r="13" spans="1:17" x14ac:dyDescent="0.25">
      <c r="A13">
        <v>0.84060000000000001</v>
      </c>
      <c r="B13">
        <v>0.28499999999999998</v>
      </c>
      <c r="E13">
        <v>0.78920000000000001</v>
      </c>
      <c r="F13">
        <v>0.37969999999999998</v>
      </c>
      <c r="I13">
        <v>0.68689999999999996</v>
      </c>
      <c r="J13">
        <v>0.5635</v>
      </c>
      <c r="L13">
        <v>0.78920000000000001</v>
      </c>
      <c r="M13">
        <v>1.4519</v>
      </c>
      <c r="O13">
        <f t="shared" si="0"/>
        <v>1.4519</v>
      </c>
      <c r="P13">
        <v>0.78920000000000001</v>
      </c>
      <c r="Q13">
        <v>1.4519</v>
      </c>
    </row>
    <row r="14" spans="1:17" x14ac:dyDescent="0.25">
      <c r="A14">
        <v>0.86550000000000005</v>
      </c>
      <c r="B14">
        <v>0.22189999999999999</v>
      </c>
      <c r="E14">
        <v>0.81510000000000005</v>
      </c>
      <c r="F14">
        <v>0.42099999999999999</v>
      </c>
      <c r="I14" s="1">
        <v>0.69520000000000004</v>
      </c>
      <c r="J14" s="1">
        <v>0.49659999999999999</v>
      </c>
      <c r="L14">
        <v>0.81510000000000005</v>
      </c>
      <c r="M14">
        <v>1.3959999999999999</v>
      </c>
      <c r="O14">
        <f t="shared" si="0"/>
        <v>1.3959999999999999</v>
      </c>
      <c r="P14">
        <v>0.81510000000000005</v>
      </c>
      <c r="Q14">
        <v>1.3959999999999999</v>
      </c>
    </row>
    <row r="15" spans="1:17" x14ac:dyDescent="0.25">
      <c r="A15">
        <v>0.89100000000000001</v>
      </c>
      <c r="B15">
        <v>0.1968</v>
      </c>
      <c r="E15">
        <v>0.84060000000000001</v>
      </c>
      <c r="F15">
        <v>0.28499999999999998</v>
      </c>
      <c r="I15">
        <v>0.71209999999999996</v>
      </c>
      <c r="J15">
        <v>0.47289999999999999</v>
      </c>
      <c r="L15">
        <v>0.84060000000000001</v>
      </c>
      <c r="M15">
        <v>1.4508000000000001</v>
      </c>
      <c r="O15">
        <f t="shared" si="0"/>
        <v>1.4508000000000001</v>
      </c>
      <c r="P15">
        <v>0.84060000000000001</v>
      </c>
      <c r="Q15">
        <v>1.4508000000000001</v>
      </c>
    </row>
    <row r="16" spans="1:17" x14ac:dyDescent="0.25">
      <c r="A16">
        <v>0.90990000000000004</v>
      </c>
      <c r="B16">
        <v>0.18110000000000001</v>
      </c>
      <c r="E16">
        <v>0.86550000000000005</v>
      </c>
      <c r="F16">
        <v>0.22189999999999999</v>
      </c>
      <c r="I16" s="1">
        <v>0.71540000000000004</v>
      </c>
      <c r="J16" s="1">
        <v>0.45689999999999997</v>
      </c>
      <c r="L16">
        <v>0.86550000000000005</v>
      </c>
      <c r="M16">
        <v>1.3624000000000001</v>
      </c>
      <c r="O16">
        <f t="shared" si="0"/>
        <v>1.3624000000000001</v>
      </c>
      <c r="P16">
        <v>0.86550000000000005</v>
      </c>
      <c r="Q16">
        <v>1.3624000000000001</v>
      </c>
    </row>
    <row r="17" spans="1:17" x14ac:dyDescent="0.25">
      <c r="A17">
        <v>0.92249999999999999</v>
      </c>
      <c r="B17">
        <v>0.1643</v>
      </c>
      <c r="E17">
        <v>0.89100000000000001</v>
      </c>
      <c r="F17">
        <v>0.1968</v>
      </c>
      <c r="I17" s="1">
        <v>0.73619999999999997</v>
      </c>
      <c r="J17" s="1">
        <v>0.41610000000000003</v>
      </c>
      <c r="L17">
        <v>0.89100000000000001</v>
      </c>
      <c r="M17">
        <v>1.2735000000000001</v>
      </c>
      <c r="O17">
        <f t="shared" si="0"/>
        <v>1.2735000000000001</v>
      </c>
      <c r="P17">
        <v>0.89100000000000001</v>
      </c>
      <c r="Q17">
        <v>1.2735000000000001</v>
      </c>
    </row>
    <row r="18" spans="1:17" x14ac:dyDescent="0.25">
      <c r="A18">
        <v>0.93440000000000001</v>
      </c>
      <c r="B18">
        <v>0.21440000000000001</v>
      </c>
      <c r="E18">
        <v>0.90990000000000004</v>
      </c>
      <c r="F18">
        <v>0.18110000000000001</v>
      </c>
      <c r="I18">
        <v>0.73809999999999998</v>
      </c>
      <c r="J18">
        <v>0.4546</v>
      </c>
      <c r="L18">
        <v>0.90990000000000004</v>
      </c>
      <c r="M18">
        <v>1.2115</v>
      </c>
      <c r="O18">
        <f t="shared" si="0"/>
        <v>1.2115</v>
      </c>
      <c r="P18">
        <v>0.90990000000000004</v>
      </c>
      <c r="Q18">
        <v>1.2115</v>
      </c>
    </row>
    <row r="19" spans="1:17" x14ac:dyDescent="0.25">
      <c r="A19">
        <v>0.94689999999999996</v>
      </c>
      <c r="B19">
        <v>0.13980000000000001</v>
      </c>
      <c r="E19">
        <v>0.92249999999999999</v>
      </c>
      <c r="F19">
        <v>0.1643</v>
      </c>
      <c r="I19" s="1">
        <v>0.75790000000000002</v>
      </c>
      <c r="J19" s="1">
        <v>0.37409999999999999</v>
      </c>
      <c r="L19">
        <v>0.92249999999999999</v>
      </c>
      <c r="M19">
        <v>1.228</v>
      </c>
      <c r="O19">
        <f t="shared" si="0"/>
        <v>1.228</v>
      </c>
      <c r="P19">
        <v>0.92249999999999999</v>
      </c>
      <c r="Q19">
        <v>1.228</v>
      </c>
    </row>
    <row r="20" spans="1:17" x14ac:dyDescent="0.25">
      <c r="A20">
        <v>0.95920000000000005</v>
      </c>
      <c r="B20">
        <v>0.12</v>
      </c>
      <c r="E20">
        <v>0.93440000000000001</v>
      </c>
      <c r="F20">
        <v>0.21440000000000001</v>
      </c>
      <c r="I20">
        <v>0.76380000000000003</v>
      </c>
      <c r="J20">
        <v>0.43830000000000002</v>
      </c>
      <c r="L20">
        <v>0.93440000000000001</v>
      </c>
      <c r="M20">
        <v>1.0468999999999999</v>
      </c>
      <c r="O20">
        <f t="shared" si="0"/>
        <v>1.0468999999999999</v>
      </c>
      <c r="P20">
        <v>0.93440000000000001</v>
      </c>
      <c r="Q20">
        <v>1.0468999999999999</v>
      </c>
    </row>
    <row r="21" spans="1:17" x14ac:dyDescent="0.25">
      <c r="A21">
        <v>0.9718</v>
      </c>
      <c r="B21">
        <v>8.0199999999999994E-2</v>
      </c>
      <c r="E21">
        <v>0.94689999999999996</v>
      </c>
      <c r="F21">
        <v>0.13980000000000001</v>
      </c>
      <c r="I21" s="1">
        <v>0.77929999999999999</v>
      </c>
      <c r="J21" s="1">
        <v>0.36020000000000002</v>
      </c>
      <c r="L21">
        <v>0.94689999999999996</v>
      </c>
      <c r="M21">
        <v>1.0678000000000001</v>
      </c>
      <c r="O21">
        <f t="shared" si="0"/>
        <v>1.0678000000000001</v>
      </c>
      <c r="P21">
        <v>0.94689999999999996</v>
      </c>
      <c r="Q21">
        <v>1.0678000000000001</v>
      </c>
    </row>
    <row r="22" spans="1:17" x14ac:dyDescent="0.25">
      <c r="A22">
        <v>0.98409999999999997</v>
      </c>
      <c r="B22">
        <v>8.1699999999999995E-2</v>
      </c>
      <c r="E22">
        <v>0.95920000000000005</v>
      </c>
      <c r="F22">
        <v>0.12</v>
      </c>
      <c r="I22">
        <v>0.78920000000000001</v>
      </c>
      <c r="J22">
        <v>0.37969999999999998</v>
      </c>
      <c r="L22">
        <v>0.95920000000000005</v>
      </c>
      <c r="M22">
        <v>1.0321</v>
      </c>
      <c r="O22">
        <f t="shared" si="0"/>
        <v>1.0321</v>
      </c>
      <c r="P22" s="1">
        <v>0.95050000000000001</v>
      </c>
      <c r="Q22" s="1">
        <v>1.1193</v>
      </c>
    </row>
    <row r="23" spans="1:17" x14ac:dyDescent="0.25">
      <c r="A23">
        <v>0.99629999999999996</v>
      </c>
      <c r="B23">
        <v>6.4199999999999993E-2</v>
      </c>
      <c r="E23">
        <v>0.9718</v>
      </c>
      <c r="F23">
        <v>8.0199999999999994E-2</v>
      </c>
      <c r="I23" s="1">
        <v>0.80079999999999996</v>
      </c>
      <c r="J23" s="1">
        <v>0.32440000000000002</v>
      </c>
      <c r="L23">
        <v>0.9718</v>
      </c>
      <c r="M23">
        <v>0.8952</v>
      </c>
      <c r="O23">
        <f t="shared" si="0"/>
        <v>0.8952</v>
      </c>
      <c r="P23">
        <v>0.95920000000000005</v>
      </c>
      <c r="Q23">
        <v>1.0321</v>
      </c>
    </row>
    <row r="24" spans="1:17" x14ac:dyDescent="0.25">
      <c r="A24" t="s">
        <v>12</v>
      </c>
      <c r="B24" t="s">
        <v>13</v>
      </c>
      <c r="C24" t="s">
        <v>11</v>
      </c>
      <c r="E24">
        <v>0.98409999999999997</v>
      </c>
      <c r="F24">
        <v>8.1699999999999995E-2</v>
      </c>
      <c r="I24">
        <v>0.81510000000000005</v>
      </c>
      <c r="J24">
        <v>0.42099999999999999</v>
      </c>
      <c r="L24">
        <v>0.98409999999999997</v>
      </c>
      <c r="M24">
        <v>0.83650000000000002</v>
      </c>
      <c r="O24">
        <f t="shared" si="0"/>
        <v>0.83650000000000002</v>
      </c>
      <c r="P24" s="1">
        <v>0.96299999999999997</v>
      </c>
      <c r="Q24" s="1">
        <v>1.0286</v>
      </c>
    </row>
    <row r="25" spans="1:17" x14ac:dyDescent="0.25">
      <c r="A25" s="1">
        <v>0.60570000000000002</v>
      </c>
      <c r="B25" s="1">
        <v>0.66359999999999997</v>
      </c>
      <c r="E25">
        <v>0.99629999999999996</v>
      </c>
      <c r="F25">
        <v>6.4199999999999993E-2</v>
      </c>
      <c r="I25" s="1">
        <v>0.82250000000000001</v>
      </c>
      <c r="J25" s="1">
        <v>0.29070000000000001</v>
      </c>
      <c r="L25">
        <v>0.99629999999999996</v>
      </c>
      <c r="M25">
        <v>0.54449999999999998</v>
      </c>
      <c r="O25">
        <f t="shared" si="0"/>
        <v>0.54449999999999998</v>
      </c>
      <c r="P25">
        <v>0.9718</v>
      </c>
      <c r="Q25">
        <v>0.8952</v>
      </c>
    </row>
    <row r="26" spans="1:17" x14ac:dyDescent="0.25">
      <c r="A26" s="1">
        <v>0.63009999999999999</v>
      </c>
      <c r="B26" s="1">
        <v>0.61509999999999998</v>
      </c>
      <c r="E26" s="1">
        <v>0.60570000000000002</v>
      </c>
      <c r="G26" s="1">
        <v>0.66359999999999997</v>
      </c>
      <c r="I26">
        <v>0.84060000000000001</v>
      </c>
      <c r="J26">
        <v>0.28499999999999998</v>
      </c>
      <c r="L26" s="1">
        <v>0.95050000000000001</v>
      </c>
      <c r="M26" s="1"/>
      <c r="N26" s="1">
        <v>1.1193</v>
      </c>
      <c r="O26">
        <f>N26</f>
        <v>1.1193</v>
      </c>
      <c r="P26" s="1">
        <v>0.97450000000000003</v>
      </c>
      <c r="Q26" s="1">
        <v>0.90369999999999995</v>
      </c>
    </row>
    <row r="27" spans="1:17" x14ac:dyDescent="0.25">
      <c r="A27" s="1">
        <v>0.65490000000000004</v>
      </c>
      <c r="B27" s="1">
        <v>0.56200000000000006</v>
      </c>
      <c r="E27" s="1">
        <v>0.63009999999999999</v>
      </c>
      <c r="G27" s="1">
        <v>0.61509999999999998</v>
      </c>
      <c r="I27" s="1">
        <v>0.84430000000000005</v>
      </c>
      <c r="J27" s="1">
        <v>0.26169999999999999</v>
      </c>
      <c r="L27" s="1">
        <v>0.96299999999999997</v>
      </c>
      <c r="M27" s="1"/>
      <c r="N27" s="1">
        <v>1.0286</v>
      </c>
      <c r="O27">
        <f t="shared" ref="O27:O49" si="1">N27</f>
        <v>1.0286</v>
      </c>
      <c r="P27">
        <v>0.98409999999999997</v>
      </c>
      <c r="Q27">
        <v>0.83650000000000002</v>
      </c>
    </row>
    <row r="28" spans="1:17" x14ac:dyDescent="0.25">
      <c r="A28" s="1">
        <v>0.67359999999999998</v>
      </c>
      <c r="B28" s="1">
        <v>0.54039999999999999</v>
      </c>
      <c r="E28" s="1">
        <v>0.65490000000000004</v>
      </c>
      <c r="G28" s="1">
        <v>0.56200000000000006</v>
      </c>
      <c r="I28">
        <v>0.86550000000000005</v>
      </c>
      <c r="J28">
        <v>0.22189999999999999</v>
      </c>
      <c r="L28" s="1">
        <v>0.97450000000000003</v>
      </c>
      <c r="M28" s="1"/>
      <c r="N28" s="1">
        <v>0.90369999999999995</v>
      </c>
      <c r="O28">
        <f t="shared" si="1"/>
        <v>0.90369999999999995</v>
      </c>
      <c r="P28" s="1">
        <v>0.98509999999999998</v>
      </c>
      <c r="Q28" s="1">
        <v>0.7742</v>
      </c>
    </row>
    <row r="29" spans="1:17" x14ac:dyDescent="0.25">
      <c r="A29" s="1">
        <v>0.69520000000000004</v>
      </c>
      <c r="B29" s="1">
        <v>0.49659999999999999</v>
      </c>
      <c r="E29" s="1">
        <v>0.67359999999999998</v>
      </c>
      <c r="G29" s="1">
        <v>0.54039999999999999</v>
      </c>
      <c r="I29" s="1">
        <v>0.86670000000000003</v>
      </c>
      <c r="J29" s="1">
        <v>0.22620000000000001</v>
      </c>
      <c r="L29" s="1">
        <v>0.98509999999999998</v>
      </c>
      <c r="M29" s="1"/>
      <c r="N29" s="1">
        <v>0.7742</v>
      </c>
      <c r="O29">
        <f t="shared" si="1"/>
        <v>0.7742</v>
      </c>
      <c r="P29" s="1">
        <v>0.9929</v>
      </c>
      <c r="Q29" s="1">
        <v>0.64080000000000004</v>
      </c>
    </row>
    <row r="30" spans="1:17" x14ac:dyDescent="0.25">
      <c r="A30" s="1">
        <v>0.71540000000000004</v>
      </c>
      <c r="B30" s="1">
        <v>0.45689999999999997</v>
      </c>
      <c r="E30" s="1">
        <v>0.69520000000000004</v>
      </c>
      <c r="G30" s="1">
        <v>0.49659999999999999</v>
      </c>
      <c r="I30" s="1">
        <v>0.88839999999999997</v>
      </c>
      <c r="J30" s="1">
        <v>0.20069999999999999</v>
      </c>
      <c r="L30" s="1">
        <v>0.9929</v>
      </c>
      <c r="M30" s="1"/>
      <c r="N30" s="1">
        <v>0.64080000000000004</v>
      </c>
      <c r="O30">
        <f t="shared" si="1"/>
        <v>0.64080000000000004</v>
      </c>
      <c r="P30">
        <v>0.99629999999999996</v>
      </c>
      <c r="Q30">
        <v>0.54449999999999998</v>
      </c>
    </row>
    <row r="31" spans="1:17" x14ac:dyDescent="0.25">
      <c r="A31" s="1">
        <v>0.73619999999999997</v>
      </c>
      <c r="B31" s="1">
        <v>0.41610000000000003</v>
      </c>
      <c r="E31" s="1">
        <v>0.71540000000000004</v>
      </c>
      <c r="G31" s="1">
        <v>0.45689999999999997</v>
      </c>
      <c r="I31">
        <v>0.89100000000000001</v>
      </c>
      <c r="J31">
        <v>0.1968</v>
      </c>
      <c r="L31" s="1">
        <v>0.99980000000000002</v>
      </c>
      <c r="M31" s="1"/>
      <c r="N31" s="1">
        <v>0.45590000000000003</v>
      </c>
      <c r="O31">
        <f t="shared" si="1"/>
        <v>0.45590000000000003</v>
      </c>
      <c r="P31" s="1">
        <v>0.99980000000000002</v>
      </c>
      <c r="Q31" s="1">
        <v>0.45590000000000003</v>
      </c>
    </row>
    <row r="32" spans="1:17" x14ac:dyDescent="0.25">
      <c r="A32" s="1">
        <v>0.75790000000000002</v>
      </c>
      <c r="B32" s="1">
        <v>0.37409999999999999</v>
      </c>
      <c r="E32" s="1">
        <v>0.73619999999999997</v>
      </c>
      <c r="G32" s="1">
        <v>0.41610000000000003</v>
      </c>
      <c r="I32">
        <v>0.90990000000000004</v>
      </c>
      <c r="J32">
        <v>0.18110000000000001</v>
      </c>
      <c r="L32" s="1">
        <v>1.0135000000000001</v>
      </c>
      <c r="M32" s="1"/>
      <c r="N32" s="1">
        <v>0.25059999999999999</v>
      </c>
      <c r="O32">
        <f t="shared" si="1"/>
        <v>0.25059999999999999</v>
      </c>
      <c r="P32" s="1">
        <v>1.0135000000000001</v>
      </c>
      <c r="Q32" s="1">
        <v>0.25059999999999999</v>
      </c>
    </row>
    <row r="33" spans="1:17" x14ac:dyDescent="0.25">
      <c r="A33" s="1">
        <v>0.77929999999999999</v>
      </c>
      <c r="B33" s="1">
        <v>0.36020000000000002</v>
      </c>
      <c r="E33" s="1">
        <v>0.75790000000000002</v>
      </c>
      <c r="G33" s="1">
        <v>0.37409999999999999</v>
      </c>
      <c r="I33" s="1">
        <v>0.9113</v>
      </c>
      <c r="J33" s="1">
        <v>0.15989999999999999</v>
      </c>
      <c r="L33" s="1">
        <v>1.0202</v>
      </c>
      <c r="M33" s="1"/>
      <c r="N33" s="1">
        <v>0.1923</v>
      </c>
      <c r="O33">
        <f t="shared" si="1"/>
        <v>0.1923</v>
      </c>
      <c r="P33" s="1">
        <v>1.0202</v>
      </c>
      <c r="Q33" s="1">
        <v>0.1923</v>
      </c>
    </row>
    <row r="34" spans="1:17" x14ac:dyDescent="0.25">
      <c r="A34" s="1">
        <v>0.80079999999999996</v>
      </c>
      <c r="B34" s="1">
        <v>0.32440000000000002</v>
      </c>
      <c r="E34" s="1">
        <v>0.77929999999999999</v>
      </c>
      <c r="G34" s="1">
        <v>0.36020000000000002</v>
      </c>
      <c r="I34">
        <v>0.92249999999999999</v>
      </c>
      <c r="J34">
        <v>0.1643</v>
      </c>
      <c r="L34" s="1">
        <v>1.0262</v>
      </c>
      <c r="M34" s="1"/>
      <c r="N34" s="1">
        <v>0.1502</v>
      </c>
      <c r="O34">
        <f t="shared" si="1"/>
        <v>0.1502</v>
      </c>
      <c r="P34" s="1">
        <v>1.0262</v>
      </c>
      <c r="Q34" s="1">
        <v>0.1502</v>
      </c>
    </row>
    <row r="35" spans="1:17" x14ac:dyDescent="0.25">
      <c r="A35" s="1">
        <v>0.82250000000000001</v>
      </c>
      <c r="B35" s="1">
        <v>0.29070000000000001</v>
      </c>
      <c r="E35" s="1">
        <v>0.80079999999999996</v>
      </c>
      <c r="G35" s="1">
        <v>0.32440000000000002</v>
      </c>
      <c r="I35">
        <v>0.93440000000000001</v>
      </c>
      <c r="J35">
        <v>0.21440000000000001</v>
      </c>
      <c r="L35" s="1">
        <v>1.0327999999999999</v>
      </c>
      <c r="M35" s="1"/>
      <c r="N35" s="1">
        <v>0.112</v>
      </c>
      <c r="O35">
        <f t="shared" si="1"/>
        <v>0.112</v>
      </c>
      <c r="P35" s="1">
        <v>1.0327999999999999</v>
      </c>
      <c r="Q35" s="1">
        <v>0.112</v>
      </c>
    </row>
    <row r="36" spans="1:17" x14ac:dyDescent="0.25">
      <c r="A36" s="1">
        <v>0.84430000000000005</v>
      </c>
      <c r="B36" s="1">
        <v>0.26169999999999999</v>
      </c>
      <c r="E36" s="1">
        <v>0.82250000000000001</v>
      </c>
      <c r="G36" s="1">
        <v>0.29070000000000001</v>
      </c>
      <c r="I36">
        <v>0.94689999999999996</v>
      </c>
      <c r="J36">
        <v>0.13980000000000001</v>
      </c>
      <c r="L36" s="1">
        <v>1.0387</v>
      </c>
      <c r="M36" s="1"/>
      <c r="N36" s="1">
        <v>8.72E-2</v>
      </c>
      <c r="O36">
        <f t="shared" si="1"/>
        <v>8.72E-2</v>
      </c>
      <c r="P36" s="1">
        <v>1.0387</v>
      </c>
      <c r="Q36" s="1">
        <v>8.72E-2</v>
      </c>
    </row>
    <row r="37" spans="1:17" x14ac:dyDescent="0.25">
      <c r="A37" s="1">
        <v>0.86670000000000003</v>
      </c>
      <c r="B37" s="1">
        <v>0.22620000000000001</v>
      </c>
      <c r="E37" s="1">
        <v>0.84430000000000005</v>
      </c>
      <c r="G37" s="1">
        <v>0.26169999999999999</v>
      </c>
      <c r="I37">
        <v>0.95920000000000005</v>
      </c>
      <c r="J37">
        <v>0.12</v>
      </c>
      <c r="L37" s="1">
        <v>1.0445</v>
      </c>
      <c r="M37" s="1"/>
      <c r="N37" s="1">
        <v>6.8099999999999994E-2</v>
      </c>
      <c r="O37">
        <f t="shared" si="1"/>
        <v>6.8099999999999994E-2</v>
      </c>
      <c r="P37" s="1">
        <v>1.0445</v>
      </c>
      <c r="Q37" s="1">
        <v>6.8099999999999994E-2</v>
      </c>
    </row>
    <row r="38" spans="1:17" x14ac:dyDescent="0.25">
      <c r="A38" s="1">
        <v>0.88839999999999997</v>
      </c>
      <c r="B38" s="1">
        <v>0.20069999999999999</v>
      </c>
      <c r="E38" s="1">
        <v>0.86670000000000003</v>
      </c>
      <c r="G38" s="1">
        <v>0.22620000000000001</v>
      </c>
      <c r="I38">
        <v>0.9718</v>
      </c>
      <c r="J38">
        <v>8.0199999999999994E-2</v>
      </c>
      <c r="L38" s="1">
        <v>1.0508999999999999</v>
      </c>
      <c r="M38" s="1"/>
      <c r="N38" s="1">
        <v>5.74E-2</v>
      </c>
      <c r="O38">
        <f t="shared" si="1"/>
        <v>5.74E-2</v>
      </c>
      <c r="P38" s="1">
        <v>1.0508999999999999</v>
      </c>
      <c r="Q38" s="1">
        <v>5.74E-2</v>
      </c>
    </row>
    <row r="39" spans="1:17" x14ac:dyDescent="0.25">
      <c r="A39" s="1">
        <v>0.9113</v>
      </c>
      <c r="B39" s="1">
        <v>0.15989999999999999</v>
      </c>
      <c r="E39" s="1">
        <v>0.88839999999999997</v>
      </c>
      <c r="G39" s="1">
        <v>0.20069999999999999</v>
      </c>
      <c r="I39">
        <v>0.98409999999999997</v>
      </c>
      <c r="J39">
        <v>8.1699999999999995E-2</v>
      </c>
      <c r="L39" s="1">
        <v>1.0566</v>
      </c>
      <c r="M39" s="1"/>
      <c r="N39" s="1">
        <v>4.7699999999999999E-2</v>
      </c>
      <c r="O39">
        <f t="shared" si="1"/>
        <v>4.7699999999999999E-2</v>
      </c>
      <c r="P39" s="1">
        <v>1.0566</v>
      </c>
      <c r="Q39" s="1">
        <v>4.7699999999999999E-2</v>
      </c>
    </row>
    <row r="40" spans="1:17" x14ac:dyDescent="0.25">
      <c r="A40" t="s">
        <v>12</v>
      </c>
      <c r="B40" t="s">
        <v>14</v>
      </c>
      <c r="C40" t="s">
        <v>15</v>
      </c>
      <c r="E40" s="1">
        <v>0.9113</v>
      </c>
      <c r="G40" s="1">
        <v>0.15989999999999999</v>
      </c>
      <c r="I40">
        <v>0.99629999999999996</v>
      </c>
      <c r="J40">
        <v>6.4199999999999993E-2</v>
      </c>
      <c r="L40" s="1">
        <v>1.0622</v>
      </c>
      <c r="M40" s="1"/>
      <c r="N40" s="1">
        <v>3.7100000000000001E-2</v>
      </c>
      <c r="O40">
        <f t="shared" si="1"/>
        <v>3.7100000000000001E-2</v>
      </c>
      <c r="P40" s="1">
        <v>1.0622</v>
      </c>
      <c r="Q40" s="1">
        <v>3.7100000000000001E-2</v>
      </c>
    </row>
    <row r="41" spans="1:17" x14ac:dyDescent="0.25">
      <c r="A41">
        <v>0.61150000000000004</v>
      </c>
      <c r="B41">
        <v>1.8061</v>
      </c>
      <c r="L41" s="1">
        <v>1.0728</v>
      </c>
      <c r="M41" s="1"/>
      <c r="N41" s="1">
        <v>2.46E-2</v>
      </c>
      <c r="O41">
        <f t="shared" si="1"/>
        <v>2.46E-2</v>
      </c>
      <c r="P41" s="1">
        <v>1.0728</v>
      </c>
      <c r="Q41" s="1">
        <v>2.46E-2</v>
      </c>
    </row>
    <row r="42" spans="1:17" x14ac:dyDescent="0.25">
      <c r="A42">
        <v>0.63639999999999997</v>
      </c>
      <c r="B42">
        <v>1.7430000000000001</v>
      </c>
      <c r="L42" s="1">
        <v>1.0783</v>
      </c>
      <c r="M42" s="1"/>
      <c r="N42" s="1">
        <v>2.1100000000000001E-2</v>
      </c>
      <c r="O42">
        <f t="shared" si="1"/>
        <v>2.1100000000000001E-2</v>
      </c>
      <c r="P42" s="1">
        <v>1.0783</v>
      </c>
      <c r="Q42" s="1">
        <v>2.1100000000000001E-2</v>
      </c>
    </row>
    <row r="43" spans="1:17" x14ac:dyDescent="0.25">
      <c r="A43">
        <v>0.66139999999999999</v>
      </c>
      <c r="B43">
        <v>1.7539</v>
      </c>
      <c r="L43" s="1">
        <v>1.0837000000000001</v>
      </c>
      <c r="M43" s="1"/>
      <c r="N43" s="1">
        <v>1.7000000000000001E-2</v>
      </c>
      <c r="O43">
        <f t="shared" si="1"/>
        <v>1.7000000000000001E-2</v>
      </c>
      <c r="P43" s="1">
        <v>1.0837000000000001</v>
      </c>
      <c r="Q43" s="1">
        <v>1.7000000000000001E-2</v>
      </c>
    </row>
    <row r="44" spans="1:17" x14ac:dyDescent="0.25">
      <c r="A44">
        <v>0.68689999999999996</v>
      </c>
      <c r="B44">
        <v>1.7115</v>
      </c>
      <c r="L44" s="1">
        <v>1.0885</v>
      </c>
      <c r="M44" s="1"/>
      <c r="N44" s="1">
        <v>1.32E-2</v>
      </c>
      <c r="O44">
        <f t="shared" si="1"/>
        <v>1.32E-2</v>
      </c>
      <c r="P44" s="1">
        <v>1.0885</v>
      </c>
      <c r="Q44" s="1">
        <v>1.32E-2</v>
      </c>
    </row>
    <row r="45" spans="1:17" x14ac:dyDescent="0.25">
      <c r="A45">
        <v>0.71209999999999996</v>
      </c>
      <c r="B45">
        <v>1.6278999999999999</v>
      </c>
      <c r="L45" s="1">
        <v>1.0985</v>
      </c>
      <c r="M45" s="1"/>
      <c r="N45" s="1">
        <v>9.7000000000000003E-3</v>
      </c>
      <c r="O45">
        <f t="shared" si="1"/>
        <v>9.7000000000000003E-3</v>
      </c>
      <c r="P45" s="1">
        <v>1.0985</v>
      </c>
      <c r="Q45" s="1">
        <v>9.7000000000000003E-3</v>
      </c>
    </row>
    <row r="46" spans="1:17" x14ac:dyDescent="0.25">
      <c r="A46">
        <v>0.73809999999999998</v>
      </c>
      <c r="B46">
        <v>1.6123000000000001</v>
      </c>
      <c r="L46" s="1">
        <v>1.1037999999999999</v>
      </c>
      <c r="M46" s="1"/>
      <c r="N46" s="1">
        <v>8.2000000000000007E-3</v>
      </c>
      <c r="O46">
        <f t="shared" si="1"/>
        <v>8.2000000000000007E-3</v>
      </c>
      <c r="P46" s="1">
        <v>1.1037999999999999</v>
      </c>
      <c r="Q46" s="1">
        <v>8.2000000000000007E-3</v>
      </c>
    </row>
    <row r="47" spans="1:17" x14ac:dyDescent="0.25">
      <c r="A47">
        <v>0.76380000000000003</v>
      </c>
      <c r="B47">
        <v>1.5162</v>
      </c>
      <c r="L47" s="1">
        <v>1.1084000000000001</v>
      </c>
      <c r="M47" s="1"/>
      <c r="N47" s="1">
        <v>6.4999999999999997E-3</v>
      </c>
      <c r="O47">
        <f t="shared" si="1"/>
        <v>6.4999999999999997E-3</v>
      </c>
      <c r="P47" s="1">
        <v>1.1084000000000001</v>
      </c>
      <c r="Q47" s="1">
        <v>6.4999999999999997E-3</v>
      </c>
    </row>
    <row r="48" spans="1:17" x14ac:dyDescent="0.25">
      <c r="A48">
        <v>0.78920000000000001</v>
      </c>
      <c r="B48">
        <v>1.4519</v>
      </c>
      <c r="L48" s="1">
        <v>1.1153</v>
      </c>
      <c r="M48" s="1"/>
      <c r="N48" s="1">
        <v>4.5999999999999999E-3</v>
      </c>
      <c r="O48">
        <f t="shared" si="1"/>
        <v>4.5999999999999999E-3</v>
      </c>
      <c r="P48" s="1">
        <v>1.1153</v>
      </c>
      <c r="Q48" s="1">
        <v>4.5999999999999999E-3</v>
      </c>
    </row>
    <row r="49" spans="1:17" x14ac:dyDescent="0.25">
      <c r="A49">
        <v>0.81510000000000005</v>
      </c>
      <c r="B49">
        <v>1.3959999999999999</v>
      </c>
      <c r="L49" s="1">
        <v>1.1197999999999999</v>
      </c>
      <c r="M49" s="1"/>
      <c r="N49" s="1">
        <v>4.1000000000000003E-3</v>
      </c>
      <c r="O49">
        <f t="shared" si="1"/>
        <v>4.1000000000000003E-3</v>
      </c>
      <c r="P49" s="1">
        <v>1.1197999999999999</v>
      </c>
      <c r="Q49" s="1">
        <v>4.1000000000000003E-3</v>
      </c>
    </row>
    <row r="50" spans="1:17" x14ac:dyDescent="0.25">
      <c r="A50">
        <v>0.84060000000000001</v>
      </c>
      <c r="B50">
        <v>1.4508000000000001</v>
      </c>
    </row>
    <row r="51" spans="1:17" x14ac:dyDescent="0.25">
      <c r="A51">
        <v>0.86550000000000005</v>
      </c>
      <c r="B51">
        <v>1.3624000000000001</v>
      </c>
    </row>
    <row r="52" spans="1:17" x14ac:dyDescent="0.25">
      <c r="A52">
        <v>0.89100000000000001</v>
      </c>
      <c r="B52">
        <v>1.2735000000000001</v>
      </c>
    </row>
    <row r="53" spans="1:17" x14ac:dyDescent="0.25">
      <c r="A53">
        <v>0.90990000000000004</v>
      </c>
      <c r="B53">
        <v>1.2115</v>
      </c>
    </row>
    <row r="54" spans="1:17" x14ac:dyDescent="0.25">
      <c r="A54">
        <v>0.92249999999999999</v>
      </c>
      <c r="B54">
        <v>1.228</v>
      </c>
    </row>
    <row r="55" spans="1:17" x14ac:dyDescent="0.25">
      <c r="A55">
        <v>0.93440000000000001</v>
      </c>
      <c r="B55">
        <v>1.0468999999999999</v>
      </c>
    </row>
    <row r="56" spans="1:17" x14ac:dyDescent="0.25">
      <c r="A56">
        <v>0.94689999999999996</v>
      </c>
      <c r="B56">
        <v>1.0678000000000001</v>
      </c>
    </row>
    <row r="57" spans="1:17" x14ac:dyDescent="0.25">
      <c r="A57">
        <v>0.95920000000000005</v>
      </c>
      <c r="B57">
        <v>1.0321</v>
      </c>
    </row>
    <row r="58" spans="1:17" x14ac:dyDescent="0.25">
      <c r="A58">
        <v>0.9718</v>
      </c>
      <c r="B58">
        <v>0.8952</v>
      </c>
    </row>
    <row r="59" spans="1:17" x14ac:dyDescent="0.25">
      <c r="A59">
        <v>0.98409999999999997</v>
      </c>
      <c r="B59">
        <v>0.83650000000000002</v>
      </c>
    </row>
    <row r="60" spans="1:17" x14ac:dyDescent="0.25">
      <c r="A60">
        <v>0.99629999999999996</v>
      </c>
      <c r="B60">
        <v>0.54449999999999998</v>
      </c>
    </row>
    <row r="61" spans="1:17" x14ac:dyDescent="0.25">
      <c r="A61" t="s">
        <v>12</v>
      </c>
      <c r="B61" t="s">
        <v>16</v>
      </c>
      <c r="C61" t="s">
        <v>15</v>
      </c>
    </row>
    <row r="62" spans="1:17" x14ac:dyDescent="0.25">
      <c r="A62">
        <v>0.95050000000000001</v>
      </c>
      <c r="B62">
        <v>1.1193</v>
      </c>
    </row>
    <row r="63" spans="1:17" x14ac:dyDescent="0.25">
      <c r="A63">
        <v>0.96299999999999997</v>
      </c>
      <c r="B63">
        <v>1.0286</v>
      </c>
    </row>
    <row r="64" spans="1:17" x14ac:dyDescent="0.25">
      <c r="A64">
        <v>0.97450000000000003</v>
      </c>
      <c r="B64">
        <v>0.90369999999999995</v>
      </c>
    </row>
    <row r="65" spans="1:2" x14ac:dyDescent="0.25">
      <c r="A65">
        <v>0.98509999999999998</v>
      </c>
      <c r="B65">
        <v>0.7742</v>
      </c>
    </row>
    <row r="66" spans="1:2" x14ac:dyDescent="0.25">
      <c r="A66">
        <v>0.9929</v>
      </c>
      <c r="B66">
        <v>0.64080000000000004</v>
      </c>
    </row>
    <row r="67" spans="1:2" x14ac:dyDescent="0.25">
      <c r="A67">
        <v>0.99980000000000002</v>
      </c>
      <c r="B67">
        <v>0.45590000000000003</v>
      </c>
    </row>
    <row r="68" spans="1:2" x14ac:dyDescent="0.25">
      <c r="A68">
        <v>1.0135000000000001</v>
      </c>
      <c r="B68">
        <v>0.25059999999999999</v>
      </c>
    </row>
    <row r="69" spans="1:2" x14ac:dyDescent="0.25">
      <c r="A69">
        <v>1.0202</v>
      </c>
      <c r="B69">
        <v>0.1923</v>
      </c>
    </row>
    <row r="70" spans="1:2" x14ac:dyDescent="0.25">
      <c r="A70">
        <v>1.0262</v>
      </c>
      <c r="B70">
        <v>0.1502</v>
      </c>
    </row>
    <row r="71" spans="1:2" x14ac:dyDescent="0.25">
      <c r="A71">
        <v>1.0327999999999999</v>
      </c>
      <c r="B71">
        <v>0.112</v>
      </c>
    </row>
    <row r="72" spans="1:2" x14ac:dyDescent="0.25">
      <c r="A72">
        <v>1.0387</v>
      </c>
      <c r="B72">
        <v>8.72E-2</v>
      </c>
    </row>
    <row r="73" spans="1:2" x14ac:dyDescent="0.25">
      <c r="A73">
        <v>1.0445</v>
      </c>
      <c r="B73">
        <v>6.8099999999999994E-2</v>
      </c>
    </row>
    <row r="74" spans="1:2" x14ac:dyDescent="0.25">
      <c r="A74">
        <v>1.0508999999999999</v>
      </c>
      <c r="B74">
        <v>5.74E-2</v>
      </c>
    </row>
    <row r="75" spans="1:2" x14ac:dyDescent="0.25">
      <c r="A75">
        <v>1.0566</v>
      </c>
      <c r="B75">
        <v>4.7699999999999999E-2</v>
      </c>
    </row>
    <row r="76" spans="1:2" x14ac:dyDescent="0.25">
      <c r="A76">
        <v>1.0622</v>
      </c>
      <c r="B76">
        <v>3.7100000000000001E-2</v>
      </c>
    </row>
    <row r="77" spans="1:2" x14ac:dyDescent="0.25">
      <c r="A77">
        <v>1.0728</v>
      </c>
      <c r="B77">
        <v>2.46E-2</v>
      </c>
    </row>
    <row r="78" spans="1:2" x14ac:dyDescent="0.25">
      <c r="A78">
        <v>1.0783</v>
      </c>
      <c r="B78">
        <v>2.1100000000000001E-2</v>
      </c>
    </row>
    <row r="79" spans="1:2" x14ac:dyDescent="0.25">
      <c r="A79">
        <v>1.0837000000000001</v>
      </c>
      <c r="B79">
        <v>1.7000000000000001E-2</v>
      </c>
    </row>
    <row r="80" spans="1:2" x14ac:dyDescent="0.25">
      <c r="A80">
        <v>1.0885</v>
      </c>
      <c r="B80">
        <v>1.32E-2</v>
      </c>
    </row>
    <row r="81" spans="1:2" x14ac:dyDescent="0.25">
      <c r="A81">
        <v>1.0985</v>
      </c>
      <c r="B81">
        <v>9.7000000000000003E-3</v>
      </c>
    </row>
    <row r="82" spans="1:2" x14ac:dyDescent="0.25">
      <c r="A82">
        <v>1.1037999999999999</v>
      </c>
      <c r="B82">
        <v>8.2000000000000007E-3</v>
      </c>
    </row>
    <row r="83" spans="1:2" x14ac:dyDescent="0.25">
      <c r="A83">
        <v>1.1084000000000001</v>
      </c>
      <c r="B83">
        <v>6.4999999999999997E-3</v>
      </c>
    </row>
    <row r="84" spans="1:2" x14ac:dyDescent="0.25">
      <c r="A84">
        <v>1.1153</v>
      </c>
      <c r="B84">
        <v>4.5999999999999999E-3</v>
      </c>
    </row>
    <row r="85" spans="1:2" x14ac:dyDescent="0.25">
      <c r="A85">
        <v>1.1197999999999999</v>
      </c>
      <c r="B85">
        <v>4.1000000000000003E-3</v>
      </c>
    </row>
  </sheetData>
  <sortState ref="P6:Q49">
    <sortCondition ref="P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5"/>
  <sheetViews>
    <sheetView topLeftCell="C1" workbookViewId="0">
      <selection activeCell="M17" sqref="M17"/>
    </sheetView>
  </sheetViews>
  <sheetFormatPr defaultRowHeight="15" x14ac:dyDescent="0.25"/>
  <cols>
    <col min="4" max="4" width="3" customWidth="1"/>
    <col min="8" max="8" width="9.5703125" customWidth="1"/>
    <col min="9" max="9" width="11.85546875" customWidth="1"/>
    <col min="10" max="10" width="10.7109375" customWidth="1"/>
    <col min="12" max="12" width="10.85546875" customWidth="1"/>
    <col min="15" max="15" width="9.28515625" customWidth="1"/>
    <col min="19" max="19" width="2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25">
      <c r="A2" t="s">
        <v>9</v>
      </c>
      <c r="B2" t="s">
        <v>3</v>
      </c>
      <c r="L2" s="3">
        <v>-1776.078</v>
      </c>
      <c r="M2" s="3">
        <v>6804.6819999999998</v>
      </c>
      <c r="N2" s="3">
        <v>-10362.33</v>
      </c>
      <c r="O2" s="3">
        <v>7838.2219999999998</v>
      </c>
      <c r="P2" s="3">
        <v>-2946.373</v>
      </c>
      <c r="Q2" s="3">
        <v>442.39</v>
      </c>
    </row>
    <row r="3" spans="1:17" x14ac:dyDescent="0.25">
      <c r="B3" t="s">
        <v>10</v>
      </c>
      <c r="C3" t="s">
        <v>11</v>
      </c>
      <c r="L3" s="3">
        <v>4.033739E+16</v>
      </c>
      <c r="M3" s="3">
        <v>-39.072470000000003</v>
      </c>
    </row>
    <row r="4" spans="1:17" x14ac:dyDescent="0.25">
      <c r="A4">
        <v>0.61150000000000004</v>
      </c>
      <c r="B4">
        <v>0.57099999999999995</v>
      </c>
      <c r="E4" s="12" t="s">
        <v>24</v>
      </c>
      <c r="F4" s="12" t="s">
        <v>25</v>
      </c>
      <c r="G4" s="12" t="s">
        <v>26</v>
      </c>
      <c r="H4" s="12"/>
      <c r="I4" s="12" t="s">
        <v>27</v>
      </c>
      <c r="J4" s="12" t="s">
        <v>28</v>
      </c>
      <c r="K4" s="12" t="s">
        <v>29</v>
      </c>
      <c r="L4" s="12" t="s">
        <v>30</v>
      </c>
      <c r="M4" s="12" t="s">
        <v>29</v>
      </c>
    </row>
    <row r="5" spans="1:17" x14ac:dyDescent="0.25">
      <c r="A5">
        <v>0.63639999999999997</v>
      </c>
      <c r="B5">
        <v>0.56010000000000004</v>
      </c>
    </row>
    <row r="6" spans="1:17" x14ac:dyDescent="0.25">
      <c r="A6">
        <v>0.66139999999999999</v>
      </c>
      <c r="B6">
        <v>0.51919999999999999</v>
      </c>
      <c r="E6">
        <v>0.61150000000000004</v>
      </c>
      <c r="F6">
        <v>1.8061</v>
      </c>
      <c r="H6">
        <f>F6</f>
        <v>1.8061</v>
      </c>
      <c r="I6">
        <v>0.61150000000000004</v>
      </c>
      <c r="J6">
        <v>1.8061</v>
      </c>
      <c r="K6" s="4">
        <f t="shared" ref="K6:K31" si="0">L$2*I6^5+M$2*I6^4+N$2*I6^3+O$2*I6^2+P$2*I6+Q$2</f>
        <v>1.8075268712428851</v>
      </c>
      <c r="L6" s="6">
        <v>0.6</v>
      </c>
      <c r="M6" s="7">
        <f>$L$2*L6^5+$M$2*L6^4+$N$2*L6^3+$O$2*L6^2+$P$2*L6+$Q$2</f>
        <v>1.8418019199999662</v>
      </c>
    </row>
    <row r="7" spans="1:17" x14ac:dyDescent="0.25">
      <c r="A7">
        <v>0.68689999999999996</v>
      </c>
      <c r="B7">
        <v>0.5635</v>
      </c>
      <c r="E7">
        <v>0.63639999999999997</v>
      </c>
      <c r="F7">
        <v>1.7430000000000001</v>
      </c>
      <c r="H7">
        <f t="shared" ref="H7:H25" si="1">F7</f>
        <v>1.7430000000000001</v>
      </c>
      <c r="I7">
        <v>0.63639999999999997</v>
      </c>
      <c r="J7">
        <v>1.7430000000000001</v>
      </c>
      <c r="K7" s="4">
        <f t="shared" si="0"/>
        <v>1.7605971433871446</v>
      </c>
      <c r="L7" s="6">
        <v>0.7</v>
      </c>
      <c r="M7" s="7">
        <f t="shared" ref="M7:M12" si="2">$L$2*L7^5+$M$2*L7^4+$N$2*L7^3+$O$2*L7^2+$P$2*L7+$Q$2</f>
        <v>1.6772087399996281</v>
      </c>
    </row>
    <row r="8" spans="1:17" x14ac:dyDescent="0.25">
      <c r="A8">
        <v>0.71209999999999996</v>
      </c>
      <c r="B8">
        <v>0.47289999999999999</v>
      </c>
      <c r="E8">
        <v>0.66139999999999999</v>
      </c>
      <c r="F8">
        <v>1.7539</v>
      </c>
      <c r="H8">
        <f t="shared" si="1"/>
        <v>1.7539</v>
      </c>
      <c r="I8">
        <v>0.66139999999999999</v>
      </c>
      <c r="J8">
        <v>1.7539</v>
      </c>
      <c r="K8" s="4">
        <f t="shared" si="0"/>
        <v>1.729672259785616</v>
      </c>
      <c r="L8" s="6">
        <v>0.8</v>
      </c>
      <c r="M8" s="7">
        <f t="shared" si="2"/>
        <v>1.453228160000549</v>
      </c>
    </row>
    <row r="9" spans="1:17" x14ac:dyDescent="0.25">
      <c r="A9">
        <v>0.73809999999999998</v>
      </c>
      <c r="B9">
        <v>0.4546</v>
      </c>
      <c r="E9">
        <v>0.68689999999999996</v>
      </c>
      <c r="F9">
        <v>1.7115</v>
      </c>
      <c r="H9">
        <f t="shared" si="1"/>
        <v>1.7115</v>
      </c>
      <c r="I9">
        <v>0.68689999999999996</v>
      </c>
      <c r="J9">
        <v>1.7115</v>
      </c>
      <c r="K9" s="4">
        <f t="shared" si="0"/>
        <v>1.6972869730085449</v>
      </c>
      <c r="L9" s="6">
        <v>0.9</v>
      </c>
      <c r="M9" s="7">
        <f t="shared" si="2"/>
        <v>1.2711119799993185</v>
      </c>
    </row>
    <row r="10" spans="1:17" x14ac:dyDescent="0.25">
      <c r="A10">
        <v>0.76380000000000003</v>
      </c>
      <c r="B10">
        <v>0.43830000000000002</v>
      </c>
      <c r="E10">
        <v>0.71209999999999996</v>
      </c>
      <c r="F10">
        <v>1.6278999999999999</v>
      </c>
      <c r="H10">
        <f t="shared" si="1"/>
        <v>1.6278999999999999</v>
      </c>
      <c r="I10">
        <v>0.71209999999999996</v>
      </c>
      <c r="J10">
        <v>1.6278999999999999</v>
      </c>
      <c r="K10" s="4">
        <f t="shared" si="0"/>
        <v>1.65599605048385</v>
      </c>
      <c r="L10" s="6">
        <v>0.92</v>
      </c>
      <c r="M10" s="7">
        <f t="shared" si="2"/>
        <v>1.2220040367107003</v>
      </c>
    </row>
    <row r="11" spans="1:17" x14ac:dyDescent="0.25">
      <c r="A11">
        <v>0.78920000000000001</v>
      </c>
      <c r="B11">
        <v>0.37969999999999998</v>
      </c>
      <c r="E11">
        <v>0.73809999999999998</v>
      </c>
      <c r="F11">
        <v>1.6123000000000001</v>
      </c>
      <c r="H11">
        <f t="shared" si="1"/>
        <v>1.6123000000000001</v>
      </c>
      <c r="I11">
        <v>0.73809999999999998</v>
      </c>
      <c r="J11">
        <v>1.6123000000000001</v>
      </c>
      <c r="K11" s="4">
        <f t="shared" si="0"/>
        <v>1.602106984977695</v>
      </c>
      <c r="L11" s="6">
        <v>0.94</v>
      </c>
      <c r="M11" s="7">
        <f t="shared" si="2"/>
        <v>1.1444448145736033</v>
      </c>
    </row>
    <row r="12" spans="1:17" x14ac:dyDescent="0.25">
      <c r="A12">
        <v>0.81510000000000005</v>
      </c>
      <c r="B12">
        <v>0.42099999999999999</v>
      </c>
      <c r="E12">
        <v>0.76380000000000003</v>
      </c>
      <c r="F12">
        <v>1.5162</v>
      </c>
      <c r="H12">
        <f t="shared" si="1"/>
        <v>1.5162</v>
      </c>
      <c r="I12">
        <v>0.76380000000000003</v>
      </c>
      <c r="J12">
        <v>1.5162</v>
      </c>
      <c r="K12" s="4">
        <f t="shared" si="0"/>
        <v>1.540959871770724</v>
      </c>
      <c r="L12" s="6">
        <v>0.95</v>
      </c>
      <c r="M12" s="7">
        <f t="shared" si="2"/>
        <v>1.0890395993757238</v>
      </c>
    </row>
    <row r="13" spans="1:17" x14ac:dyDescent="0.25">
      <c r="A13">
        <v>0.84060000000000001</v>
      </c>
      <c r="B13">
        <v>0.28499999999999998</v>
      </c>
      <c r="E13">
        <v>0.78920000000000001</v>
      </c>
      <c r="F13">
        <v>1.4519</v>
      </c>
      <c r="H13">
        <f t="shared" si="1"/>
        <v>1.4519</v>
      </c>
      <c r="I13">
        <v>0.78920000000000001</v>
      </c>
      <c r="J13">
        <v>1.4519</v>
      </c>
      <c r="K13" s="4">
        <f t="shared" si="0"/>
        <v>1.4787127566888785</v>
      </c>
      <c r="L13" s="6">
        <v>0.96</v>
      </c>
      <c r="M13" s="7">
        <f>$L$2*L13^5+$M$2*L13^4+$N$2*L13^3+$O$2*L13^2+$P$2*L13+$Q$2</f>
        <v>1.018658905907273</v>
      </c>
    </row>
    <row r="14" spans="1:17" x14ac:dyDescent="0.25">
      <c r="A14">
        <v>0.86550000000000005</v>
      </c>
      <c r="B14">
        <v>0.22189999999999999</v>
      </c>
      <c r="E14">
        <v>0.81510000000000005</v>
      </c>
      <c r="F14">
        <v>1.3959999999999999</v>
      </c>
      <c r="H14">
        <f t="shared" si="1"/>
        <v>1.3959999999999999</v>
      </c>
      <c r="I14">
        <v>0.81510000000000005</v>
      </c>
      <c r="J14">
        <v>1.3959999999999999</v>
      </c>
      <c r="K14" s="4">
        <f t="shared" si="0"/>
        <v>1.4196420150793756</v>
      </c>
      <c r="L14" s="6">
        <v>0.97</v>
      </c>
      <c r="M14" s="7">
        <f>$L$2*L14^5+$M$2*L14^4+$N$2*L14^3+$O$2*L14^2+$P$2*L14+$Q$2</f>
        <v>0.9298997492143144</v>
      </c>
    </row>
    <row r="15" spans="1:17" x14ac:dyDescent="0.25">
      <c r="A15">
        <v>0.89100000000000001</v>
      </c>
      <c r="B15">
        <v>0.1968</v>
      </c>
      <c r="E15">
        <v>0.84060000000000001</v>
      </c>
      <c r="F15">
        <v>1.4508000000000001</v>
      </c>
      <c r="H15">
        <f t="shared" si="1"/>
        <v>1.4508000000000001</v>
      </c>
      <c r="I15">
        <v>0.84060000000000001</v>
      </c>
      <c r="J15">
        <v>1.4508000000000001</v>
      </c>
      <c r="K15" s="4">
        <f t="shared" si="0"/>
        <v>1.3698668688808766</v>
      </c>
      <c r="L15" s="6">
        <v>0.98</v>
      </c>
      <c r="M15" s="7">
        <f>$L$2*L15^5+$M$2*L15^4+$N$2*L15^3+$O$2*L15^2+$P$2*L15+$Q$2</f>
        <v>0.81894622616903234</v>
      </c>
    </row>
    <row r="16" spans="1:17" x14ac:dyDescent="0.25">
      <c r="A16">
        <v>0.90990000000000004</v>
      </c>
      <c r="B16">
        <v>0.18110000000000001</v>
      </c>
      <c r="E16">
        <v>0.86550000000000005</v>
      </c>
      <c r="F16">
        <v>1.3624000000000001</v>
      </c>
      <c r="H16">
        <f t="shared" si="1"/>
        <v>1.3624000000000001</v>
      </c>
      <c r="I16">
        <v>0.86550000000000005</v>
      </c>
      <c r="J16">
        <v>1.3624000000000001</v>
      </c>
      <c r="K16" s="4">
        <f t="shared" si="0"/>
        <v>1.3289325999004404</v>
      </c>
      <c r="L16" s="6">
        <v>0.99</v>
      </c>
      <c r="M16" s="7">
        <f>$L$2*L16^5+$M$2*L16^4+$N$2*L16^3+$O$2*L16^2+$P$2*L16+$Q$2</f>
        <v>0.68154820252823356</v>
      </c>
    </row>
    <row r="17" spans="1:13" x14ac:dyDescent="0.25">
      <c r="A17">
        <v>0.92249999999999999</v>
      </c>
      <c r="B17">
        <v>0.1643</v>
      </c>
      <c r="E17">
        <v>0.89100000000000001</v>
      </c>
      <c r="F17">
        <v>1.2735000000000001</v>
      </c>
      <c r="H17">
        <f t="shared" si="1"/>
        <v>1.2735000000000001</v>
      </c>
      <c r="I17">
        <v>0.89100000000000001</v>
      </c>
      <c r="J17">
        <v>1.2735000000000001</v>
      </c>
      <c r="K17" s="4">
        <f t="shared" si="0"/>
        <v>1.287975218591896</v>
      </c>
      <c r="L17" s="6">
        <v>1</v>
      </c>
      <c r="M17" s="8">
        <f>$L$3*EXP(L17*$M$3)</f>
        <v>0.43326108080525511</v>
      </c>
    </row>
    <row r="18" spans="1:13" x14ac:dyDescent="0.25">
      <c r="A18">
        <v>0.93440000000000001</v>
      </c>
      <c r="B18">
        <v>0.21440000000000001</v>
      </c>
      <c r="E18">
        <v>0.90990000000000004</v>
      </c>
      <c r="F18">
        <v>1.2115</v>
      </c>
      <c r="H18">
        <f t="shared" si="1"/>
        <v>1.2115</v>
      </c>
      <c r="I18">
        <v>0.90990000000000004</v>
      </c>
      <c r="J18">
        <v>1.2115</v>
      </c>
      <c r="K18" s="4">
        <f t="shared" si="0"/>
        <v>1.2493335154018723</v>
      </c>
      <c r="L18" s="6">
        <v>1.01</v>
      </c>
      <c r="M18" s="8">
        <f t="shared" ref="M18:M26" si="3">$L$3*EXP(L18*$M$3)</f>
        <v>0.29312988499099674</v>
      </c>
    </row>
    <row r="19" spans="1:13" x14ac:dyDescent="0.25">
      <c r="A19">
        <v>0.94689999999999996</v>
      </c>
      <c r="B19">
        <v>0.13980000000000001</v>
      </c>
      <c r="E19">
        <v>0.92249999999999999</v>
      </c>
      <c r="F19">
        <v>1.228</v>
      </c>
      <c r="H19">
        <f t="shared" si="1"/>
        <v>1.228</v>
      </c>
      <c r="I19">
        <v>0.92249999999999999</v>
      </c>
      <c r="J19">
        <v>1.228</v>
      </c>
      <c r="K19" s="4">
        <f t="shared" si="0"/>
        <v>1.2142174292972641</v>
      </c>
      <c r="L19" s="6">
        <v>1.02</v>
      </c>
      <c r="M19" s="8">
        <f t="shared" si="3"/>
        <v>0.19832182783446717</v>
      </c>
    </row>
    <row r="20" spans="1:13" x14ac:dyDescent="0.25">
      <c r="A20">
        <v>0.95920000000000005</v>
      </c>
      <c r="B20">
        <v>0.12</v>
      </c>
      <c r="E20">
        <v>0.93440000000000001</v>
      </c>
      <c r="F20">
        <v>1.0468999999999999</v>
      </c>
      <c r="H20">
        <f t="shared" si="1"/>
        <v>1.0468999999999999</v>
      </c>
      <c r="I20">
        <v>0.93440000000000001</v>
      </c>
      <c r="J20">
        <v>1.0468999999999999</v>
      </c>
      <c r="K20" s="4">
        <f t="shared" si="0"/>
        <v>1.1700683298132617</v>
      </c>
      <c r="L20" s="6">
        <v>1.03</v>
      </c>
      <c r="M20" s="8">
        <f t="shared" si="3"/>
        <v>0.134177882943638</v>
      </c>
    </row>
    <row r="21" spans="1:13" x14ac:dyDescent="0.25">
      <c r="A21">
        <v>0.9718</v>
      </c>
      <c r="B21">
        <v>8.0199999999999994E-2</v>
      </c>
      <c r="E21">
        <v>0.94689999999999996</v>
      </c>
      <c r="F21">
        <v>1.0678000000000001</v>
      </c>
      <c r="H21">
        <f t="shared" si="1"/>
        <v>1.0678000000000001</v>
      </c>
      <c r="I21">
        <v>0.94689999999999996</v>
      </c>
      <c r="J21">
        <v>1.0678000000000001</v>
      </c>
      <c r="K21" s="4">
        <f t="shared" si="0"/>
        <v>1.1076686749103146</v>
      </c>
      <c r="L21" s="6">
        <v>1.04</v>
      </c>
      <c r="M21" s="8">
        <f t="shared" si="3"/>
        <v>9.0780245764292444E-2</v>
      </c>
    </row>
    <row r="22" spans="1:13" x14ac:dyDescent="0.25">
      <c r="A22">
        <v>0.98409999999999997</v>
      </c>
      <c r="B22">
        <v>8.1699999999999995E-2</v>
      </c>
      <c r="E22">
        <v>0.95920000000000005</v>
      </c>
      <c r="F22">
        <v>1.0321</v>
      </c>
      <c r="H22">
        <f t="shared" si="1"/>
        <v>1.0321</v>
      </c>
      <c r="I22" s="1">
        <v>0.95050000000000001</v>
      </c>
      <c r="J22" s="1">
        <v>1.1193</v>
      </c>
      <c r="K22" s="4">
        <f t="shared" si="0"/>
        <v>1.0859028972919305</v>
      </c>
      <c r="L22" s="6">
        <v>1.05</v>
      </c>
      <c r="M22" s="8">
        <f t="shared" si="3"/>
        <v>6.1418863081086364E-2</v>
      </c>
    </row>
    <row r="23" spans="1:13" x14ac:dyDescent="0.25">
      <c r="A23">
        <v>0.99629999999999996</v>
      </c>
      <c r="B23">
        <v>6.4199999999999993E-2</v>
      </c>
      <c r="E23">
        <v>0.9718</v>
      </c>
      <c r="F23">
        <v>0.8952</v>
      </c>
      <c r="H23">
        <f t="shared" si="1"/>
        <v>0.8952</v>
      </c>
      <c r="I23">
        <v>0.95920000000000005</v>
      </c>
      <c r="J23">
        <v>1.0321</v>
      </c>
      <c r="K23" s="4">
        <f t="shared" si="0"/>
        <v>1.0249180367023882</v>
      </c>
      <c r="L23" s="6">
        <v>1.06</v>
      </c>
      <c r="M23" s="8">
        <f t="shared" si="3"/>
        <v>4.1553938419243888E-2</v>
      </c>
    </row>
    <row r="24" spans="1:13" x14ac:dyDescent="0.25">
      <c r="A24" t="s">
        <v>12</v>
      </c>
      <c r="B24" t="s">
        <v>13</v>
      </c>
      <c r="C24" t="s">
        <v>11</v>
      </c>
      <c r="E24">
        <v>0.98409999999999997</v>
      </c>
      <c r="F24">
        <v>0.83650000000000002</v>
      </c>
      <c r="H24">
        <f t="shared" si="1"/>
        <v>0.83650000000000002</v>
      </c>
      <c r="I24" s="1">
        <v>0.96299999999999997</v>
      </c>
      <c r="J24" s="1">
        <v>1.0286</v>
      </c>
      <c r="K24" s="4">
        <f t="shared" si="0"/>
        <v>0.99412634674138189</v>
      </c>
      <c r="L24" s="6">
        <v>1.08</v>
      </c>
      <c r="M24" s="8">
        <f t="shared" si="3"/>
        <v>1.9020986158527164E-2</v>
      </c>
    </row>
    <row r="25" spans="1:13" x14ac:dyDescent="0.25">
      <c r="A25" s="1">
        <v>0.60570000000000002</v>
      </c>
      <c r="B25" s="1">
        <v>0.66359999999999997</v>
      </c>
      <c r="E25">
        <v>0.99629999999999996</v>
      </c>
      <c r="F25">
        <v>0.54449999999999998</v>
      </c>
      <c r="H25">
        <f t="shared" si="1"/>
        <v>0.54449999999999998</v>
      </c>
      <c r="I25">
        <v>0.9718</v>
      </c>
      <c r="J25">
        <v>0.8952</v>
      </c>
      <c r="K25" s="4">
        <f t="shared" si="0"/>
        <v>0.91168357425715385</v>
      </c>
      <c r="L25" s="6">
        <v>1.1000000000000001</v>
      </c>
      <c r="M25" s="8">
        <f t="shared" si="3"/>
        <v>8.7067057469415159E-3</v>
      </c>
    </row>
    <row r="26" spans="1:13" x14ac:dyDescent="0.25">
      <c r="A26" s="1">
        <v>0.63009999999999999</v>
      </c>
      <c r="B26" s="1">
        <v>0.61509999999999998</v>
      </c>
      <c r="E26" s="1">
        <v>0.95050000000000001</v>
      </c>
      <c r="F26" s="1"/>
      <c r="G26" s="1">
        <v>1.1193</v>
      </c>
      <c r="H26">
        <f>G26</f>
        <v>1.1193</v>
      </c>
      <c r="I26" s="1">
        <v>0.97450000000000003</v>
      </c>
      <c r="J26" s="1">
        <v>0.90369999999999995</v>
      </c>
      <c r="K26" s="4">
        <f t="shared" si="0"/>
        <v>0.88296112146247197</v>
      </c>
      <c r="L26" s="6">
        <v>1.1200000000000001</v>
      </c>
      <c r="M26" s="8">
        <f t="shared" si="3"/>
        <v>3.9854255889797824E-3</v>
      </c>
    </row>
    <row r="27" spans="1:13" x14ac:dyDescent="0.25">
      <c r="A27" s="1">
        <v>0.65490000000000004</v>
      </c>
      <c r="B27" s="1">
        <v>0.56200000000000006</v>
      </c>
      <c r="E27" s="1">
        <v>0.96299999999999997</v>
      </c>
      <c r="F27" s="1"/>
      <c r="G27" s="1">
        <v>1.0286</v>
      </c>
      <c r="H27">
        <f t="shared" ref="H27:H49" si="4">G27</f>
        <v>1.0286</v>
      </c>
      <c r="I27">
        <v>0.98409999999999997</v>
      </c>
      <c r="J27">
        <v>0.83650000000000002</v>
      </c>
      <c r="K27" s="4">
        <f t="shared" si="0"/>
        <v>0.76606847433924941</v>
      </c>
    </row>
    <row r="28" spans="1:13" x14ac:dyDescent="0.25">
      <c r="A28" s="1">
        <v>0.67359999999999998</v>
      </c>
      <c r="B28" s="1">
        <v>0.54039999999999999</v>
      </c>
      <c r="E28" s="1">
        <v>0.97450000000000003</v>
      </c>
      <c r="F28" s="1"/>
      <c r="G28" s="1">
        <v>0.90369999999999995</v>
      </c>
      <c r="H28">
        <f t="shared" si="4"/>
        <v>0.90369999999999995</v>
      </c>
      <c r="I28" s="1">
        <v>0.98509999999999998</v>
      </c>
      <c r="J28" s="1">
        <v>0.7742</v>
      </c>
      <c r="K28" s="4">
        <f t="shared" si="0"/>
        <v>0.75246249890972194</v>
      </c>
    </row>
    <row r="29" spans="1:13" x14ac:dyDescent="0.25">
      <c r="A29" s="1">
        <v>0.69520000000000004</v>
      </c>
      <c r="B29" s="1">
        <v>0.49659999999999999</v>
      </c>
      <c r="E29" s="1">
        <v>0.98509999999999998</v>
      </c>
      <c r="F29" s="1"/>
      <c r="G29" s="1">
        <v>0.7742</v>
      </c>
      <c r="H29">
        <f t="shared" si="4"/>
        <v>0.7742</v>
      </c>
      <c r="I29" s="1">
        <v>0.9929</v>
      </c>
      <c r="J29" s="1">
        <v>0.64080000000000004</v>
      </c>
      <c r="K29" s="4">
        <f t="shared" si="0"/>
        <v>0.63609634862643816</v>
      </c>
    </row>
    <row r="30" spans="1:13" x14ac:dyDescent="0.25">
      <c r="A30" s="1">
        <v>0.71540000000000004</v>
      </c>
      <c r="B30" s="1">
        <v>0.45689999999999997</v>
      </c>
      <c r="E30" s="1">
        <v>0.9929</v>
      </c>
      <c r="F30" s="1"/>
      <c r="G30" s="1">
        <v>0.64080000000000004</v>
      </c>
      <c r="H30">
        <f t="shared" si="4"/>
        <v>0.64080000000000004</v>
      </c>
      <c r="I30">
        <v>0.99629999999999996</v>
      </c>
      <c r="J30">
        <v>0.54449999999999998</v>
      </c>
      <c r="K30" s="4">
        <f t="shared" si="0"/>
        <v>0.57931098923074842</v>
      </c>
    </row>
    <row r="31" spans="1:13" x14ac:dyDescent="0.25">
      <c r="A31" s="1">
        <v>0.73619999999999997</v>
      </c>
      <c r="B31" s="1">
        <v>0.41610000000000003</v>
      </c>
      <c r="E31" s="1">
        <v>0.99980000000000002</v>
      </c>
      <c r="F31" s="1"/>
      <c r="G31" s="1">
        <v>0.45590000000000003</v>
      </c>
      <c r="H31">
        <f t="shared" si="4"/>
        <v>0.45590000000000003</v>
      </c>
      <c r="I31" s="1">
        <v>0.99980000000000002</v>
      </c>
      <c r="J31" s="1">
        <v>0.45590000000000003</v>
      </c>
      <c r="K31" s="4">
        <f t="shared" si="0"/>
        <v>0.51670894899154973</v>
      </c>
    </row>
    <row r="32" spans="1:13" x14ac:dyDescent="0.25">
      <c r="A32" s="1">
        <v>0.75790000000000002</v>
      </c>
      <c r="B32" s="1">
        <v>0.37409999999999999</v>
      </c>
      <c r="E32" s="1">
        <v>1.0135000000000001</v>
      </c>
      <c r="F32" s="1"/>
      <c r="G32" s="1">
        <v>0.25059999999999999</v>
      </c>
      <c r="H32">
        <f t="shared" si="4"/>
        <v>0.25059999999999999</v>
      </c>
      <c r="I32" s="1">
        <v>1.0135000000000001</v>
      </c>
      <c r="J32" s="1">
        <v>0.25059999999999999</v>
      </c>
      <c r="K32" s="13">
        <f>L$3*EXP(M$3*I32)</f>
        <v>0.25566350832769857</v>
      </c>
    </row>
    <row r="33" spans="1:15" ht="18.75" x14ac:dyDescent="0.25">
      <c r="A33" s="1">
        <v>0.77929999999999999</v>
      </c>
      <c r="B33" s="1">
        <v>0.36020000000000002</v>
      </c>
      <c r="E33" s="1">
        <v>1.0202</v>
      </c>
      <c r="F33" s="1"/>
      <c r="G33" s="1">
        <v>0.1923</v>
      </c>
      <c r="H33">
        <f t="shared" si="4"/>
        <v>0.1923</v>
      </c>
      <c r="I33" s="1">
        <v>1.0202</v>
      </c>
      <c r="J33" s="1">
        <v>0.1923</v>
      </c>
      <c r="K33" s="13">
        <f t="shared" ref="K33:K49" si="5">L$3*EXP(M$3*I33)</f>
        <v>0.19677808275002945</v>
      </c>
      <c r="O33" s="2"/>
    </row>
    <row r="34" spans="1:15" ht="18.75" x14ac:dyDescent="0.25">
      <c r="A34" s="1">
        <v>0.80079999999999996</v>
      </c>
      <c r="B34" s="1">
        <v>0.32440000000000002</v>
      </c>
      <c r="E34" s="1">
        <v>1.0262</v>
      </c>
      <c r="F34" s="1"/>
      <c r="G34" s="1">
        <v>0.1502</v>
      </c>
      <c r="H34">
        <f t="shared" si="4"/>
        <v>0.1502</v>
      </c>
      <c r="I34" s="1">
        <v>1.0262</v>
      </c>
      <c r="J34" s="1">
        <v>0.1502</v>
      </c>
      <c r="K34" s="13">
        <f t="shared" si="5"/>
        <v>0.15565496428509176</v>
      </c>
      <c r="O34" s="2"/>
    </row>
    <row r="35" spans="1:15" x14ac:dyDescent="0.25">
      <c r="A35" s="1">
        <v>0.82250000000000001</v>
      </c>
      <c r="B35" s="1">
        <v>0.29070000000000001</v>
      </c>
      <c r="E35" s="1">
        <v>1.0327999999999999</v>
      </c>
      <c r="F35" s="1"/>
      <c r="G35" s="1">
        <v>0.112</v>
      </c>
      <c r="H35">
        <f t="shared" si="4"/>
        <v>0.112</v>
      </c>
      <c r="I35" s="1">
        <v>1.0327999999999999</v>
      </c>
      <c r="J35" s="1">
        <v>0.112</v>
      </c>
      <c r="K35" s="13">
        <f t="shared" si="5"/>
        <v>0.12027291934356504</v>
      </c>
    </row>
    <row r="36" spans="1:15" x14ac:dyDescent="0.25">
      <c r="A36" s="1">
        <v>0.84430000000000005</v>
      </c>
      <c r="B36" s="1">
        <v>0.26169999999999999</v>
      </c>
      <c r="E36" s="1">
        <v>1.0387</v>
      </c>
      <c r="F36" s="1"/>
      <c r="G36" s="1">
        <v>8.72E-2</v>
      </c>
      <c r="H36">
        <f t="shared" si="4"/>
        <v>8.72E-2</v>
      </c>
      <c r="I36" s="1">
        <v>1.0387</v>
      </c>
      <c r="J36" s="1">
        <v>8.72E-2</v>
      </c>
      <c r="K36" s="13">
        <f t="shared" si="5"/>
        <v>9.5510473848207433E-2</v>
      </c>
    </row>
    <row r="37" spans="1:15" x14ac:dyDescent="0.25">
      <c r="A37" s="1">
        <v>0.86670000000000003</v>
      </c>
      <c r="B37" s="1">
        <v>0.22620000000000001</v>
      </c>
      <c r="E37" s="1">
        <v>1.0445</v>
      </c>
      <c r="F37" s="1"/>
      <c r="G37" s="1">
        <v>6.8099999999999994E-2</v>
      </c>
      <c r="H37">
        <f t="shared" si="4"/>
        <v>6.8099999999999994E-2</v>
      </c>
      <c r="I37" s="1">
        <v>1.0445</v>
      </c>
      <c r="J37" s="1">
        <v>6.8099999999999994E-2</v>
      </c>
      <c r="K37" s="13">
        <f t="shared" si="5"/>
        <v>7.614318563646362E-2</v>
      </c>
    </row>
    <row r="38" spans="1:15" x14ac:dyDescent="0.25">
      <c r="A38" s="1">
        <v>0.88839999999999997</v>
      </c>
      <c r="B38" s="1">
        <v>0.20069999999999999</v>
      </c>
      <c r="E38" s="1">
        <v>1.0508999999999999</v>
      </c>
      <c r="F38" s="1"/>
      <c r="G38" s="1">
        <v>5.74E-2</v>
      </c>
      <c r="H38">
        <f t="shared" si="4"/>
        <v>5.74E-2</v>
      </c>
      <c r="I38" s="1">
        <v>1.0508999999999999</v>
      </c>
      <c r="J38" s="1">
        <v>5.74E-2</v>
      </c>
      <c r="K38" s="13">
        <f t="shared" si="5"/>
        <v>5.9296588881771389E-2</v>
      </c>
    </row>
    <row r="39" spans="1:15" x14ac:dyDescent="0.25">
      <c r="A39" s="1">
        <v>0.9113</v>
      </c>
      <c r="B39" s="1">
        <v>0.15989999999999999</v>
      </c>
      <c r="E39" s="1">
        <v>1.0566</v>
      </c>
      <c r="F39" s="1"/>
      <c r="G39" s="1">
        <v>4.7699999999999999E-2</v>
      </c>
      <c r="H39">
        <f t="shared" si="4"/>
        <v>4.7699999999999999E-2</v>
      </c>
      <c r="I39" s="1">
        <v>1.0566</v>
      </c>
      <c r="J39" s="1">
        <v>4.7699999999999999E-2</v>
      </c>
      <c r="K39" s="13">
        <f t="shared" si="5"/>
        <v>4.7457695933135598E-2</v>
      </c>
    </row>
    <row r="40" spans="1:15" x14ac:dyDescent="0.25">
      <c r="A40" t="s">
        <v>12</v>
      </c>
      <c r="B40" t="s">
        <v>14</v>
      </c>
      <c r="C40" t="s">
        <v>15</v>
      </c>
      <c r="E40" s="1">
        <v>1.0622</v>
      </c>
      <c r="F40" s="1"/>
      <c r="G40" s="1">
        <v>3.7100000000000001E-2</v>
      </c>
      <c r="H40">
        <f t="shared" si="4"/>
        <v>3.7100000000000001E-2</v>
      </c>
      <c r="I40" s="1">
        <v>1.0622</v>
      </c>
      <c r="J40" s="1">
        <v>3.7100000000000001E-2</v>
      </c>
      <c r="K40" s="13">
        <f t="shared" si="5"/>
        <v>3.813120097690037E-2</v>
      </c>
    </row>
    <row r="41" spans="1:15" x14ac:dyDescent="0.25">
      <c r="A41">
        <v>0.61150000000000004</v>
      </c>
      <c r="B41">
        <v>1.8061</v>
      </c>
      <c r="E41" s="1">
        <v>1.0728</v>
      </c>
      <c r="F41" s="1"/>
      <c r="G41" s="1">
        <v>2.46E-2</v>
      </c>
      <c r="H41">
        <f t="shared" si="4"/>
        <v>2.46E-2</v>
      </c>
      <c r="I41" s="1">
        <v>1.0728</v>
      </c>
      <c r="J41" s="1">
        <v>2.46E-2</v>
      </c>
      <c r="K41" s="13">
        <f t="shared" si="5"/>
        <v>2.52005214881173E-2</v>
      </c>
    </row>
    <row r="42" spans="1:15" x14ac:dyDescent="0.25">
      <c r="A42">
        <v>0.63639999999999997</v>
      </c>
      <c r="B42">
        <v>1.7430000000000001</v>
      </c>
      <c r="E42" s="1">
        <v>1.0783</v>
      </c>
      <c r="F42" s="1"/>
      <c r="G42" s="1">
        <v>2.1100000000000001E-2</v>
      </c>
      <c r="H42">
        <f t="shared" si="4"/>
        <v>2.1100000000000001E-2</v>
      </c>
      <c r="I42" s="1">
        <v>1.0783</v>
      </c>
      <c r="J42" s="1">
        <v>2.1100000000000001E-2</v>
      </c>
      <c r="K42" s="13">
        <f t="shared" si="5"/>
        <v>2.0327326285511274E-2</v>
      </c>
    </row>
    <row r="43" spans="1:15" x14ac:dyDescent="0.25">
      <c r="A43">
        <v>0.66139999999999999</v>
      </c>
      <c r="B43">
        <v>1.7539</v>
      </c>
      <c r="E43" s="1">
        <v>1.0837000000000001</v>
      </c>
      <c r="F43" s="1"/>
      <c r="G43" s="1">
        <v>1.7000000000000001E-2</v>
      </c>
      <c r="H43">
        <f t="shared" si="4"/>
        <v>1.7000000000000001E-2</v>
      </c>
      <c r="I43" s="1">
        <v>1.0837000000000001</v>
      </c>
      <c r="J43" s="1">
        <v>1.7000000000000001E-2</v>
      </c>
      <c r="K43" s="13">
        <f t="shared" si="5"/>
        <v>1.6460684256870535E-2</v>
      </c>
    </row>
    <row r="44" spans="1:15" x14ac:dyDescent="0.25">
      <c r="A44">
        <v>0.68689999999999996</v>
      </c>
      <c r="B44">
        <v>1.7115</v>
      </c>
      <c r="E44" s="1">
        <v>1.0885</v>
      </c>
      <c r="F44" s="1"/>
      <c r="G44" s="1">
        <v>1.32E-2</v>
      </c>
      <c r="H44">
        <f t="shared" si="4"/>
        <v>1.32E-2</v>
      </c>
      <c r="I44" s="1">
        <v>1.0885</v>
      </c>
      <c r="J44" s="1">
        <v>1.32E-2</v>
      </c>
      <c r="K44" s="13">
        <f t="shared" si="5"/>
        <v>1.3645733508270721E-2</v>
      </c>
    </row>
    <row r="45" spans="1:15" x14ac:dyDescent="0.25">
      <c r="A45">
        <v>0.71209999999999996</v>
      </c>
      <c r="B45">
        <v>1.6278999999999999</v>
      </c>
      <c r="E45" s="1">
        <v>1.0985</v>
      </c>
      <c r="F45" s="1"/>
      <c r="G45" s="1">
        <v>9.7000000000000003E-3</v>
      </c>
      <c r="H45">
        <f t="shared" si="4"/>
        <v>9.7000000000000003E-3</v>
      </c>
      <c r="I45" s="1">
        <v>1.0985</v>
      </c>
      <c r="J45" s="1">
        <v>9.7000000000000003E-3</v>
      </c>
      <c r="K45" s="13">
        <f t="shared" si="5"/>
        <v>9.2322446467217271E-3</v>
      </c>
    </row>
    <row r="46" spans="1:15" x14ac:dyDescent="0.25">
      <c r="A46">
        <v>0.73809999999999998</v>
      </c>
      <c r="B46">
        <v>1.6123000000000001</v>
      </c>
      <c r="E46" s="1">
        <v>1.1037999999999999</v>
      </c>
      <c r="F46" s="1"/>
      <c r="G46" s="1">
        <v>8.2000000000000007E-3</v>
      </c>
      <c r="H46">
        <f t="shared" si="4"/>
        <v>8.2000000000000007E-3</v>
      </c>
      <c r="I46" s="1">
        <v>1.1037999999999999</v>
      </c>
      <c r="J46" s="1">
        <v>8.2000000000000007E-3</v>
      </c>
      <c r="K46" s="13">
        <f t="shared" si="5"/>
        <v>7.5053651510793417E-3</v>
      </c>
    </row>
    <row r="47" spans="1:15" x14ac:dyDescent="0.25">
      <c r="A47">
        <v>0.76380000000000003</v>
      </c>
      <c r="B47">
        <v>1.5162</v>
      </c>
      <c r="E47" s="1">
        <v>1.1084000000000001</v>
      </c>
      <c r="F47" s="1"/>
      <c r="G47" s="1">
        <v>6.4999999999999997E-3</v>
      </c>
      <c r="H47">
        <f t="shared" si="4"/>
        <v>6.4999999999999997E-3</v>
      </c>
      <c r="I47" s="1">
        <v>1.1084000000000001</v>
      </c>
      <c r="J47" s="1">
        <v>6.4999999999999997E-3</v>
      </c>
      <c r="K47" s="13">
        <f t="shared" si="5"/>
        <v>6.2706797150689428E-3</v>
      </c>
    </row>
    <row r="48" spans="1:15" x14ac:dyDescent="0.25">
      <c r="A48">
        <v>0.78920000000000001</v>
      </c>
      <c r="B48">
        <v>1.4519</v>
      </c>
      <c r="E48" s="1">
        <v>1.1153</v>
      </c>
      <c r="F48" s="1"/>
      <c r="G48" s="1">
        <v>4.5999999999999999E-3</v>
      </c>
      <c r="H48">
        <f t="shared" si="4"/>
        <v>4.5999999999999999E-3</v>
      </c>
      <c r="I48" s="1">
        <v>1.1153</v>
      </c>
      <c r="J48" s="1">
        <v>4.5999999999999999E-3</v>
      </c>
      <c r="K48" s="13">
        <f t="shared" si="5"/>
        <v>4.7888232504460478E-3</v>
      </c>
    </row>
    <row r="49" spans="1:11" x14ac:dyDescent="0.25">
      <c r="A49">
        <v>0.81510000000000005</v>
      </c>
      <c r="B49">
        <v>1.3959999999999999</v>
      </c>
      <c r="E49" s="1">
        <v>1.1197999999999999</v>
      </c>
      <c r="F49" s="1"/>
      <c r="G49" s="1">
        <v>4.1000000000000003E-3</v>
      </c>
      <c r="H49">
        <f t="shared" si="4"/>
        <v>4.1000000000000003E-3</v>
      </c>
      <c r="I49" s="1">
        <v>1.1197999999999999</v>
      </c>
      <c r="J49" s="1">
        <v>4.1000000000000003E-3</v>
      </c>
      <c r="K49" s="13">
        <f t="shared" si="5"/>
        <v>4.0166916785584726E-3</v>
      </c>
    </row>
    <row r="50" spans="1:11" x14ac:dyDescent="0.25">
      <c r="A50">
        <v>0.84060000000000001</v>
      </c>
      <c r="B50">
        <v>1.4508000000000001</v>
      </c>
    </row>
    <row r="51" spans="1:11" x14ac:dyDescent="0.25">
      <c r="A51">
        <v>0.86550000000000005</v>
      </c>
      <c r="B51">
        <v>1.3624000000000001</v>
      </c>
    </row>
    <row r="52" spans="1:11" x14ac:dyDescent="0.25">
      <c r="A52">
        <v>0.89100000000000001</v>
      </c>
      <c r="B52">
        <v>1.2735000000000001</v>
      </c>
    </row>
    <row r="53" spans="1:11" x14ac:dyDescent="0.25">
      <c r="A53">
        <v>0.90990000000000004</v>
      </c>
      <c r="B53">
        <v>1.2115</v>
      </c>
    </row>
    <row r="54" spans="1:11" x14ac:dyDescent="0.25">
      <c r="A54">
        <v>0.92249999999999999</v>
      </c>
      <c r="B54">
        <v>1.228</v>
      </c>
    </row>
    <row r="55" spans="1:11" x14ac:dyDescent="0.25">
      <c r="A55">
        <v>0.93440000000000001</v>
      </c>
      <c r="B55">
        <v>1.0468999999999999</v>
      </c>
    </row>
    <row r="56" spans="1:11" x14ac:dyDescent="0.25">
      <c r="A56">
        <v>0.94689999999999996</v>
      </c>
      <c r="B56">
        <v>1.0678000000000001</v>
      </c>
    </row>
    <row r="57" spans="1:11" x14ac:dyDescent="0.25">
      <c r="A57">
        <v>0.95920000000000005</v>
      </c>
      <c r="B57">
        <v>1.0321</v>
      </c>
    </row>
    <row r="58" spans="1:11" x14ac:dyDescent="0.25">
      <c r="A58">
        <v>0.9718</v>
      </c>
      <c r="B58">
        <v>0.8952</v>
      </c>
    </row>
    <row r="59" spans="1:11" x14ac:dyDescent="0.25">
      <c r="A59">
        <v>0.98409999999999997</v>
      </c>
      <c r="B59">
        <v>0.83650000000000002</v>
      </c>
    </row>
    <row r="60" spans="1:11" x14ac:dyDescent="0.25">
      <c r="A60">
        <v>0.99629999999999996</v>
      </c>
      <c r="B60">
        <v>0.54449999999999998</v>
      </c>
    </row>
    <row r="61" spans="1:11" x14ac:dyDescent="0.25">
      <c r="A61" t="s">
        <v>12</v>
      </c>
      <c r="B61" t="s">
        <v>16</v>
      </c>
      <c r="C61" t="s">
        <v>15</v>
      </c>
    </row>
    <row r="62" spans="1:11" x14ac:dyDescent="0.25">
      <c r="A62">
        <v>0.95050000000000001</v>
      </c>
      <c r="B62">
        <v>1.1193</v>
      </c>
    </row>
    <row r="63" spans="1:11" x14ac:dyDescent="0.25">
      <c r="A63">
        <v>0.96299999999999997</v>
      </c>
      <c r="B63">
        <v>1.0286</v>
      </c>
    </row>
    <row r="64" spans="1:11" x14ac:dyDescent="0.25">
      <c r="A64">
        <v>0.97450000000000003</v>
      </c>
      <c r="B64">
        <v>0.90369999999999995</v>
      </c>
    </row>
    <row r="65" spans="1:2" x14ac:dyDescent="0.25">
      <c r="A65">
        <v>0.98509999999999998</v>
      </c>
      <c r="B65">
        <v>0.7742</v>
      </c>
    </row>
    <row r="66" spans="1:2" x14ac:dyDescent="0.25">
      <c r="A66">
        <v>0.9929</v>
      </c>
      <c r="B66">
        <v>0.64080000000000004</v>
      </c>
    </row>
    <row r="67" spans="1:2" x14ac:dyDescent="0.25">
      <c r="A67">
        <v>0.99980000000000002</v>
      </c>
      <c r="B67">
        <v>0.45590000000000003</v>
      </c>
    </row>
    <row r="68" spans="1:2" x14ac:dyDescent="0.25">
      <c r="A68">
        <v>1.0135000000000001</v>
      </c>
      <c r="B68">
        <v>0.25059999999999999</v>
      </c>
    </row>
    <row r="69" spans="1:2" x14ac:dyDescent="0.25">
      <c r="A69">
        <v>1.0202</v>
      </c>
      <c r="B69">
        <v>0.1923</v>
      </c>
    </row>
    <row r="70" spans="1:2" x14ac:dyDescent="0.25">
      <c r="A70">
        <v>1.0262</v>
      </c>
      <c r="B70">
        <v>0.1502</v>
      </c>
    </row>
    <row r="71" spans="1:2" x14ac:dyDescent="0.25">
      <c r="A71">
        <v>1.0327999999999999</v>
      </c>
      <c r="B71">
        <v>0.112</v>
      </c>
    </row>
    <row r="72" spans="1:2" x14ac:dyDescent="0.25">
      <c r="A72">
        <v>1.0387</v>
      </c>
      <c r="B72">
        <v>8.72E-2</v>
      </c>
    </row>
    <row r="73" spans="1:2" x14ac:dyDescent="0.25">
      <c r="A73">
        <v>1.0445</v>
      </c>
      <c r="B73">
        <v>6.8099999999999994E-2</v>
      </c>
    </row>
    <row r="74" spans="1:2" x14ac:dyDescent="0.25">
      <c r="A74">
        <v>1.0508999999999999</v>
      </c>
      <c r="B74">
        <v>5.74E-2</v>
      </c>
    </row>
    <row r="75" spans="1:2" x14ac:dyDescent="0.25">
      <c r="A75">
        <v>1.0566</v>
      </c>
      <c r="B75">
        <v>4.7699999999999999E-2</v>
      </c>
    </row>
    <row r="76" spans="1:2" x14ac:dyDescent="0.25">
      <c r="A76">
        <v>1.0622</v>
      </c>
      <c r="B76">
        <v>3.7100000000000001E-2</v>
      </c>
    </row>
    <row r="77" spans="1:2" x14ac:dyDescent="0.25">
      <c r="A77">
        <v>1.0728</v>
      </c>
      <c r="B77">
        <v>2.46E-2</v>
      </c>
    </row>
    <row r="78" spans="1:2" x14ac:dyDescent="0.25">
      <c r="A78">
        <v>1.0783</v>
      </c>
      <c r="B78">
        <v>2.1100000000000001E-2</v>
      </c>
    </row>
    <row r="79" spans="1:2" x14ac:dyDescent="0.25">
      <c r="A79">
        <v>1.0837000000000001</v>
      </c>
      <c r="B79">
        <v>1.7000000000000001E-2</v>
      </c>
    </row>
    <row r="80" spans="1:2" x14ac:dyDescent="0.25">
      <c r="A80">
        <v>1.0885</v>
      </c>
      <c r="B80">
        <v>1.32E-2</v>
      </c>
    </row>
    <row r="81" spans="1:2" x14ac:dyDescent="0.25">
      <c r="A81">
        <v>1.0985</v>
      </c>
      <c r="B81">
        <v>9.7000000000000003E-3</v>
      </c>
    </row>
    <row r="82" spans="1:2" x14ac:dyDescent="0.25">
      <c r="A82">
        <v>1.1037999999999999</v>
      </c>
      <c r="B82">
        <v>8.2000000000000007E-3</v>
      </c>
    </row>
    <row r="83" spans="1:2" x14ac:dyDescent="0.25">
      <c r="A83">
        <v>1.1084000000000001</v>
      </c>
      <c r="B83">
        <v>6.4999999999999997E-3</v>
      </c>
    </row>
    <row r="84" spans="1:2" x14ac:dyDescent="0.25">
      <c r="A84">
        <v>1.1153</v>
      </c>
      <c r="B84">
        <v>4.5999999999999999E-3</v>
      </c>
    </row>
    <row r="85" spans="1:2" x14ac:dyDescent="0.25">
      <c r="A85">
        <v>1.1197999999999999</v>
      </c>
      <c r="B85">
        <v>4.1000000000000003E-3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85"/>
  <sheetViews>
    <sheetView topLeftCell="B1" workbookViewId="0">
      <selection activeCell="K8" sqref="K8"/>
    </sheetView>
  </sheetViews>
  <sheetFormatPr defaultRowHeight="15" x14ac:dyDescent="0.25"/>
  <cols>
    <col min="8" max="8" width="9.5703125" customWidth="1"/>
    <col min="12" max="12" width="9.5703125" customWidth="1"/>
    <col min="15" max="15" width="9.28515625" customWidth="1"/>
    <col min="19" max="19" width="2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25">
      <c r="A2" t="s">
        <v>9</v>
      </c>
      <c r="B2" t="s">
        <v>3</v>
      </c>
      <c r="L2" s="3">
        <v>-365.72449999999998</v>
      </c>
      <c r="M2" s="3">
        <v>1464.307</v>
      </c>
      <c r="N2" s="3">
        <v>-2326.0059999999999</v>
      </c>
      <c r="O2" s="3">
        <v>1831.9760000000001</v>
      </c>
      <c r="P2" s="3">
        <v>-716.79079999999999</v>
      </c>
      <c r="Q2" s="3">
        <v>112.28870000000001</v>
      </c>
    </row>
    <row r="3" spans="1:17" x14ac:dyDescent="0.25">
      <c r="B3" t="s">
        <v>10</v>
      </c>
      <c r="C3" t="s">
        <v>11</v>
      </c>
      <c r="K3">
        <v>4.3999999999999997E-2</v>
      </c>
      <c r="L3">
        <f>K3*100000000000000000</f>
        <v>4399999999999999.5</v>
      </c>
      <c r="M3" s="3">
        <v>-39.072470000000003</v>
      </c>
      <c r="N3">
        <v>5.0000000000000001E-3</v>
      </c>
    </row>
    <row r="4" spans="1:17" x14ac:dyDescent="0.25">
      <c r="A4">
        <v>0.61150000000000004</v>
      </c>
      <c r="B4">
        <v>0.57099999999999995</v>
      </c>
      <c r="E4" s="12" t="s">
        <v>24</v>
      </c>
      <c r="F4" s="12" t="s">
        <v>31</v>
      </c>
      <c r="G4" s="12" t="s">
        <v>32</v>
      </c>
      <c r="H4" s="12"/>
      <c r="I4" s="12" t="s">
        <v>27</v>
      </c>
      <c r="J4" s="12" t="s">
        <v>28</v>
      </c>
      <c r="K4" s="12" t="s">
        <v>29</v>
      </c>
      <c r="L4" s="12" t="s">
        <v>30</v>
      </c>
      <c r="M4" s="12" t="s">
        <v>29</v>
      </c>
    </row>
    <row r="5" spans="1:17" x14ac:dyDescent="0.25">
      <c r="A5">
        <v>0.63639999999999997</v>
      </c>
      <c r="B5">
        <v>0.56010000000000004</v>
      </c>
    </row>
    <row r="6" spans="1:17" x14ac:dyDescent="0.25">
      <c r="A6">
        <v>0.66139999999999999</v>
      </c>
      <c r="B6">
        <v>0.51919999999999999</v>
      </c>
      <c r="E6">
        <v>0.61150000000000004</v>
      </c>
      <c r="F6">
        <v>0.57099999999999995</v>
      </c>
      <c r="H6">
        <f>F6</f>
        <v>0.57099999999999995</v>
      </c>
      <c r="I6" s="1">
        <v>0.60570000000000002</v>
      </c>
      <c r="J6" s="1">
        <v>0.66359999999999997</v>
      </c>
      <c r="K6" s="4">
        <f t="shared" ref="K6:K31" si="0">L$2*I6^5+M$2*I6^4+N$2*I6^3+O$2*I6^2+P$2*I6+Q$2</f>
        <v>0.63099333313505213</v>
      </c>
      <c r="L6" s="6">
        <v>0.6</v>
      </c>
      <c r="M6" s="7">
        <f>$L$2*L6^5+$M$2*L6^4+$N$2*L6^3+$O$2*L6^2+$P$2*L6+$Q$2</f>
        <v>0.64373408000000154</v>
      </c>
    </row>
    <row r="7" spans="1:17" x14ac:dyDescent="0.25">
      <c r="A7">
        <v>0.68689999999999996</v>
      </c>
      <c r="B7">
        <v>0.5635</v>
      </c>
      <c r="E7">
        <v>0.63639999999999997</v>
      </c>
      <c r="F7">
        <v>0.56010000000000004</v>
      </c>
      <c r="H7">
        <f t="shared" ref="H7:H24" si="1">F7</f>
        <v>0.56010000000000004</v>
      </c>
      <c r="I7">
        <v>0.61150000000000004</v>
      </c>
      <c r="J7">
        <v>0.57099999999999995</v>
      </c>
      <c r="K7" s="4">
        <f t="shared" si="0"/>
        <v>0.61909496638702421</v>
      </c>
      <c r="L7" s="6">
        <v>0.7</v>
      </c>
      <c r="M7" s="7">
        <f t="shared" ref="M7:M12" si="2">$L$2*L7^5+$M$2*L7^4+$N$2*L7^3+$O$2*L7^2+$P$2*L7+$Q$2</f>
        <v>0.49611598500018772</v>
      </c>
    </row>
    <row r="8" spans="1:17" x14ac:dyDescent="0.25">
      <c r="A8">
        <v>0.71209999999999996</v>
      </c>
      <c r="B8">
        <v>0.47289999999999999</v>
      </c>
      <c r="E8">
        <v>0.66139999999999999</v>
      </c>
      <c r="F8">
        <v>0.51919999999999999</v>
      </c>
      <c r="H8">
        <f t="shared" si="1"/>
        <v>0.51919999999999999</v>
      </c>
      <c r="I8" s="1">
        <v>0.63009999999999999</v>
      </c>
      <c r="J8" s="1">
        <v>0.61509999999999998</v>
      </c>
      <c r="K8" s="4">
        <f t="shared" si="0"/>
        <v>0.58666735718969676</v>
      </c>
      <c r="L8" s="6">
        <v>0.8</v>
      </c>
      <c r="M8" s="7">
        <f t="shared" si="2"/>
        <v>0.34517104000036625</v>
      </c>
    </row>
    <row r="9" spans="1:17" x14ac:dyDescent="0.25">
      <c r="A9">
        <v>0.73809999999999998</v>
      </c>
      <c r="B9">
        <v>0.4546</v>
      </c>
      <c r="E9">
        <v>0.68689999999999996</v>
      </c>
      <c r="F9">
        <v>0.5635</v>
      </c>
      <c r="H9">
        <f t="shared" si="1"/>
        <v>0.5635</v>
      </c>
      <c r="I9">
        <v>0.63639999999999997</v>
      </c>
      <c r="J9">
        <v>0.56010000000000004</v>
      </c>
      <c r="K9" s="4">
        <f t="shared" si="0"/>
        <v>0.57718605714768501</v>
      </c>
      <c r="L9" s="6">
        <v>0.9</v>
      </c>
      <c r="M9" s="7">
        <f t="shared" si="2"/>
        <v>0.19432869500025163</v>
      </c>
    </row>
    <row r="10" spans="1:17" x14ac:dyDescent="0.25">
      <c r="A10">
        <v>0.76380000000000003</v>
      </c>
      <c r="B10">
        <v>0.43830000000000002</v>
      </c>
      <c r="E10">
        <v>0.71209999999999996</v>
      </c>
      <c r="F10">
        <v>0.47289999999999999</v>
      </c>
      <c r="H10">
        <f t="shared" si="1"/>
        <v>0.47289999999999999</v>
      </c>
      <c r="I10" s="1">
        <v>0.65490000000000004</v>
      </c>
      <c r="J10" s="1">
        <v>0.56200000000000006</v>
      </c>
      <c r="K10" s="4">
        <f t="shared" si="0"/>
        <v>0.55207118582706016</v>
      </c>
      <c r="L10" s="6">
        <v>0.92</v>
      </c>
      <c r="M10" s="7">
        <f t="shared" si="2"/>
        <v>0.16965581916161909</v>
      </c>
    </row>
    <row r="11" spans="1:17" x14ac:dyDescent="0.25">
      <c r="A11">
        <v>0.78920000000000001</v>
      </c>
      <c r="B11">
        <v>0.37969999999999998</v>
      </c>
      <c r="E11">
        <v>0.73809999999999998</v>
      </c>
      <c r="F11">
        <v>0.4546</v>
      </c>
      <c r="H11">
        <f t="shared" si="1"/>
        <v>0.4546</v>
      </c>
      <c r="I11">
        <v>0.66139999999999999</v>
      </c>
      <c r="J11">
        <v>0.51919999999999999</v>
      </c>
      <c r="K11" s="4">
        <f t="shared" si="0"/>
        <v>0.54386235193118182</v>
      </c>
      <c r="L11" s="6">
        <v>0.94</v>
      </c>
      <c r="M11" s="7">
        <f t="shared" si="2"/>
        <v>0.14545982649173084</v>
      </c>
    </row>
    <row r="12" spans="1:17" x14ac:dyDescent="0.25">
      <c r="A12">
        <v>0.81510000000000005</v>
      </c>
      <c r="B12">
        <v>0.42099999999999999</v>
      </c>
      <c r="E12">
        <v>0.76380000000000003</v>
      </c>
      <c r="F12">
        <v>0.43830000000000002</v>
      </c>
      <c r="H12">
        <f t="shared" si="1"/>
        <v>0.43830000000000002</v>
      </c>
      <c r="I12" s="1">
        <v>0.67359999999999998</v>
      </c>
      <c r="J12" s="1">
        <v>0.54039999999999999</v>
      </c>
      <c r="K12" s="4">
        <f t="shared" si="0"/>
        <v>0.52883483026636213</v>
      </c>
      <c r="L12" s="6">
        <v>0.95</v>
      </c>
      <c r="M12" s="7">
        <f t="shared" si="2"/>
        <v>0.1329426920318042</v>
      </c>
    </row>
    <row r="13" spans="1:17" x14ac:dyDescent="0.25">
      <c r="A13">
        <v>0.84060000000000001</v>
      </c>
      <c r="B13">
        <v>0.28499999999999998</v>
      </c>
      <c r="E13">
        <v>0.78920000000000001</v>
      </c>
      <c r="F13">
        <v>0.37969999999999998</v>
      </c>
      <c r="H13">
        <f t="shared" si="1"/>
        <v>0.37969999999999998</v>
      </c>
      <c r="I13">
        <v>0.68689999999999996</v>
      </c>
      <c r="J13">
        <v>0.5635</v>
      </c>
      <c r="K13" s="4">
        <f t="shared" si="0"/>
        <v>0.51253648168540167</v>
      </c>
      <c r="L13" s="6">
        <v>0.96</v>
      </c>
      <c r="M13" s="7">
        <f>$L$2*L13^5+$M$2*L13^4+$N$2*L13^3+$O$2*L13^2+$P$2*L13+$Q$2</f>
        <v>0.11971027450903193</v>
      </c>
    </row>
    <row r="14" spans="1:17" x14ac:dyDescent="0.25">
      <c r="A14">
        <v>0.86550000000000005</v>
      </c>
      <c r="B14">
        <v>0.22189999999999999</v>
      </c>
      <c r="E14">
        <v>0.81510000000000005</v>
      </c>
      <c r="F14">
        <v>0.42099999999999999</v>
      </c>
      <c r="H14">
        <f t="shared" si="1"/>
        <v>0.42099999999999999</v>
      </c>
      <c r="I14" s="1">
        <v>0.69520000000000004</v>
      </c>
      <c r="J14" s="1">
        <v>0.49659999999999999</v>
      </c>
      <c r="K14" s="4">
        <f t="shared" si="0"/>
        <v>0.5021979209869869</v>
      </c>
      <c r="L14" s="6">
        <v>0.97</v>
      </c>
      <c r="M14" s="7">
        <f>$L$2*L14^5+$M$2*L14^4+$N$2*L14^3+$O$2*L14^2+$P$2*L14+$Q$2</f>
        <v>0.10535491255046736</v>
      </c>
    </row>
    <row r="15" spans="1:17" x14ac:dyDescent="0.25">
      <c r="A15">
        <v>0.89100000000000001</v>
      </c>
      <c r="B15">
        <v>0.1968</v>
      </c>
      <c r="E15">
        <v>0.84060000000000001</v>
      </c>
      <c r="F15">
        <v>0.28499999999999998</v>
      </c>
      <c r="H15">
        <f t="shared" si="1"/>
        <v>0.28499999999999998</v>
      </c>
      <c r="I15">
        <v>0.71209999999999996</v>
      </c>
      <c r="J15">
        <v>0.47289999999999999</v>
      </c>
      <c r="K15" s="4">
        <f t="shared" si="0"/>
        <v>0.48035084578202714</v>
      </c>
      <c r="L15" s="6">
        <v>0.98</v>
      </c>
      <c r="M15" s="7">
        <f>$L$2*L15^5+$M$2*L15^4+$N$2*L15^3+$O$2*L15^2+$P$2*L15+$Q$2</f>
        <v>8.9399063838698112E-2</v>
      </c>
    </row>
    <row r="16" spans="1:17" x14ac:dyDescent="0.25">
      <c r="A16">
        <v>0.90990000000000004</v>
      </c>
      <c r="B16">
        <v>0.18110000000000001</v>
      </c>
      <c r="E16">
        <v>0.86550000000000005</v>
      </c>
      <c r="F16">
        <v>0.22189999999999999</v>
      </c>
      <c r="H16">
        <f t="shared" si="1"/>
        <v>0.22189999999999999</v>
      </c>
      <c r="I16" s="1">
        <v>0.71540000000000004</v>
      </c>
      <c r="J16" s="1">
        <v>0.45689999999999997</v>
      </c>
      <c r="K16" s="4">
        <f t="shared" si="0"/>
        <v>0.47592915221167686</v>
      </c>
      <c r="L16" s="6">
        <v>0.99</v>
      </c>
      <c r="M16" s="7">
        <f>$L$2*L16^5+$M$2*L16^4+$N$2*L16^3+$O$2*L16^2+$P$2*L16+$Q$2</f>
        <v>7.1290916418149664E-2</v>
      </c>
    </row>
    <row r="17" spans="1:13" x14ac:dyDescent="0.25">
      <c r="A17">
        <v>0.92249999999999999</v>
      </c>
      <c r="B17">
        <v>0.1643</v>
      </c>
      <c r="E17">
        <v>0.89100000000000001</v>
      </c>
      <c r="F17">
        <v>0.1968</v>
      </c>
      <c r="H17">
        <f t="shared" si="1"/>
        <v>0.1968</v>
      </c>
      <c r="I17" s="1">
        <v>0.73619999999999997</v>
      </c>
      <c r="J17" s="1">
        <v>0.41610000000000003</v>
      </c>
      <c r="K17" s="4">
        <f t="shared" si="0"/>
        <v>0.44672195727019925</v>
      </c>
      <c r="L17" s="6">
        <v>1</v>
      </c>
      <c r="M17" s="5">
        <f>($L$3-$N$3)*EXP(L17*$M$3)+$N$3</f>
        <v>5.2260091829023199E-2</v>
      </c>
    </row>
    <row r="18" spans="1:13" x14ac:dyDescent="0.25">
      <c r="A18">
        <v>0.93440000000000001</v>
      </c>
      <c r="B18">
        <v>0.21440000000000001</v>
      </c>
      <c r="E18">
        <v>0.90990000000000004</v>
      </c>
      <c r="F18">
        <v>0.18110000000000001</v>
      </c>
      <c r="H18">
        <f t="shared" si="1"/>
        <v>0.18110000000000001</v>
      </c>
      <c r="I18">
        <v>0.73809999999999998</v>
      </c>
      <c r="J18">
        <v>0.4546</v>
      </c>
      <c r="K18" s="4">
        <f t="shared" si="0"/>
        <v>0.44393703114241134</v>
      </c>
      <c r="L18" s="6">
        <v>1.01</v>
      </c>
      <c r="M18" s="5">
        <f t="shared" ref="M18:M26" si="3">($L$3-$N$3)*EXP(L18*$M$3)+$N$3</f>
        <v>3.6974589678717078E-2</v>
      </c>
    </row>
    <row r="19" spans="1:13" x14ac:dyDescent="0.25">
      <c r="A19">
        <v>0.94689999999999996</v>
      </c>
      <c r="B19">
        <v>0.13980000000000001</v>
      </c>
      <c r="E19">
        <v>0.92249999999999999</v>
      </c>
      <c r="F19">
        <v>0.1643</v>
      </c>
      <c r="H19">
        <f t="shared" si="1"/>
        <v>0.1643</v>
      </c>
      <c r="I19" s="1">
        <v>0.75790000000000002</v>
      </c>
      <c r="J19" s="1">
        <v>0.37409999999999999</v>
      </c>
      <c r="K19" s="4">
        <f t="shared" si="0"/>
        <v>0.4138240827085724</v>
      </c>
      <c r="L19" s="6">
        <v>1.02</v>
      </c>
      <c r="M19" s="5">
        <f t="shared" si="3"/>
        <v>2.6632932682844761E-2</v>
      </c>
    </row>
    <row r="20" spans="1:13" x14ac:dyDescent="0.25">
      <c r="A20">
        <v>0.95920000000000005</v>
      </c>
      <c r="B20">
        <v>0.12</v>
      </c>
      <c r="E20">
        <v>0.93440000000000001</v>
      </c>
      <c r="F20">
        <v>0.21440000000000001</v>
      </c>
      <c r="H20">
        <f t="shared" si="1"/>
        <v>0.21440000000000001</v>
      </c>
      <c r="I20">
        <v>0.76380000000000003</v>
      </c>
      <c r="J20">
        <v>0.43830000000000002</v>
      </c>
      <c r="K20" s="4">
        <f t="shared" si="0"/>
        <v>0.40450462220240979</v>
      </c>
      <c r="L20" s="6">
        <v>1.03</v>
      </c>
      <c r="M20" s="5">
        <f t="shared" si="3"/>
        <v>1.9636115151525847E-2</v>
      </c>
    </row>
    <row r="21" spans="1:13" x14ac:dyDescent="0.25">
      <c r="A21">
        <v>0.9718</v>
      </c>
      <c r="B21">
        <v>8.0199999999999994E-2</v>
      </c>
      <c r="E21">
        <v>0.94689999999999996</v>
      </c>
      <c r="F21">
        <v>0.13980000000000001</v>
      </c>
      <c r="H21">
        <f t="shared" si="1"/>
        <v>0.13980000000000001</v>
      </c>
      <c r="I21" s="1">
        <v>0.77929999999999999</v>
      </c>
      <c r="J21" s="1">
        <v>0.36020000000000002</v>
      </c>
      <c r="K21" s="4">
        <f t="shared" si="0"/>
        <v>0.37943891806531838</v>
      </c>
      <c r="L21" s="6">
        <v>1.04</v>
      </c>
      <c r="M21" s="5">
        <f t="shared" si="3"/>
        <v>1.4902303578959539E-2</v>
      </c>
    </row>
    <row r="22" spans="1:13" x14ac:dyDescent="0.25">
      <c r="A22">
        <v>0.98409999999999997</v>
      </c>
      <c r="B22">
        <v>8.1699999999999995E-2</v>
      </c>
      <c r="E22">
        <v>0.95920000000000005</v>
      </c>
      <c r="F22">
        <v>0.12</v>
      </c>
      <c r="H22">
        <f t="shared" si="1"/>
        <v>0.12</v>
      </c>
      <c r="I22">
        <v>0.78920000000000001</v>
      </c>
      <c r="J22">
        <v>0.37969999999999998</v>
      </c>
      <c r="K22" s="4">
        <f t="shared" si="0"/>
        <v>0.3631145654283614</v>
      </c>
      <c r="L22" s="6">
        <v>1.05</v>
      </c>
      <c r="M22" s="5">
        <f t="shared" si="3"/>
        <v>1.1699565776486282E-2</v>
      </c>
    </row>
    <row r="23" spans="1:13" x14ac:dyDescent="0.25">
      <c r="A23">
        <v>0.99629999999999996</v>
      </c>
      <c r="B23">
        <v>6.4199999999999993E-2</v>
      </c>
      <c r="E23">
        <v>0.9718</v>
      </c>
      <c r="F23">
        <v>8.0199999999999994E-2</v>
      </c>
      <c r="H23">
        <f t="shared" si="1"/>
        <v>8.0199999999999994E-2</v>
      </c>
      <c r="I23" s="1">
        <v>0.80079999999999996</v>
      </c>
      <c r="J23" s="1">
        <v>0.32440000000000002</v>
      </c>
      <c r="K23" s="4">
        <f t="shared" si="0"/>
        <v>0.34384003606550095</v>
      </c>
      <c r="L23" s="6">
        <v>1.06</v>
      </c>
      <c r="M23" s="5">
        <f t="shared" si="3"/>
        <v>9.5327010261366217E-3</v>
      </c>
    </row>
    <row r="24" spans="1:13" x14ac:dyDescent="0.25">
      <c r="A24" t="s">
        <v>12</v>
      </c>
      <c r="B24" t="s">
        <v>13</v>
      </c>
      <c r="C24" t="s">
        <v>11</v>
      </c>
      <c r="E24">
        <v>0.98409999999999997</v>
      </c>
      <c r="F24">
        <v>8.1699999999999995E-2</v>
      </c>
      <c r="H24">
        <f t="shared" si="1"/>
        <v>8.1699999999999995E-2</v>
      </c>
      <c r="I24">
        <v>0.81510000000000005</v>
      </c>
      <c r="J24">
        <v>0.42099999999999999</v>
      </c>
      <c r="K24" s="4">
        <f t="shared" si="0"/>
        <v>0.32011190388385558</v>
      </c>
      <c r="L24" s="6">
        <v>1.08</v>
      </c>
      <c r="M24" s="5">
        <f t="shared" si="3"/>
        <v>7.0748079907381103E-3</v>
      </c>
    </row>
    <row r="25" spans="1:13" x14ac:dyDescent="0.25">
      <c r="A25" s="1">
        <v>0.60570000000000002</v>
      </c>
      <c r="B25" s="1">
        <v>0.66359999999999997</v>
      </c>
      <c r="E25">
        <v>0.99629999999999996</v>
      </c>
      <c r="F25">
        <v>6.4199999999999993E-2</v>
      </c>
      <c r="H25">
        <f>F25</f>
        <v>6.4199999999999993E-2</v>
      </c>
      <c r="I25" s="1">
        <v>0.82250000000000001</v>
      </c>
      <c r="J25" s="1">
        <v>0.29070000000000001</v>
      </c>
      <c r="K25" s="4">
        <f t="shared" si="0"/>
        <v>0.3079481681658649</v>
      </c>
      <c r="L25" s="6">
        <v>1.1000000000000001</v>
      </c>
      <c r="M25" s="5">
        <f t="shared" si="3"/>
        <v>5.9497269229997944E-3</v>
      </c>
    </row>
    <row r="26" spans="1:13" x14ac:dyDescent="0.25">
      <c r="A26" s="1">
        <v>0.63009999999999999</v>
      </c>
      <c r="B26" s="1">
        <v>0.61509999999999998</v>
      </c>
      <c r="E26" s="1">
        <v>0.60570000000000002</v>
      </c>
      <c r="F26" s="1"/>
      <c r="G26" s="1">
        <v>0.66359999999999997</v>
      </c>
      <c r="H26">
        <f>G26</f>
        <v>0.66359999999999997</v>
      </c>
      <c r="I26">
        <v>0.84060000000000001</v>
      </c>
      <c r="J26">
        <v>0.28499999999999998</v>
      </c>
      <c r="K26" s="4">
        <f t="shared" si="0"/>
        <v>0.27885198599898331</v>
      </c>
      <c r="L26" s="6">
        <v>1.1200000000000001</v>
      </c>
      <c r="M26" s="5">
        <f t="shared" si="3"/>
        <v>5.4347299761216836E-3</v>
      </c>
    </row>
    <row r="27" spans="1:13" x14ac:dyDescent="0.25">
      <c r="A27" s="1">
        <v>0.65490000000000004</v>
      </c>
      <c r="B27" s="1">
        <v>0.56200000000000006</v>
      </c>
      <c r="E27" s="1">
        <v>0.63009999999999999</v>
      </c>
      <c r="F27" s="1"/>
      <c r="G27" s="1">
        <v>0.61509999999999998</v>
      </c>
      <c r="H27">
        <f t="shared" ref="H27:H40" si="4">G27</f>
        <v>0.61509999999999998</v>
      </c>
      <c r="I27" s="1">
        <v>0.84430000000000005</v>
      </c>
      <c r="J27" s="1">
        <v>0.26169999999999999</v>
      </c>
      <c r="K27" s="4">
        <f t="shared" si="0"/>
        <v>0.27305588079678955</v>
      </c>
    </row>
    <row r="28" spans="1:13" x14ac:dyDescent="0.25">
      <c r="A28" s="1">
        <v>0.67359999999999998</v>
      </c>
      <c r="B28" s="1">
        <v>0.54039999999999999</v>
      </c>
      <c r="E28" s="1">
        <v>0.65490000000000004</v>
      </c>
      <c r="F28" s="1"/>
      <c r="G28" s="1">
        <v>0.56200000000000006</v>
      </c>
      <c r="H28">
        <f t="shared" si="4"/>
        <v>0.56200000000000006</v>
      </c>
      <c r="I28">
        <v>0.86550000000000005</v>
      </c>
      <c r="J28">
        <v>0.22189999999999999</v>
      </c>
      <c r="K28" s="4">
        <f t="shared" si="0"/>
        <v>0.24111977830460773</v>
      </c>
    </row>
    <row r="29" spans="1:13" x14ac:dyDescent="0.25">
      <c r="A29" s="1">
        <v>0.69520000000000004</v>
      </c>
      <c r="B29" s="1">
        <v>0.49659999999999999</v>
      </c>
      <c r="E29" s="1">
        <v>0.67359999999999998</v>
      </c>
      <c r="F29" s="1"/>
      <c r="G29" s="1">
        <v>0.54039999999999999</v>
      </c>
      <c r="H29">
        <f t="shared" si="4"/>
        <v>0.54039999999999999</v>
      </c>
      <c r="I29" s="1">
        <v>0.86670000000000003</v>
      </c>
      <c r="J29" s="1">
        <v>0.22620000000000001</v>
      </c>
      <c r="K29" s="4">
        <f t="shared" si="0"/>
        <v>0.23938295934004827</v>
      </c>
    </row>
    <row r="30" spans="1:13" x14ac:dyDescent="0.25">
      <c r="A30" s="1">
        <v>0.71540000000000004</v>
      </c>
      <c r="B30" s="1">
        <v>0.45689999999999997</v>
      </c>
      <c r="E30" s="1">
        <v>0.69520000000000004</v>
      </c>
      <c r="F30" s="1"/>
      <c r="G30" s="1">
        <v>0.49659999999999999</v>
      </c>
      <c r="H30">
        <f t="shared" si="4"/>
        <v>0.49659999999999999</v>
      </c>
      <c r="I30" s="1">
        <v>0.88839999999999997</v>
      </c>
      <c r="J30" s="1">
        <v>0.20069999999999999</v>
      </c>
      <c r="K30" s="4">
        <f t="shared" si="0"/>
        <v>0.2093581429261917</v>
      </c>
    </row>
    <row r="31" spans="1:13" x14ac:dyDescent="0.25">
      <c r="A31" s="1">
        <v>0.73619999999999997</v>
      </c>
      <c r="B31" s="1">
        <v>0.41610000000000003</v>
      </c>
      <c r="E31" s="1">
        <v>0.71540000000000004</v>
      </c>
      <c r="F31" s="1"/>
      <c r="G31" s="1">
        <v>0.45689999999999997</v>
      </c>
      <c r="H31">
        <f t="shared" si="4"/>
        <v>0.45689999999999997</v>
      </c>
      <c r="I31">
        <v>0.89100000000000001</v>
      </c>
      <c r="J31">
        <v>0.1968</v>
      </c>
      <c r="K31" s="4">
        <f t="shared" si="0"/>
        <v>0.20593211342958284</v>
      </c>
    </row>
    <row r="32" spans="1:13" x14ac:dyDescent="0.25">
      <c r="A32" s="1">
        <v>0.75790000000000002</v>
      </c>
      <c r="B32" s="1">
        <v>0.37409999999999999</v>
      </c>
      <c r="E32" s="1">
        <v>0.73619999999999997</v>
      </c>
      <c r="F32" s="1"/>
      <c r="G32" s="1">
        <v>0.41610000000000003</v>
      </c>
      <c r="H32">
        <f t="shared" si="4"/>
        <v>0.41610000000000003</v>
      </c>
      <c r="I32">
        <v>0.90990000000000004</v>
      </c>
      <c r="J32">
        <v>0.18110000000000001</v>
      </c>
      <c r="K32" s="4">
        <f t="shared" ref="K32:K40" si="5">L$2*I32^5+M$2*I32^4+N$2*I32^3+O$2*I32^2+P$2*I32+Q$2</f>
        <v>0.1819632281682857</v>
      </c>
    </row>
    <row r="33" spans="1:15" ht="18.75" x14ac:dyDescent="0.25">
      <c r="A33" s="1">
        <v>0.77929999999999999</v>
      </c>
      <c r="B33" s="1">
        <v>0.36020000000000002</v>
      </c>
      <c r="E33" s="1">
        <v>0.75790000000000002</v>
      </c>
      <c r="F33" s="1"/>
      <c r="G33" s="1">
        <v>0.37409999999999999</v>
      </c>
      <c r="H33">
        <f t="shared" si="4"/>
        <v>0.37409999999999999</v>
      </c>
      <c r="I33" s="1">
        <v>0.9113</v>
      </c>
      <c r="J33" s="1">
        <v>0.15989999999999999</v>
      </c>
      <c r="K33" s="4">
        <f t="shared" si="5"/>
        <v>0.18024209650860712</v>
      </c>
      <c r="O33" s="2"/>
    </row>
    <row r="34" spans="1:15" ht="18.75" x14ac:dyDescent="0.25">
      <c r="A34" s="1">
        <v>0.80079999999999996</v>
      </c>
      <c r="B34" s="1">
        <v>0.32440000000000002</v>
      </c>
      <c r="E34" s="1">
        <v>0.77929999999999999</v>
      </c>
      <c r="F34" s="1"/>
      <c r="G34" s="1">
        <v>0.36020000000000002</v>
      </c>
      <c r="H34">
        <f t="shared" si="4"/>
        <v>0.36020000000000002</v>
      </c>
      <c r="I34">
        <v>0.92249999999999999</v>
      </c>
      <c r="J34">
        <v>0.1643</v>
      </c>
      <c r="K34" s="4">
        <f t="shared" si="5"/>
        <v>0.16663825848303304</v>
      </c>
      <c r="O34" s="2"/>
    </row>
    <row r="35" spans="1:15" x14ac:dyDescent="0.25">
      <c r="A35" s="1">
        <v>0.82250000000000001</v>
      </c>
      <c r="B35" s="1">
        <v>0.29070000000000001</v>
      </c>
      <c r="E35" s="1">
        <v>0.80079999999999996</v>
      </c>
      <c r="F35" s="1"/>
      <c r="G35" s="1">
        <v>0.32440000000000002</v>
      </c>
      <c r="H35">
        <f t="shared" si="4"/>
        <v>0.32440000000000002</v>
      </c>
      <c r="I35">
        <v>0.93440000000000001</v>
      </c>
      <c r="J35">
        <v>0.21440000000000001</v>
      </c>
      <c r="K35" s="4">
        <f t="shared" si="5"/>
        <v>0.15228708202511143</v>
      </c>
    </row>
    <row r="36" spans="1:15" x14ac:dyDescent="0.25">
      <c r="A36" s="1">
        <v>0.84430000000000005</v>
      </c>
      <c r="B36" s="1">
        <v>0.26169999999999999</v>
      </c>
      <c r="E36" s="1">
        <v>0.82250000000000001</v>
      </c>
      <c r="F36" s="1"/>
      <c r="G36" s="1">
        <v>0.29070000000000001</v>
      </c>
      <c r="H36">
        <f t="shared" si="4"/>
        <v>0.29070000000000001</v>
      </c>
      <c r="I36">
        <v>0.94689999999999996</v>
      </c>
      <c r="J36">
        <v>0.13980000000000001</v>
      </c>
      <c r="K36" s="4">
        <f t="shared" si="5"/>
        <v>0.13688227118058194</v>
      </c>
    </row>
    <row r="37" spans="1:15" x14ac:dyDescent="0.25">
      <c r="A37" s="1">
        <v>0.86670000000000003</v>
      </c>
      <c r="B37" s="1">
        <v>0.22620000000000001</v>
      </c>
      <c r="E37" s="1">
        <v>0.84430000000000005</v>
      </c>
      <c r="F37" s="1"/>
      <c r="G37" s="1">
        <v>0.26169999999999999</v>
      </c>
      <c r="H37">
        <f t="shared" si="4"/>
        <v>0.26169999999999999</v>
      </c>
      <c r="I37">
        <v>0.95920000000000005</v>
      </c>
      <c r="J37">
        <v>0.12</v>
      </c>
      <c r="K37" s="4">
        <f t="shared" si="5"/>
        <v>0.12080435880210416</v>
      </c>
    </row>
    <row r="38" spans="1:15" x14ac:dyDescent="0.25">
      <c r="A38" s="1">
        <v>0.88839999999999997</v>
      </c>
      <c r="B38" s="1">
        <v>0.20069999999999999</v>
      </c>
      <c r="E38" s="1">
        <v>0.86670000000000003</v>
      </c>
      <c r="F38" s="1"/>
      <c r="G38" s="1">
        <v>0.22620000000000001</v>
      </c>
      <c r="H38">
        <f t="shared" si="4"/>
        <v>0.22620000000000001</v>
      </c>
      <c r="I38">
        <v>0.9718</v>
      </c>
      <c r="J38">
        <v>8.0199999999999994E-2</v>
      </c>
      <c r="K38" s="4">
        <f t="shared" si="5"/>
        <v>0.10261598749565337</v>
      </c>
    </row>
    <row r="39" spans="1:15" x14ac:dyDescent="0.25">
      <c r="A39" s="1">
        <v>0.9113</v>
      </c>
      <c r="B39" s="1">
        <v>0.15989999999999999</v>
      </c>
      <c r="E39" s="1">
        <v>0.88839999999999997</v>
      </c>
      <c r="F39" s="1"/>
      <c r="G39" s="1">
        <v>0.20069999999999999</v>
      </c>
      <c r="H39">
        <f t="shared" si="4"/>
        <v>0.20069999999999999</v>
      </c>
      <c r="I39">
        <v>0.98409999999999997</v>
      </c>
      <c r="J39">
        <v>8.1699999999999995E-2</v>
      </c>
      <c r="K39" s="4">
        <f t="shared" si="5"/>
        <v>8.2269058753070112E-2</v>
      </c>
    </row>
    <row r="40" spans="1:15" x14ac:dyDescent="0.25">
      <c r="A40" t="s">
        <v>12</v>
      </c>
      <c r="B40" t="s">
        <v>14</v>
      </c>
      <c r="C40" t="s">
        <v>15</v>
      </c>
      <c r="E40" s="1">
        <v>0.9113</v>
      </c>
      <c r="F40" s="1"/>
      <c r="G40" s="1">
        <v>0.15989999999999999</v>
      </c>
      <c r="H40">
        <f t="shared" si="4"/>
        <v>0.15989999999999999</v>
      </c>
      <c r="I40">
        <v>0.99629999999999996</v>
      </c>
      <c r="J40">
        <v>6.4199999999999993E-2</v>
      </c>
      <c r="K40" s="4">
        <f t="shared" si="5"/>
        <v>5.8497303368369558E-2</v>
      </c>
    </row>
    <row r="41" spans="1:15" x14ac:dyDescent="0.25">
      <c r="A41">
        <v>0.61150000000000004</v>
      </c>
      <c r="B41">
        <v>1.8061</v>
      </c>
      <c r="E41" s="1"/>
      <c r="F41" s="1"/>
      <c r="G41" s="1"/>
      <c r="I41" s="9">
        <v>1</v>
      </c>
      <c r="J41" s="9">
        <f>K41</f>
        <v>5.2260091829023199E-2</v>
      </c>
      <c r="K41" s="13">
        <f>($L$3-$N$3)*EXP(I41*$M$3)+$N$3</f>
        <v>5.2260091829023199E-2</v>
      </c>
    </row>
    <row r="42" spans="1:15" x14ac:dyDescent="0.25">
      <c r="A42">
        <v>0.63639999999999997</v>
      </c>
      <c r="B42">
        <v>1.7430000000000001</v>
      </c>
      <c r="E42" s="1"/>
      <c r="F42" s="1"/>
      <c r="G42" s="1"/>
      <c r="I42" s="9">
        <v>1.01</v>
      </c>
      <c r="J42" s="9">
        <f t="shared" ref="J42:J49" si="6">K42</f>
        <v>3.6974589678717078E-2</v>
      </c>
      <c r="K42" s="13">
        <f t="shared" ref="K42:K49" si="7">($L$3-$N$3)*EXP(I42*$M$3)+$N$3</f>
        <v>3.6974589678717078E-2</v>
      </c>
    </row>
    <row r="43" spans="1:15" x14ac:dyDescent="0.25">
      <c r="A43">
        <v>0.66139999999999999</v>
      </c>
      <c r="B43">
        <v>1.7539</v>
      </c>
      <c r="E43" s="1"/>
      <c r="F43" s="1"/>
      <c r="G43" s="1"/>
      <c r="I43" s="9">
        <v>1.02</v>
      </c>
      <c r="J43" s="9">
        <f t="shared" si="6"/>
        <v>2.6632932682844761E-2</v>
      </c>
      <c r="K43" s="13">
        <f t="shared" si="7"/>
        <v>2.6632932682844761E-2</v>
      </c>
    </row>
    <row r="44" spans="1:15" x14ac:dyDescent="0.25">
      <c r="A44">
        <v>0.68689999999999996</v>
      </c>
      <c r="B44">
        <v>1.7115</v>
      </c>
      <c r="E44" s="1"/>
      <c r="F44" s="1"/>
      <c r="G44" s="1"/>
      <c r="I44" s="9">
        <v>1.03</v>
      </c>
      <c r="J44" s="9">
        <f t="shared" si="6"/>
        <v>1.9636115151525847E-2</v>
      </c>
      <c r="K44" s="13">
        <f t="shared" si="7"/>
        <v>1.9636115151525847E-2</v>
      </c>
    </row>
    <row r="45" spans="1:15" x14ac:dyDescent="0.25">
      <c r="A45">
        <v>0.71209999999999996</v>
      </c>
      <c r="B45">
        <v>1.6278999999999999</v>
      </c>
      <c r="E45" s="1"/>
      <c r="F45" s="1"/>
      <c r="G45" s="1"/>
      <c r="I45" s="9">
        <v>1.05</v>
      </c>
      <c r="J45" s="9">
        <f t="shared" si="6"/>
        <v>1.1699565776486282E-2</v>
      </c>
      <c r="K45" s="13">
        <f t="shared" si="7"/>
        <v>1.1699565776486282E-2</v>
      </c>
    </row>
    <row r="46" spans="1:15" x14ac:dyDescent="0.25">
      <c r="A46">
        <v>0.73809999999999998</v>
      </c>
      <c r="B46">
        <v>1.6123000000000001</v>
      </c>
      <c r="E46" s="1"/>
      <c r="F46" s="1"/>
      <c r="G46" s="1"/>
      <c r="I46" s="9">
        <v>1.07</v>
      </c>
      <c r="J46" s="9">
        <f t="shared" si="6"/>
        <v>8.0666731662593291E-3</v>
      </c>
      <c r="K46" s="13">
        <f t="shared" si="7"/>
        <v>8.0666731662593291E-3</v>
      </c>
    </row>
    <row r="47" spans="1:15" x14ac:dyDescent="0.25">
      <c r="A47">
        <v>0.76380000000000003</v>
      </c>
      <c r="B47">
        <v>1.5162</v>
      </c>
      <c r="E47" s="1"/>
      <c r="F47" s="1"/>
      <c r="G47" s="1"/>
      <c r="I47" s="9">
        <v>1.1000000000000001</v>
      </c>
      <c r="J47" s="9">
        <f t="shared" si="6"/>
        <v>5.9497269229997944E-3</v>
      </c>
      <c r="K47" s="13">
        <f t="shared" si="7"/>
        <v>5.9497269229997944E-3</v>
      </c>
    </row>
    <row r="48" spans="1:15" x14ac:dyDescent="0.25">
      <c r="A48">
        <v>0.78920000000000001</v>
      </c>
      <c r="B48">
        <v>1.4519</v>
      </c>
      <c r="E48" s="1"/>
      <c r="F48" s="1"/>
      <c r="G48" s="1"/>
      <c r="I48" s="9">
        <v>1.1499999999999999</v>
      </c>
      <c r="J48" s="9">
        <f t="shared" si="6"/>
        <v>5.1346327894020221E-3</v>
      </c>
      <c r="K48" s="13">
        <f t="shared" si="7"/>
        <v>5.1346327894020221E-3</v>
      </c>
    </row>
    <row r="49" spans="1:11" x14ac:dyDescent="0.25">
      <c r="A49">
        <v>0.81510000000000005</v>
      </c>
      <c r="B49">
        <v>1.3959999999999999</v>
      </c>
      <c r="E49" s="1"/>
      <c r="F49" s="1"/>
      <c r="G49" s="1"/>
      <c r="I49" s="9">
        <v>1.2</v>
      </c>
      <c r="J49" s="9">
        <f t="shared" si="6"/>
        <v>5.0190854734589565E-3</v>
      </c>
      <c r="K49" s="13">
        <f t="shared" si="7"/>
        <v>5.0190854734589565E-3</v>
      </c>
    </row>
    <row r="50" spans="1:11" x14ac:dyDescent="0.25">
      <c r="A50">
        <v>0.84060000000000001</v>
      </c>
      <c r="B50">
        <v>1.4508000000000001</v>
      </c>
    </row>
    <row r="51" spans="1:11" x14ac:dyDescent="0.25">
      <c r="A51">
        <v>0.86550000000000005</v>
      </c>
      <c r="B51">
        <v>1.3624000000000001</v>
      </c>
    </row>
    <row r="52" spans="1:11" x14ac:dyDescent="0.25">
      <c r="A52">
        <v>0.89100000000000001</v>
      </c>
      <c r="B52">
        <v>1.2735000000000001</v>
      </c>
    </row>
    <row r="53" spans="1:11" x14ac:dyDescent="0.25">
      <c r="A53">
        <v>0.90990000000000004</v>
      </c>
      <c r="B53">
        <v>1.2115</v>
      </c>
    </row>
    <row r="54" spans="1:11" x14ac:dyDescent="0.25">
      <c r="A54">
        <v>0.92249999999999999</v>
      </c>
      <c r="B54">
        <v>1.228</v>
      </c>
    </row>
    <row r="55" spans="1:11" x14ac:dyDescent="0.25">
      <c r="A55">
        <v>0.93440000000000001</v>
      </c>
      <c r="B55">
        <v>1.0468999999999999</v>
      </c>
    </row>
    <row r="56" spans="1:11" x14ac:dyDescent="0.25">
      <c r="A56">
        <v>0.94689999999999996</v>
      </c>
      <c r="B56">
        <v>1.0678000000000001</v>
      </c>
    </row>
    <row r="57" spans="1:11" x14ac:dyDescent="0.25">
      <c r="A57">
        <v>0.95920000000000005</v>
      </c>
      <c r="B57">
        <v>1.0321</v>
      </c>
    </row>
    <row r="58" spans="1:11" x14ac:dyDescent="0.25">
      <c r="A58">
        <v>0.9718</v>
      </c>
      <c r="B58">
        <v>0.8952</v>
      </c>
    </row>
    <row r="59" spans="1:11" x14ac:dyDescent="0.25">
      <c r="A59">
        <v>0.98409999999999997</v>
      </c>
      <c r="B59">
        <v>0.83650000000000002</v>
      </c>
    </row>
    <row r="60" spans="1:11" x14ac:dyDescent="0.25">
      <c r="A60">
        <v>0.99629999999999996</v>
      </c>
      <c r="B60">
        <v>0.54449999999999998</v>
      </c>
    </row>
    <row r="61" spans="1:11" x14ac:dyDescent="0.25">
      <c r="A61" t="s">
        <v>12</v>
      </c>
      <c r="B61" t="s">
        <v>16</v>
      </c>
      <c r="C61" t="s">
        <v>15</v>
      </c>
    </row>
    <row r="62" spans="1:11" x14ac:dyDescent="0.25">
      <c r="A62">
        <v>0.95050000000000001</v>
      </c>
      <c r="B62">
        <v>1.1193</v>
      </c>
    </row>
    <row r="63" spans="1:11" x14ac:dyDescent="0.25">
      <c r="A63">
        <v>0.96299999999999997</v>
      </c>
      <c r="B63">
        <v>1.0286</v>
      </c>
    </row>
    <row r="64" spans="1:11" x14ac:dyDescent="0.25">
      <c r="A64">
        <v>0.97450000000000003</v>
      </c>
      <c r="B64">
        <v>0.90369999999999995</v>
      </c>
    </row>
    <row r="65" spans="1:2" x14ac:dyDescent="0.25">
      <c r="A65">
        <v>0.98509999999999998</v>
      </c>
      <c r="B65">
        <v>0.7742</v>
      </c>
    </row>
    <row r="66" spans="1:2" x14ac:dyDescent="0.25">
      <c r="A66">
        <v>0.9929</v>
      </c>
      <c r="B66">
        <v>0.64080000000000004</v>
      </c>
    </row>
    <row r="67" spans="1:2" x14ac:dyDescent="0.25">
      <c r="A67">
        <v>0.99980000000000002</v>
      </c>
      <c r="B67">
        <v>0.45590000000000003</v>
      </c>
    </row>
    <row r="68" spans="1:2" x14ac:dyDescent="0.25">
      <c r="A68">
        <v>1.0135000000000001</v>
      </c>
      <c r="B68">
        <v>0.25059999999999999</v>
      </c>
    </row>
    <row r="69" spans="1:2" x14ac:dyDescent="0.25">
      <c r="A69">
        <v>1.0202</v>
      </c>
      <c r="B69">
        <v>0.1923</v>
      </c>
    </row>
    <row r="70" spans="1:2" x14ac:dyDescent="0.25">
      <c r="A70">
        <v>1.0262</v>
      </c>
      <c r="B70">
        <v>0.1502</v>
      </c>
    </row>
    <row r="71" spans="1:2" x14ac:dyDescent="0.25">
      <c r="A71">
        <v>1.0327999999999999</v>
      </c>
      <c r="B71">
        <v>0.112</v>
      </c>
    </row>
    <row r="72" spans="1:2" x14ac:dyDescent="0.25">
      <c r="A72">
        <v>1.0387</v>
      </c>
      <c r="B72">
        <v>8.72E-2</v>
      </c>
    </row>
    <row r="73" spans="1:2" x14ac:dyDescent="0.25">
      <c r="A73">
        <v>1.0445</v>
      </c>
      <c r="B73">
        <v>6.8099999999999994E-2</v>
      </c>
    </row>
    <row r="74" spans="1:2" x14ac:dyDescent="0.25">
      <c r="A74">
        <v>1.0508999999999999</v>
      </c>
      <c r="B74">
        <v>5.74E-2</v>
      </c>
    </row>
    <row r="75" spans="1:2" x14ac:dyDescent="0.25">
      <c r="A75">
        <v>1.0566</v>
      </c>
      <c r="B75">
        <v>4.7699999999999999E-2</v>
      </c>
    </row>
    <row r="76" spans="1:2" x14ac:dyDescent="0.25">
      <c r="A76">
        <v>1.0622</v>
      </c>
      <c r="B76">
        <v>3.7100000000000001E-2</v>
      </c>
    </row>
    <row r="77" spans="1:2" x14ac:dyDescent="0.25">
      <c r="A77">
        <v>1.0728</v>
      </c>
      <c r="B77">
        <v>2.46E-2</v>
      </c>
    </row>
    <row r="78" spans="1:2" x14ac:dyDescent="0.25">
      <c r="A78">
        <v>1.0783</v>
      </c>
      <c r="B78">
        <v>2.1100000000000001E-2</v>
      </c>
    </row>
    <row r="79" spans="1:2" x14ac:dyDescent="0.25">
      <c r="A79">
        <v>1.0837000000000001</v>
      </c>
      <c r="B79">
        <v>1.7000000000000001E-2</v>
      </c>
    </row>
    <row r="80" spans="1:2" x14ac:dyDescent="0.25">
      <c r="A80">
        <v>1.0885</v>
      </c>
      <c r="B80">
        <v>1.32E-2</v>
      </c>
    </row>
    <row r="81" spans="1:2" x14ac:dyDescent="0.25">
      <c r="A81">
        <v>1.0985</v>
      </c>
      <c r="B81">
        <v>9.7000000000000003E-3</v>
      </c>
    </row>
    <row r="82" spans="1:2" x14ac:dyDescent="0.25">
      <c r="A82">
        <v>1.1037999999999999</v>
      </c>
      <c r="B82">
        <v>8.2000000000000007E-3</v>
      </c>
    </row>
    <row r="83" spans="1:2" x14ac:dyDescent="0.25">
      <c r="A83">
        <v>1.1084000000000001</v>
      </c>
      <c r="B83">
        <v>6.4999999999999997E-3</v>
      </c>
    </row>
    <row r="84" spans="1:2" x14ac:dyDescent="0.25">
      <c r="A84">
        <v>1.1153</v>
      </c>
      <c r="B84">
        <v>4.5999999999999999E-3</v>
      </c>
    </row>
    <row r="85" spans="1:2" x14ac:dyDescent="0.25">
      <c r="A85">
        <v>1.1197999999999999</v>
      </c>
      <c r="B85">
        <v>4.1000000000000003E-3</v>
      </c>
    </row>
  </sheetData>
  <sortState ref="I6:J49">
    <sortCondition ref="I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sqref="A1:D27"/>
    </sheetView>
  </sheetViews>
  <sheetFormatPr defaultRowHeight="15" x14ac:dyDescent="0.25"/>
  <cols>
    <col min="1" max="1" width="9.28515625" bestFit="1" customWidth="1"/>
    <col min="2" max="2" width="9.140625" customWidth="1"/>
    <col min="3" max="3" width="9.7109375" customWidth="1"/>
  </cols>
  <sheetData>
    <row r="1" spans="1:3" x14ac:dyDescent="0.25">
      <c r="A1" s="11" t="s">
        <v>20</v>
      </c>
    </row>
    <row r="2" spans="1:3" x14ac:dyDescent="0.25">
      <c r="A2" s="11" t="s">
        <v>22</v>
      </c>
    </row>
    <row r="3" spans="1:3" x14ac:dyDescent="0.25">
      <c r="A3" s="11" t="s">
        <v>17</v>
      </c>
    </row>
    <row r="4" spans="1:3" x14ac:dyDescent="0.25">
      <c r="A4" s="11" t="s">
        <v>23</v>
      </c>
    </row>
    <row r="5" spans="1:3" x14ac:dyDescent="0.25">
      <c r="A5" s="11" t="s">
        <v>18</v>
      </c>
    </row>
    <row r="6" spans="1:3" x14ac:dyDescent="0.25">
      <c r="A6" s="10">
        <f>ne!L6</f>
        <v>0.6</v>
      </c>
      <c r="B6" s="15">
        <f>ne!M6</f>
        <v>1.8418019199999662</v>
      </c>
      <c r="C6" s="14">
        <f>Te!M6*1000</f>
        <v>643.73408000000154</v>
      </c>
    </row>
    <row r="7" spans="1:3" x14ac:dyDescent="0.25">
      <c r="A7" s="10">
        <f>ne!L7</f>
        <v>0.7</v>
      </c>
      <c r="B7" s="15">
        <f>ne!M7</f>
        <v>1.6772087399996281</v>
      </c>
      <c r="C7" s="14">
        <f>Te!M7*1000</f>
        <v>496.11598500018772</v>
      </c>
    </row>
    <row r="8" spans="1:3" x14ac:dyDescent="0.25">
      <c r="A8" s="10">
        <f>ne!L8</f>
        <v>0.8</v>
      </c>
      <c r="B8" s="15">
        <f>ne!M8</f>
        <v>1.453228160000549</v>
      </c>
      <c r="C8" s="14">
        <f>Te!M8*1000</f>
        <v>345.17104000036625</v>
      </c>
    </row>
    <row r="9" spans="1:3" x14ac:dyDescent="0.25">
      <c r="A9" s="10">
        <f>ne!L9</f>
        <v>0.9</v>
      </c>
      <c r="B9" s="15">
        <f>ne!M9</f>
        <v>1.2711119799993185</v>
      </c>
      <c r="C9" s="14">
        <f>Te!M9*1000</f>
        <v>194.32869500025163</v>
      </c>
    </row>
    <row r="10" spans="1:3" x14ac:dyDescent="0.25">
      <c r="A10" s="10">
        <f>ne!L10</f>
        <v>0.92</v>
      </c>
      <c r="B10" s="15">
        <f>ne!M10</f>
        <v>1.2220040367107003</v>
      </c>
      <c r="C10" s="14">
        <f>Te!M10*1000</f>
        <v>169.65581916161909</v>
      </c>
    </row>
    <row r="11" spans="1:3" x14ac:dyDescent="0.25">
      <c r="A11" s="10">
        <f>ne!L11</f>
        <v>0.94</v>
      </c>
      <c r="B11" s="15">
        <f>ne!M11</f>
        <v>1.1444448145736033</v>
      </c>
      <c r="C11" s="14">
        <f>Te!M11*1000</f>
        <v>145.45982649173084</v>
      </c>
    </row>
    <row r="12" spans="1:3" x14ac:dyDescent="0.25">
      <c r="A12" s="10">
        <f>ne!L12</f>
        <v>0.95</v>
      </c>
      <c r="B12" s="15">
        <f>ne!M12</f>
        <v>1.0890395993757238</v>
      </c>
      <c r="C12" s="14">
        <f>Te!M12*1000</f>
        <v>132.9426920318042</v>
      </c>
    </row>
    <row r="13" spans="1:3" x14ac:dyDescent="0.25">
      <c r="A13" s="10">
        <f>ne!L13</f>
        <v>0.96</v>
      </c>
      <c r="B13" s="15">
        <f>ne!M13</f>
        <v>1.018658905907273</v>
      </c>
      <c r="C13" s="14">
        <f>Te!M13*1000</f>
        <v>119.71027450903193</v>
      </c>
    </row>
    <row r="14" spans="1:3" x14ac:dyDescent="0.25">
      <c r="A14" s="10">
        <f>ne!L14</f>
        <v>0.97</v>
      </c>
      <c r="B14" s="15">
        <f>ne!M14</f>
        <v>0.9298997492143144</v>
      </c>
      <c r="C14" s="14">
        <f>Te!M14*1000</f>
        <v>105.35491255046736</v>
      </c>
    </row>
    <row r="15" spans="1:3" x14ac:dyDescent="0.25">
      <c r="A15" s="10">
        <f>ne!L15</f>
        <v>0.98</v>
      </c>
      <c r="B15" s="15">
        <f>ne!M15</f>
        <v>0.81894622616903234</v>
      </c>
      <c r="C15" s="14">
        <f>Te!M15*1000</f>
        <v>89.399063838698112</v>
      </c>
    </row>
    <row r="16" spans="1:3" x14ac:dyDescent="0.25">
      <c r="A16" s="10">
        <f>ne!L16</f>
        <v>0.99</v>
      </c>
      <c r="B16" s="15">
        <f>ne!M16</f>
        <v>0.68154820252823356</v>
      </c>
      <c r="C16" s="14">
        <f>Te!M16*1000</f>
        <v>71.290916418149664</v>
      </c>
    </row>
    <row r="17" spans="1:4" x14ac:dyDescent="0.25">
      <c r="A17" s="10">
        <f>ne!L17</f>
        <v>1</v>
      </c>
      <c r="B17" s="15">
        <f>ne!M17</f>
        <v>0.43326108080525511</v>
      </c>
      <c r="C17" s="14">
        <f>Te!M17*1000</f>
        <v>52.260091829023196</v>
      </c>
      <c r="D17" t="s">
        <v>21</v>
      </c>
    </row>
    <row r="18" spans="1:4" x14ac:dyDescent="0.25">
      <c r="A18" s="10">
        <f>ne!L18</f>
        <v>1.01</v>
      </c>
      <c r="B18" s="15">
        <f>ne!M18</f>
        <v>0.29312988499099674</v>
      </c>
      <c r="C18" s="14">
        <f>Te!M18*1000</f>
        <v>36.974589678717081</v>
      </c>
    </row>
    <row r="19" spans="1:4" x14ac:dyDescent="0.25">
      <c r="A19" s="10">
        <f>ne!L19</f>
        <v>1.02</v>
      </c>
      <c r="B19" s="15">
        <f>ne!M19</f>
        <v>0.19832182783446717</v>
      </c>
      <c r="C19" s="14">
        <f>Te!M19*1000</f>
        <v>26.632932682844761</v>
      </c>
    </row>
    <row r="20" spans="1:4" x14ac:dyDescent="0.25">
      <c r="A20" s="10">
        <f>ne!L20</f>
        <v>1.03</v>
      </c>
      <c r="B20" s="15">
        <f>ne!M20</f>
        <v>0.134177882943638</v>
      </c>
      <c r="C20" s="14">
        <f>Te!M20*1000</f>
        <v>19.636115151525846</v>
      </c>
    </row>
    <row r="21" spans="1:4" x14ac:dyDescent="0.25">
      <c r="A21" s="10">
        <f>ne!L21</f>
        <v>1.04</v>
      </c>
      <c r="B21" s="15">
        <f>ne!M21</f>
        <v>9.0780245764292444E-2</v>
      </c>
      <c r="C21" s="14">
        <f>Te!M21*1000</f>
        <v>14.902303578959538</v>
      </c>
    </row>
    <row r="22" spans="1:4" x14ac:dyDescent="0.25">
      <c r="A22" s="10">
        <f>ne!L22</f>
        <v>1.05</v>
      </c>
      <c r="B22" s="15">
        <f>ne!M22</f>
        <v>6.1418863081086364E-2</v>
      </c>
      <c r="C22" s="14">
        <f>Te!M22*1000</f>
        <v>11.699565776486281</v>
      </c>
    </row>
    <row r="23" spans="1:4" x14ac:dyDescent="0.25">
      <c r="A23" s="10">
        <f>ne!L23</f>
        <v>1.06</v>
      </c>
      <c r="B23" s="15">
        <f>ne!M23</f>
        <v>4.1553938419243888E-2</v>
      </c>
      <c r="C23" s="14">
        <f>Te!M23*1000</f>
        <v>9.5327010261366212</v>
      </c>
    </row>
    <row r="24" spans="1:4" x14ac:dyDescent="0.25">
      <c r="A24" s="10">
        <f>ne!L24</f>
        <v>1.08</v>
      </c>
      <c r="B24" s="15">
        <f>ne!M24</f>
        <v>1.9020986158527164E-2</v>
      </c>
      <c r="C24" s="14">
        <f>Te!M24*1000</f>
        <v>7.0748079907381101</v>
      </c>
    </row>
    <row r="25" spans="1:4" x14ac:dyDescent="0.25">
      <c r="A25" s="10">
        <f>ne!L25</f>
        <v>1.1000000000000001</v>
      </c>
      <c r="B25" s="15">
        <f>ne!M25</f>
        <v>8.7067057469415159E-3</v>
      </c>
      <c r="C25" s="14">
        <f>Te!M25*1000</f>
        <v>5.9497269229997949</v>
      </c>
    </row>
    <row r="26" spans="1:4" x14ac:dyDescent="0.25">
      <c r="A26" s="10">
        <f>ne!L26</f>
        <v>1.1200000000000001</v>
      </c>
      <c r="B26" s="15">
        <f>ne!M26</f>
        <v>3.9854255889797824E-3</v>
      </c>
      <c r="C26" s="14">
        <f>Te!M26*1000</f>
        <v>5.4347299761216838</v>
      </c>
    </row>
    <row r="27" spans="1:4" x14ac:dyDescent="0.25">
      <c r="A27" s="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midplNeTe</vt:lpstr>
      <vt:lpstr>ne</vt:lpstr>
      <vt:lpstr>Te</vt:lpstr>
      <vt:lpstr>Output File</vt:lpstr>
    </vt:vector>
  </TitlesOfParts>
  <Company>ITER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Lisgo Steve</dc:creator>
  <cp:lastModifiedBy>Lisgo Steve</cp:lastModifiedBy>
  <dcterms:created xsi:type="dcterms:W3CDTF">2012-04-17T13:55:35Z</dcterms:created>
  <dcterms:modified xsi:type="dcterms:W3CDTF">2012-04-18T10:46:44Z</dcterms:modified>
</cp:coreProperties>
</file>