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k/Desktop/"/>
    </mc:Choice>
  </mc:AlternateContent>
  <xr:revisionPtr revIDLastSave="0" documentId="13_ncr:1_{92310778-57FE-5843-8402-C04B2DC25756}" xr6:coauthVersionLast="47" xr6:coauthVersionMax="47" xr10:uidLastSave="{00000000-0000-0000-0000-000000000000}"/>
  <bookViews>
    <workbookView xWindow="1400" yWindow="500" windowWidth="37000" windowHeight="21100" xr2:uid="{3B6EF040-8E1C-0B4C-84D5-0C4ECB04AC7C}"/>
  </bookViews>
  <sheets>
    <sheet name="sedov_2d_cyl" sheetId="1" r:id="rId1"/>
  </sheets>
  <definedNames>
    <definedName name="_xlchart.v1.0" hidden="1">sedov_2d_cyl!$A$2:$A$12</definedName>
    <definedName name="_xlchart.v1.1" hidden="1">sedov_2d_cyl!$B$1</definedName>
    <definedName name="_xlchart.v1.10" hidden="1">sedov_2d_cyl!$A$2:$A$12</definedName>
    <definedName name="_xlchart.v1.11" hidden="1">sedov_2d_cyl!$B$1</definedName>
    <definedName name="_xlchart.v1.12" hidden="1">sedov_2d_cyl!$B$2:$B$12</definedName>
    <definedName name="_xlchart.v1.13" hidden="1">sedov_2d_cyl!$C$1</definedName>
    <definedName name="_xlchart.v1.14" hidden="1">sedov_2d_cyl!$C$2:$C$12</definedName>
    <definedName name="_xlchart.v1.15" hidden="1">sedov_2d_cyl!$A$2:$A$12</definedName>
    <definedName name="_xlchart.v1.16" hidden="1">sedov_2d_cyl!$B$1</definedName>
    <definedName name="_xlchart.v1.17" hidden="1">sedov_2d_cyl!$B$2:$B$12</definedName>
    <definedName name="_xlchart.v1.18" hidden="1">sedov_2d_cyl!$C$1</definedName>
    <definedName name="_xlchart.v1.19" hidden="1">sedov_2d_cyl!$C$2:$C$12</definedName>
    <definedName name="_xlchart.v1.2" hidden="1">sedov_2d_cyl!$B$2:$B$12</definedName>
    <definedName name="_xlchart.v1.20" hidden="1">sedov_2d_cyl!$A$2:$A$12</definedName>
    <definedName name="_xlchart.v1.21" hidden="1">sedov_2d_cyl!$B$1</definedName>
    <definedName name="_xlchart.v1.22" hidden="1">sedov_2d_cyl!$B$2:$B$12</definedName>
    <definedName name="_xlchart.v1.23" hidden="1">sedov_2d_cyl!$C$1</definedName>
    <definedName name="_xlchart.v1.24" hidden="1">sedov_2d_cyl!$C$2:$C$12</definedName>
    <definedName name="_xlchart.v1.25" hidden="1">sedov_2d_cyl!$A$2:$A$12</definedName>
    <definedName name="_xlchart.v1.26" hidden="1">sedov_2d_cyl!$B$1</definedName>
    <definedName name="_xlchart.v1.27" hidden="1">sedov_2d_cyl!$B$2:$B$12</definedName>
    <definedName name="_xlchart.v1.28" hidden="1">sedov_2d_cyl!$C$1</definedName>
    <definedName name="_xlchart.v1.29" hidden="1">sedov_2d_cyl!$C$2:$C$12</definedName>
    <definedName name="_xlchart.v1.3" hidden="1">sedov_2d_cyl!$C$1</definedName>
    <definedName name="_xlchart.v1.4" hidden="1">sedov_2d_cyl!$C$2:$C$12</definedName>
    <definedName name="_xlchart.v1.5" hidden="1">sedov_2d_cyl!$A$2:$A$12</definedName>
    <definedName name="_xlchart.v1.6" hidden="1">sedov_2d_cyl!$B$1</definedName>
    <definedName name="_xlchart.v1.7" hidden="1">sedov_2d_cyl!$B$2:$B$12</definedName>
    <definedName name="_xlchart.v1.8" hidden="1">sedov_2d_cyl!$C$1</definedName>
    <definedName name="_xlchart.v1.9" hidden="1">sedov_2d_cyl!$C$2:$C$12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Q52" i="1" s="1"/>
  <c r="Q51" i="1"/>
  <c r="Q48" i="1"/>
  <c r="Q47" i="1"/>
  <c r="Q46" i="1"/>
  <c r="Q45" i="1"/>
  <c r="Q44" i="1"/>
  <c r="Q43" i="1"/>
  <c r="Q42" i="1"/>
  <c r="Q23" i="1"/>
  <c r="Q24" i="1"/>
  <c r="Q25" i="1"/>
  <c r="Q26" i="1"/>
  <c r="Q27" i="1"/>
  <c r="Q28" i="1"/>
  <c r="Q29" i="1"/>
  <c r="Q30" i="1"/>
  <c r="Q31" i="1"/>
  <c r="Q32" i="1"/>
  <c r="Q22" i="1"/>
  <c r="E3" i="1"/>
  <c r="E4" i="1"/>
  <c r="E5" i="1"/>
  <c r="E6" i="1"/>
  <c r="E7" i="1"/>
  <c r="E8" i="1"/>
  <c r="E9" i="1"/>
  <c r="E10" i="1"/>
  <c r="E11" i="1"/>
  <c r="E12" i="1"/>
  <c r="E2" i="1"/>
  <c r="N42" i="1"/>
  <c r="O42" i="1"/>
  <c r="N53" i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O53" i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P53" i="1"/>
  <c r="M53" i="1"/>
  <c r="P42" i="1"/>
  <c r="M42" i="1"/>
  <c r="P22" i="1"/>
  <c r="O22" i="1"/>
  <c r="N22" i="1"/>
  <c r="P33" i="1"/>
  <c r="O33" i="1"/>
  <c r="N33" i="1"/>
  <c r="M22" i="1"/>
  <c r="M33" i="1"/>
  <c r="M23" i="1" s="1"/>
  <c r="D2" i="1"/>
  <c r="D13" i="1"/>
  <c r="J52" i="1"/>
  <c r="J51" i="1"/>
  <c r="J50" i="1"/>
  <c r="J49" i="1"/>
  <c r="J48" i="1"/>
  <c r="J47" i="1"/>
  <c r="J46" i="1"/>
  <c r="J45" i="1"/>
  <c r="J44" i="1"/>
  <c r="J43" i="1"/>
  <c r="J42" i="1"/>
  <c r="I42" i="1"/>
  <c r="H53" i="1"/>
  <c r="G42" i="1"/>
  <c r="F53" i="1"/>
  <c r="E42" i="1"/>
  <c r="D53" i="1"/>
  <c r="C42" i="1"/>
  <c r="B53" i="1"/>
  <c r="B13" i="1"/>
  <c r="B33" i="1"/>
  <c r="D33" i="1"/>
  <c r="F33" i="1"/>
  <c r="H33" i="1"/>
  <c r="A22" i="1"/>
  <c r="A42" i="1" s="1"/>
  <c r="A23" i="1"/>
  <c r="A43" i="1" s="1"/>
  <c r="A24" i="1"/>
  <c r="A44" i="1" s="1"/>
  <c r="A25" i="1"/>
  <c r="A45" i="1" s="1"/>
  <c r="A26" i="1"/>
  <c r="A46" i="1" s="1"/>
  <c r="A27" i="1"/>
  <c r="A47" i="1" s="1"/>
  <c r="A28" i="1"/>
  <c r="A48" i="1" s="1"/>
  <c r="A29" i="1"/>
  <c r="A49" i="1" s="1"/>
  <c r="A30" i="1"/>
  <c r="A50" i="1" s="1"/>
  <c r="A31" i="1"/>
  <c r="A51" i="1" s="1"/>
  <c r="A32" i="1"/>
  <c r="A52" i="1" s="1"/>
  <c r="A21" i="1"/>
  <c r="A41" i="1" s="1"/>
  <c r="J23" i="1"/>
  <c r="J24" i="1"/>
  <c r="J25" i="1"/>
  <c r="J26" i="1"/>
  <c r="J27" i="1"/>
  <c r="J28" i="1"/>
  <c r="J29" i="1"/>
  <c r="J30" i="1"/>
  <c r="J31" i="1"/>
  <c r="J32" i="1"/>
  <c r="J22" i="1"/>
  <c r="I22" i="1"/>
  <c r="G22" i="1"/>
  <c r="E22" i="1"/>
  <c r="C22" i="1"/>
  <c r="C2" i="1"/>
  <c r="Q49" i="1" l="1"/>
  <c r="Q50" i="1"/>
  <c r="L42" i="1"/>
  <c r="M43" i="1"/>
  <c r="M44" i="1" s="1"/>
  <c r="M45" i="1" s="1"/>
  <c r="M46" i="1" s="1"/>
  <c r="M47" i="1" s="1"/>
  <c r="M48" i="1" s="1"/>
  <c r="M49" i="1" s="1"/>
  <c r="M50" i="1" s="1"/>
  <c r="M51" i="1" s="1"/>
  <c r="M52" i="1" s="1"/>
  <c r="O23" i="1"/>
  <c r="O24" i="1" s="1"/>
  <c r="O25" i="1" s="1"/>
  <c r="O26" i="1" s="1"/>
  <c r="O27" i="1" s="1"/>
  <c r="O28" i="1" s="1"/>
  <c r="O29" i="1" s="1"/>
  <c r="O30" i="1" s="1"/>
  <c r="O31" i="1" s="1"/>
  <c r="O32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M30" i="1"/>
  <c r="M29" i="1"/>
  <c r="M28" i="1"/>
  <c r="P23" i="1"/>
  <c r="P24" i="1" s="1"/>
  <c r="P25" i="1" s="1"/>
  <c r="P26" i="1" s="1"/>
  <c r="P27" i="1" s="1"/>
  <c r="P28" i="1" s="1"/>
  <c r="P29" i="1" s="1"/>
  <c r="P30" i="1" s="1"/>
  <c r="P31" i="1" s="1"/>
  <c r="P32" i="1" s="1"/>
  <c r="M27" i="1"/>
  <c r="N23" i="1"/>
  <c r="N24" i="1" s="1"/>
  <c r="N25" i="1" s="1"/>
  <c r="N26" i="1" s="1"/>
  <c r="N27" i="1" s="1"/>
  <c r="N28" i="1" s="1"/>
  <c r="N29" i="1" s="1"/>
  <c r="N30" i="1" s="1"/>
  <c r="N31" i="1" s="1"/>
  <c r="N32" i="1" s="1"/>
  <c r="P43" i="1"/>
  <c r="P44" i="1" s="1"/>
  <c r="P45" i="1" s="1"/>
  <c r="P46" i="1" s="1"/>
  <c r="P47" i="1" s="1"/>
  <c r="P48" i="1" s="1"/>
  <c r="P49" i="1" s="1"/>
  <c r="P50" i="1" s="1"/>
  <c r="P51" i="1" s="1"/>
  <c r="P52" i="1" s="1"/>
  <c r="E43" i="1"/>
  <c r="E44" i="1" s="1"/>
  <c r="E45" i="1" s="1"/>
  <c r="E46" i="1" s="1"/>
  <c r="E47" i="1" s="1"/>
  <c r="E48" i="1" s="1"/>
  <c r="E49" i="1" s="1"/>
  <c r="E50" i="1" s="1"/>
  <c r="E51" i="1" s="1"/>
  <c r="E52" i="1" s="1"/>
  <c r="I43" i="1"/>
  <c r="I44" i="1" s="1"/>
  <c r="I45" i="1" s="1"/>
  <c r="I46" i="1" s="1"/>
  <c r="I47" i="1" s="1"/>
  <c r="I48" i="1" s="1"/>
  <c r="I49" i="1" s="1"/>
  <c r="I50" i="1" s="1"/>
  <c r="I51" i="1" s="1"/>
  <c r="I52" i="1" s="1"/>
  <c r="M26" i="1"/>
  <c r="M25" i="1"/>
  <c r="C43" i="1"/>
  <c r="C44" i="1" s="1"/>
  <c r="G43" i="1"/>
  <c r="G44" i="1" s="1"/>
  <c r="G45" i="1" s="1"/>
  <c r="G46" i="1" s="1"/>
  <c r="G47" i="1" s="1"/>
  <c r="G48" i="1" s="1"/>
  <c r="G49" i="1" s="1"/>
  <c r="G50" i="1" s="1"/>
  <c r="G51" i="1" s="1"/>
  <c r="G52" i="1" s="1"/>
  <c r="M32" i="1"/>
  <c r="M24" i="1"/>
  <c r="M31" i="1"/>
  <c r="L22" i="1"/>
  <c r="C23" i="1"/>
  <c r="C24" i="1" s="1"/>
  <c r="E23" i="1"/>
  <c r="E24" i="1" s="1"/>
  <c r="E25" i="1" s="1"/>
  <c r="E26" i="1" s="1"/>
  <c r="E27" i="1" s="1"/>
  <c r="E28" i="1" s="1"/>
  <c r="E29" i="1" s="1"/>
  <c r="E30" i="1" s="1"/>
  <c r="E31" i="1" s="1"/>
  <c r="E32" i="1" s="1"/>
  <c r="G23" i="1"/>
  <c r="G24" i="1" s="1"/>
  <c r="G25" i="1" s="1"/>
  <c r="G26" i="1" s="1"/>
  <c r="G27" i="1" s="1"/>
  <c r="G28" i="1" s="1"/>
  <c r="G29" i="1" s="1"/>
  <c r="G30" i="1" s="1"/>
  <c r="G31" i="1" s="1"/>
  <c r="G32" i="1" s="1"/>
  <c r="I23" i="1"/>
  <c r="I24" i="1" s="1"/>
  <c r="I25" i="1" s="1"/>
  <c r="I26" i="1" s="1"/>
  <c r="I27" i="1" s="1"/>
  <c r="I28" i="1" s="1"/>
  <c r="I29" i="1" s="1"/>
  <c r="I30" i="1" s="1"/>
  <c r="I31" i="1" s="1"/>
  <c r="I32" i="1" s="1"/>
  <c r="C3" i="1"/>
  <c r="L44" i="1" l="1"/>
  <c r="C45" i="1"/>
  <c r="C46" i="1" s="1"/>
  <c r="L43" i="1"/>
  <c r="C4" i="1"/>
  <c r="C25" i="1"/>
  <c r="L24" i="1"/>
  <c r="L23" i="1"/>
  <c r="L45" i="1" l="1"/>
  <c r="C47" i="1"/>
  <c r="L46" i="1"/>
  <c r="C5" i="1"/>
  <c r="C26" i="1"/>
  <c r="L25" i="1"/>
  <c r="C48" i="1" l="1"/>
  <c r="L47" i="1"/>
  <c r="C6" i="1"/>
  <c r="C27" i="1"/>
  <c r="L26" i="1"/>
  <c r="C49" i="1" l="1"/>
  <c r="L48" i="1"/>
  <c r="C7" i="1"/>
  <c r="C28" i="1"/>
  <c r="L27" i="1"/>
  <c r="C50" i="1" l="1"/>
  <c r="L49" i="1"/>
  <c r="C8" i="1"/>
  <c r="C29" i="1"/>
  <c r="L28" i="1"/>
  <c r="C51" i="1" l="1"/>
  <c r="L50" i="1"/>
  <c r="C9" i="1"/>
  <c r="C30" i="1"/>
  <c r="L29" i="1"/>
  <c r="C52" i="1" l="1"/>
  <c r="L52" i="1" s="1"/>
  <c r="L51" i="1"/>
  <c r="C10" i="1"/>
  <c r="C31" i="1"/>
  <c r="L30" i="1"/>
  <c r="C11" i="1" l="1"/>
  <c r="C32" i="1"/>
  <c r="L32" i="1" s="1"/>
  <c r="L31" i="1"/>
  <c r="C12" i="1" l="1"/>
</calcChain>
</file>

<file path=xl/sharedStrings.xml><?xml version="1.0" encoding="utf-8"?>
<sst xmlns="http://schemas.openxmlformats.org/spreadsheetml/2006/main" count="46" uniqueCount="17">
  <si>
    <t>AMReX</t>
  </si>
  <si>
    <t>MACSio</t>
  </si>
  <si>
    <t>L0</t>
  </si>
  <si>
    <t>L1</t>
  </si>
  <si>
    <t>L2</t>
  </si>
  <si>
    <t>L3</t>
  </si>
  <si>
    <t>ALL</t>
  </si>
  <si>
    <t>STEP</t>
  </si>
  <si>
    <t>R0</t>
  </si>
  <si>
    <t>R1</t>
  </si>
  <si>
    <t>R2</t>
  </si>
  <si>
    <t>R3</t>
  </si>
  <si>
    <t>MACSio-DG+L</t>
  </si>
  <si>
    <t>MACSio-L</t>
  </si>
  <si>
    <t>MACSio-DG</t>
  </si>
  <si>
    <t>R4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</si>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</sst>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STEP - Data Growth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sedov_2d_cyl!$B$1</c:f>
              <c:strCache>
                <c:ptCount val="1"/>
                <c:pt idx="0">
                  <c:v>AMReX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sedov_2d_cyl!$A$2:$A$12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</c:numCache>
            </c:numRef>
          </c:cat>
          <c:val>
            <c:numRef>
              <c:f>sedov_2d_cyl!$B$2:$B$12</c:f>
              <c:numCache>
                <c:formatCode>General</c:formatCode>
                <c:ptCount val="11"/>
                <c:pt idx="0">
                  <c:v>1950295</c:v>
                </c:pt>
                <c:pt idx="1">
                  <c:v>1950295</c:v>
                </c:pt>
                <c:pt idx="2">
                  <c:v>2298722</c:v>
                </c:pt>
                <c:pt idx="3">
                  <c:v>5363048</c:v>
                </c:pt>
                <c:pt idx="4">
                  <c:v>9123176</c:v>
                </c:pt>
                <c:pt idx="5">
                  <c:v>13161832</c:v>
                </c:pt>
                <c:pt idx="6">
                  <c:v>17409384</c:v>
                </c:pt>
                <c:pt idx="7">
                  <c:v>22979948</c:v>
                </c:pt>
                <c:pt idx="8">
                  <c:v>28620140</c:v>
                </c:pt>
                <c:pt idx="9">
                  <c:v>35722604</c:v>
                </c:pt>
                <c:pt idx="10">
                  <c:v>42755432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A2-3D45-8888-C625BD37FE64}"/>
            </c:ext>
          </c:extLst>
        </c:ser>
        <c:ser>
          <c:idx val="1"/>
          <c:order val="1"/>
          <c:tx>
            <c:strRef>
              <c:f>sedov_2d_cyl!$C$1</c:f>
              <c:strCache>
                <c:ptCount val="1"/>
                <c:pt idx="0">
                  <c:v>MACSio-DG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sedov_2d_cyl!$A$2:$A$12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</c:numCache>
            </c:numRef>
          </c:cat>
          <c:val>
            <c:numRef>
              <c:f>sedov_2d_cyl!$C$2:$C$12</c:f>
              <c:numCache>
                <c:formatCode>0</c:formatCode>
                <c:ptCount val="11"/>
                <c:pt idx="0">
                  <c:v>1950295</c:v>
                </c:pt>
                <c:pt idx="1">
                  <c:v>2655763.5532624722</c:v>
                </c:pt>
                <c:pt idx="2">
                  <c:v>3616417.0296479822</c:v>
                </c:pt>
                <c:pt idx="3">
                  <c:v>4924561.946134733</c:v>
                </c:pt>
                <c:pt idx="4">
                  <c:v>6705894.304363152</c:v>
                </c:pt>
                <c:pt idx="5">
                  <c:v>9131577.3693508208</c:v>
                </c:pt>
                <c:pt idx="6">
                  <c:v>12434688.270911997</c:v>
                </c:pt>
                <c:pt idx="7">
                  <c:v>16932613.735905815</c:v>
                </c:pt>
                <c:pt idx="8">
                  <c:v>23057546.894849326</c:v>
                </c:pt>
                <c:pt idx="9">
                  <c:v>31398015.516104549</c:v>
                </c:pt>
                <c:pt idx="10">
                  <c:v>42755432.000000022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A2-3D45-8888-C625BD37F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8273935"/>
        <c:axId val="1618274831"/>
      </c:lineChart>
      <c:catAx>
        <c:axId val="1618273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274831"/>
        <c:crosses val="autoZero"/>
        <c:auto val="1"/>
        <c:lblAlgn val="ctr"/>
        <c:lblOffset val="100"/>
        <c:noMultiLvlLbl val="0"/>
      </c:catAx>
      <c:valAx>
        <c:axId val="161827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273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</a:t>
            </a:r>
            <a:r>
              <a:rPr lang="en-US" baseline="0"/>
              <a:t> - STEP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sedov_2d_cyl!$J$21</c:f>
              <c:strCache>
                <c:ptCount val="1"/>
                <c:pt idx="0">
                  <c:v>AMReX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sedov_2d_cyl!$A$22:$A$32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</c:numCache>
            </c:numRef>
          </c:cat>
          <c:val>
            <c:numRef>
              <c:f>sedov_2d_cyl!$J$22:$J$32</c:f>
              <c:numCache>
                <c:formatCode>General</c:formatCode>
                <c:ptCount val="11"/>
                <c:pt idx="0">
                  <c:v>1950295</c:v>
                </c:pt>
                <c:pt idx="1">
                  <c:v>1950295</c:v>
                </c:pt>
                <c:pt idx="2">
                  <c:v>2298722</c:v>
                </c:pt>
                <c:pt idx="3">
                  <c:v>5363048</c:v>
                </c:pt>
                <c:pt idx="4">
                  <c:v>9123176</c:v>
                </c:pt>
                <c:pt idx="5">
                  <c:v>13161832</c:v>
                </c:pt>
                <c:pt idx="6">
                  <c:v>17409384</c:v>
                </c:pt>
                <c:pt idx="7">
                  <c:v>22979948</c:v>
                </c:pt>
                <c:pt idx="8">
                  <c:v>28620140</c:v>
                </c:pt>
                <c:pt idx="9">
                  <c:v>35722604</c:v>
                </c:pt>
                <c:pt idx="10">
                  <c:v>42755432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EA-0441-AA84-903276970459}"/>
            </c:ext>
          </c:extLst>
        </c:ser>
        <c:ser>
          <c:idx val="1"/>
          <c:order val="1"/>
          <c:tx>
            <c:strRef>
              <c:f>sedov_2d_cyl!$L$21</c:f>
              <c:strCache>
                <c:ptCount val="1"/>
                <c:pt idx="0">
                  <c:v>MACSio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sedov_2d_cyl!$A$22:$A$32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</c:numCache>
            </c:numRef>
          </c:cat>
          <c:val>
            <c:numRef>
              <c:f>sedov_2d_cyl!$L$22:$L$32</c:f>
              <c:numCache>
                <c:formatCode>0</c:formatCode>
                <c:ptCount val="11"/>
                <c:pt idx="0">
                  <c:v>1950295</c:v>
                </c:pt>
                <c:pt idx="1">
                  <c:v>2299216.784087393</c:v>
                </c:pt>
                <c:pt idx="2">
                  <c:v>2811371.4613863835</c:v>
                </c:pt>
                <c:pt idx="3">
                  <c:v>3569868.8301652726</c:v>
                </c:pt>
                <c:pt idx="4">
                  <c:v>4702624.2015473079</c:v>
                </c:pt>
                <c:pt idx="5">
                  <c:v>6407425.5428318679</c:v>
                </c:pt>
                <c:pt idx="6">
                  <c:v>8991363.5668965988</c:v>
                </c:pt>
                <c:pt idx="7">
                  <c:v>12932983.187102584</c:v>
                </c:pt>
                <c:pt idx="8">
                  <c:v>18980428.912835058</c:v>
                </c:pt>
                <c:pt idx="9">
                  <c:v>28306679.864107706</c:v>
                </c:pt>
                <c:pt idx="10">
                  <c:v>42755432.000000007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EA-0441-AA84-903276970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065567"/>
        <c:axId val="2049067711"/>
      </c:lineChart>
      <c:catAx>
        <c:axId val="204906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067711"/>
        <c:crosses val="autoZero"/>
        <c:auto val="1"/>
        <c:lblAlgn val="ctr"/>
        <c:lblOffset val="100"/>
        <c:noMultiLvlLbl val="0"/>
      </c:catAx>
      <c:valAx>
        <c:axId val="204906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06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RANK</a:t>
            </a:r>
            <a:r>
              <a:rPr lang="en-US" baseline="0"/>
              <a:t> - STEP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sedov_2d_cyl!$J$41</c:f>
              <c:strCache>
                <c:ptCount val="1"/>
                <c:pt idx="0">
                  <c:v>AMReX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sedov_2d_cyl!$J$42:$J$52</c:f>
              <c:numCache>
                <c:formatCode>General</c:formatCode>
                <c:ptCount val="11"/>
                <c:pt idx="0">
                  <c:v>1950295</c:v>
                </c:pt>
                <c:pt idx="1">
                  <c:v>1950295</c:v>
                </c:pt>
                <c:pt idx="2">
                  <c:v>2298722</c:v>
                </c:pt>
                <c:pt idx="3">
                  <c:v>5363048</c:v>
                </c:pt>
                <c:pt idx="4">
                  <c:v>9123176</c:v>
                </c:pt>
                <c:pt idx="5">
                  <c:v>13161832</c:v>
                </c:pt>
                <c:pt idx="6">
                  <c:v>17409384</c:v>
                </c:pt>
                <c:pt idx="7">
                  <c:v>22979948</c:v>
                </c:pt>
                <c:pt idx="8">
                  <c:v>28620140</c:v>
                </c:pt>
                <c:pt idx="9">
                  <c:v>35722604</c:v>
                </c:pt>
                <c:pt idx="10">
                  <c:v>42755432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81-404C-BC38-ECB9FAA97DC7}"/>
            </c:ext>
          </c:extLst>
        </c:ser>
        <c:ser>
          <c:idx val="1"/>
          <c:order val="1"/>
          <c:tx>
            <c:strRef>
              <c:f>sedov_2d_cyl!$L$41</c:f>
              <c:strCache>
                <c:ptCount val="1"/>
                <c:pt idx="0">
                  <c:v>MACSio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sedov_2d_cyl!$L$42:$L$52</c:f>
              <c:numCache>
                <c:formatCode>0</c:formatCode>
                <c:ptCount val="11"/>
                <c:pt idx="0">
                  <c:v>1950295</c:v>
                </c:pt>
                <c:pt idx="1">
                  <c:v>2646759.0375388488</c:v>
                </c:pt>
                <c:pt idx="2">
                  <c:v>3594323.3520872146</c:v>
                </c:pt>
                <c:pt idx="3">
                  <c:v>4884530.5588335292</c:v>
                </c:pt>
                <c:pt idx="4">
                  <c:v>6642721.544871008</c:v>
                </c:pt>
                <c:pt idx="5">
                  <c:v>9040690.6123780031</c:v>
                </c:pt>
                <c:pt idx="6">
                  <c:v>12314151.559146129</c:v>
                </c:pt>
                <c:pt idx="7">
                  <c:v>16786872.932295263</c:v>
                </c:pt>
                <c:pt idx="8">
                  <c:v>22904070.133285314</c:v>
                </c:pt>
                <c:pt idx="9">
                  <c:v>31278662.42473045</c:v>
                </c:pt>
                <c:pt idx="10">
                  <c:v>42755432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81-404C-BC38-ECB9FAA97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7329119"/>
        <c:axId val="2076097727"/>
      </c:lineChart>
      <c:catAx>
        <c:axId val="19873291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097727"/>
        <c:crosses val="autoZero"/>
        <c:auto val="1"/>
        <c:lblAlgn val="ctr"/>
        <c:lblOffset val="100"/>
        <c:noMultiLvlLbl val="0"/>
      </c:catAx>
      <c:valAx>
        <c:axId val="207609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32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</a:t>
            </a:r>
            <a:r>
              <a:rPr lang="en-US" baseline="0"/>
              <a:t> - LINEAR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sedov_2d_cyl!$B$1</c:f>
              <c:strCache>
                <c:ptCount val="1"/>
                <c:pt idx="0">
                  <c:v>AMReX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sedov_2d_cyl!$A$2:$A$12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</c:numCache>
            </c:numRef>
          </c:cat>
          <c:val>
            <c:numRef>
              <c:f>sedov_2d_cyl!$B$2:$B$12</c:f>
              <c:numCache>
                <c:formatCode>General</c:formatCode>
                <c:ptCount val="11"/>
                <c:pt idx="0">
                  <c:v>1950295</c:v>
                </c:pt>
                <c:pt idx="1">
                  <c:v>1950295</c:v>
                </c:pt>
                <c:pt idx="2">
                  <c:v>2298722</c:v>
                </c:pt>
                <c:pt idx="3">
                  <c:v>5363048</c:v>
                </c:pt>
                <c:pt idx="4">
                  <c:v>9123176</c:v>
                </c:pt>
                <c:pt idx="5">
                  <c:v>13161832</c:v>
                </c:pt>
                <c:pt idx="6">
                  <c:v>17409384</c:v>
                </c:pt>
                <c:pt idx="7">
                  <c:v>22979948</c:v>
                </c:pt>
                <c:pt idx="8">
                  <c:v>28620140</c:v>
                </c:pt>
                <c:pt idx="9">
                  <c:v>35722604</c:v>
                </c:pt>
                <c:pt idx="10">
                  <c:v>42755432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5C-0A45-ADF7-97D758C0161A}"/>
            </c:ext>
          </c:extLst>
        </c:ser>
        <c:ser>
          <c:idx val="1"/>
          <c:order val="1"/>
          <c:tx>
            <c:strRef>
              <c:f>sedov_2d_cyl!$D$1</c:f>
              <c:strCache>
                <c:ptCount val="1"/>
                <c:pt idx="0">
                  <c:v>MACSio-L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sedov_2d_cyl!$A$2:$A$12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</c:numCache>
            </c:numRef>
          </c:cat>
          <c:val>
            <c:numRef>
              <c:f>sedov_2d_cyl!$D$2:$D$12</c:f>
              <c:numCache>
                <c:formatCode>General</c:formatCode>
                <c:ptCount val="11"/>
                <c:pt idx="0">
                  <c:v>1950295</c:v>
                </c:pt>
                <c:pt idx="1">
                  <c:v>6030808.7000000002</c:v>
                </c:pt>
                <c:pt idx="2">
                  <c:v>10111322.4</c:v>
                </c:pt>
                <c:pt idx="3">
                  <c:v>14191836.100000001</c:v>
                </c:pt>
                <c:pt idx="4">
                  <c:v>18272349.800000001</c:v>
                </c:pt>
                <c:pt idx="5">
                  <c:v>22352863.5</c:v>
                </c:pt>
                <c:pt idx="6">
                  <c:v>26433377.199999999</c:v>
                </c:pt>
                <c:pt idx="7">
                  <c:v>30513890.899999999</c:v>
                </c:pt>
                <c:pt idx="8">
                  <c:v>34594404.600000001</c:v>
                </c:pt>
                <c:pt idx="9">
                  <c:v>38674918.300000004</c:v>
                </c:pt>
                <c:pt idx="10">
                  <c:v>42755432.000000007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5C-0A45-ADF7-97D758C01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138639"/>
        <c:axId val="2089140287"/>
      </c:lineChart>
      <c:catAx>
        <c:axId val="208913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140287"/>
        <c:crosses val="autoZero"/>
        <c:auto val="1"/>
        <c:lblAlgn val="ctr"/>
        <c:lblOffset val="100"/>
        <c:noMultiLvlLbl val="0"/>
      </c:catAx>
      <c:valAx>
        <c:axId val="208914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13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</a:t>
            </a:r>
            <a:r>
              <a:rPr lang="en-US" baseline="0"/>
              <a:t> - DG + 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sedov_2d_cyl!$B$1</c:f>
              <c:strCache>
                <c:ptCount val="1"/>
                <c:pt idx="0">
                  <c:v>AMReX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sedov_2d_cyl!$A$2:$A$12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</c:numCache>
            </c:numRef>
          </c:cat>
          <c:val>
            <c:numRef>
              <c:f>sedov_2d_cyl!$B$2:$B$12</c:f>
              <c:numCache>
                <c:formatCode>General</c:formatCode>
                <c:ptCount val="11"/>
                <c:pt idx="0">
                  <c:v>1950295</c:v>
                </c:pt>
                <c:pt idx="1">
                  <c:v>1950295</c:v>
                </c:pt>
                <c:pt idx="2">
                  <c:v>2298722</c:v>
                </c:pt>
                <c:pt idx="3">
                  <c:v>5363048</c:v>
                </c:pt>
                <c:pt idx="4">
                  <c:v>9123176</c:v>
                </c:pt>
                <c:pt idx="5">
                  <c:v>13161832</c:v>
                </c:pt>
                <c:pt idx="6">
                  <c:v>17409384</c:v>
                </c:pt>
                <c:pt idx="7">
                  <c:v>22979948</c:v>
                </c:pt>
                <c:pt idx="8">
                  <c:v>28620140</c:v>
                </c:pt>
                <c:pt idx="9">
                  <c:v>35722604</c:v>
                </c:pt>
                <c:pt idx="10">
                  <c:v>42755432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7D-7E4F-A7E0-219865857A3E}"/>
            </c:ext>
          </c:extLst>
        </c:ser>
        <c:ser>
          <c:idx val="1"/>
          <c:order val="1"/>
          <c:tx>
            <c:strRef>
              <c:f>sedov_2d_cyl!$E$1</c:f>
              <c:strCache>
                <c:ptCount val="1"/>
                <c:pt idx="0">
                  <c:v>MACSio-DG+L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sedov_2d_cyl!$A$2:$A$12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</c:numCache>
            </c:numRef>
          </c:cat>
          <c:val>
            <c:numRef>
              <c:f>sedov_2d_cyl!$E$2:$E$12</c:f>
              <c:numCache>
                <c:formatCode>General</c:formatCode>
                <c:ptCount val="11"/>
                <c:pt idx="0">
                  <c:v>1950295</c:v>
                </c:pt>
                <c:pt idx="1">
                  <c:v>3668277.0972837307</c:v>
                </c:pt>
                <c:pt idx="2">
                  <c:v>5564888.6407535877</c:v>
                </c:pt>
                <c:pt idx="3">
                  <c:v>7704744.1922943145</c:v>
                </c:pt>
                <c:pt idx="4">
                  <c:v>10175830.953054208</c:v>
                </c:pt>
                <c:pt idx="5">
                  <c:v>13097963.208545575</c:v>
                </c:pt>
                <c:pt idx="6">
                  <c:v>16634294.9496384</c:v>
                </c:pt>
                <c:pt idx="7">
                  <c:v>21006996.885134071</c:v>
                </c:pt>
                <c:pt idx="8">
                  <c:v>26518604.206394531</c:v>
                </c:pt>
                <c:pt idx="9">
                  <c:v>33581086.351273187</c:v>
                </c:pt>
                <c:pt idx="10">
                  <c:v>42755432.000000015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7D-7E4F-A7E0-219865857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2613519"/>
        <c:axId val="1623707727"/>
      </c:lineChart>
      <c:catAx>
        <c:axId val="207261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07727"/>
        <c:crosses val="autoZero"/>
        <c:auto val="1"/>
        <c:lblAlgn val="ctr"/>
        <c:lblOffset val="100"/>
        <c:noMultiLvlLbl val="0"/>
      </c:catAx>
      <c:valAx>
        <c:axId val="16237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1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 - STEP - DG+L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sedov_2d_cyl!$J$21</c:f>
              <c:strCache>
                <c:ptCount val="1"/>
                <c:pt idx="0">
                  <c:v>AMReX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sedov_2d_cyl!$A$22:$A$32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</c:numCache>
            </c:numRef>
          </c:cat>
          <c:val>
            <c:numRef>
              <c:f>sedov_2d_cyl!$J$22:$J$32</c:f>
              <c:numCache>
                <c:formatCode>General</c:formatCode>
                <c:ptCount val="11"/>
                <c:pt idx="0">
                  <c:v>1950295</c:v>
                </c:pt>
                <c:pt idx="1">
                  <c:v>1950295</c:v>
                </c:pt>
                <c:pt idx="2">
                  <c:v>2298722</c:v>
                </c:pt>
                <c:pt idx="3">
                  <c:v>5363048</c:v>
                </c:pt>
                <c:pt idx="4">
                  <c:v>9123176</c:v>
                </c:pt>
                <c:pt idx="5">
                  <c:v>13161832</c:v>
                </c:pt>
                <c:pt idx="6">
                  <c:v>17409384</c:v>
                </c:pt>
                <c:pt idx="7">
                  <c:v>22979948</c:v>
                </c:pt>
                <c:pt idx="8">
                  <c:v>28620140</c:v>
                </c:pt>
                <c:pt idx="9">
                  <c:v>35722604</c:v>
                </c:pt>
                <c:pt idx="10">
                  <c:v>42755432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70-1F43-839F-4C1B354251DA}"/>
            </c:ext>
          </c:extLst>
        </c:ser>
        <c:ser>
          <c:idx val="1"/>
          <c:order val="1"/>
          <c:tx>
            <c:strRef>
              <c:f>sedov_2d_cyl!$Q$21</c:f>
              <c:strCache>
                <c:ptCount val="1"/>
                <c:pt idx="0">
                  <c:v>MACSio-DG+L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sedov_2d_cyl!$A$22:$A$32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</c:numCache>
            </c:numRef>
          </c:cat>
          <c:val>
            <c:numRef>
              <c:f>sedov_2d_cyl!$Q$22:$Q$32</c:f>
              <c:numCache>
                <c:formatCode>0</c:formatCode>
                <c:ptCount val="11"/>
                <c:pt idx="0">
                  <c:v>1950295</c:v>
                </c:pt>
                <c:pt idx="1">
                  <c:v>3418694.3588611754</c:v>
                </c:pt>
                <c:pt idx="2">
                  <c:v>5001356.7429704685</c:v>
                </c:pt>
                <c:pt idx="3">
                  <c:v>6756459.0111156916</c:v>
                </c:pt>
                <c:pt idx="4">
                  <c:v>8773541.8810831159</c:v>
                </c:pt>
                <c:pt idx="5">
                  <c:v>11191056.929982308</c:v>
                </c:pt>
                <c:pt idx="6">
                  <c:v>14223967.656827621</c:v>
                </c:pt>
                <c:pt idx="7">
                  <c:v>18207255.500971809</c:v>
                </c:pt>
                <c:pt idx="8">
                  <c:v>23664621.618984539</c:v>
                </c:pt>
                <c:pt idx="9">
                  <c:v>31417151.394875392</c:v>
                </c:pt>
                <c:pt idx="10">
                  <c:v>42755432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70-1F43-839F-4C1B35425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6144703"/>
        <c:axId val="1627586751"/>
      </c:lineChart>
      <c:catAx>
        <c:axId val="207614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586751"/>
        <c:crosses val="autoZero"/>
        <c:auto val="1"/>
        <c:lblAlgn val="ctr"/>
        <c:lblOffset val="100"/>
        <c:noMultiLvlLbl val="0"/>
      </c:catAx>
      <c:valAx>
        <c:axId val="162758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14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RANK - STEP - DG+L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sedov_2d_cyl!$J$41</c:f>
              <c:strCache>
                <c:ptCount val="1"/>
                <c:pt idx="0">
                  <c:v>AMReX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sedov_2d_cyl!$A$22:$A$32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</c:numCache>
            </c:numRef>
          </c:cat>
          <c:val>
            <c:numRef>
              <c:f>sedov_2d_cyl!$J$42:$J$52</c:f>
              <c:numCache>
                <c:formatCode>General</c:formatCode>
                <c:ptCount val="11"/>
                <c:pt idx="0">
                  <c:v>1950295</c:v>
                </c:pt>
                <c:pt idx="1">
                  <c:v>1950295</c:v>
                </c:pt>
                <c:pt idx="2">
                  <c:v>2298722</c:v>
                </c:pt>
                <c:pt idx="3">
                  <c:v>5363048</c:v>
                </c:pt>
                <c:pt idx="4">
                  <c:v>9123176</c:v>
                </c:pt>
                <c:pt idx="5">
                  <c:v>13161832</c:v>
                </c:pt>
                <c:pt idx="6">
                  <c:v>17409384</c:v>
                </c:pt>
                <c:pt idx="7">
                  <c:v>22979948</c:v>
                </c:pt>
                <c:pt idx="8">
                  <c:v>28620140</c:v>
                </c:pt>
                <c:pt idx="9">
                  <c:v>35722604</c:v>
                </c:pt>
                <c:pt idx="10">
                  <c:v>42755432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32-F045-8F2B-EC69506184C7}"/>
            </c:ext>
          </c:extLst>
        </c:ser>
        <c:ser>
          <c:idx val="1"/>
          <c:order val="1"/>
          <c:tx>
            <c:strRef>
              <c:f>sedov_2d_cyl!$Q$41</c:f>
              <c:strCache>
                <c:ptCount val="1"/>
                <c:pt idx="0">
                  <c:v>MACSio-DG+L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sedov_2d_cyl!$A$22:$A$32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</c:numCache>
            </c:numRef>
          </c:cat>
          <c:val>
            <c:numRef>
              <c:f>sedov_2d_cyl!$Q$42:$Q$52</c:f>
              <c:numCache>
                <c:formatCode>0</c:formatCode>
                <c:ptCount val="11"/>
                <c:pt idx="0">
                  <c:v>1950295</c:v>
                </c:pt>
                <c:pt idx="1">
                  <c:v>3661973.9362771944</c:v>
                </c:pt>
                <c:pt idx="2">
                  <c:v>5549423.0664610509</c:v>
                </c:pt>
                <c:pt idx="3">
                  <c:v>7676722.2211834705</c:v>
                </c:pt>
                <c:pt idx="4">
                  <c:v>10131610.021409705</c:v>
                </c:pt>
                <c:pt idx="5">
                  <c:v>13034342.478664603</c:v>
                </c:pt>
                <c:pt idx="6">
                  <c:v>16549919.251402292</c:v>
                </c:pt>
                <c:pt idx="7">
                  <c:v>20904978.322606683</c:v>
                </c:pt>
                <c:pt idx="8">
                  <c:v>26411170.473299719</c:v>
                </c:pt>
                <c:pt idx="9">
                  <c:v>33497539.187311314</c:v>
                </c:pt>
                <c:pt idx="10">
                  <c:v>42755432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32-F045-8F2B-EC6950618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068911"/>
        <c:axId val="1616210783"/>
      </c:lineChart>
      <c:catAx>
        <c:axId val="161606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210783"/>
        <c:crosses val="autoZero"/>
        <c:auto val="1"/>
        <c:lblAlgn val="ctr"/>
        <c:lblOffset val="100"/>
        <c:noMultiLvlLbl val="0"/>
      </c:catAx>
      <c:valAx>
        <c:axId val="161621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06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10</xdr:col>
      <xdr:colOff>355600</xdr:colOff>
      <xdr:row>13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6FEBF3-16AF-E342-A3DE-FEDE5F4EE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6350</xdr:colOff>
      <xdr:row>20</xdr:row>
      <xdr:rowOff>0</xdr:rowOff>
    </xdr:from>
    <xdr:to>
      <xdr:col>22</xdr:col>
      <xdr:colOff>361950</xdr:colOff>
      <xdr:row>33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A5264F-1C80-3F4C-A702-5F9F70514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6350</xdr:colOff>
      <xdr:row>40</xdr:row>
      <xdr:rowOff>0</xdr:rowOff>
    </xdr:from>
    <xdr:to>
      <xdr:col>22</xdr:col>
      <xdr:colOff>361950</xdr:colOff>
      <xdr:row>53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5AA3539-6DAA-5349-A75E-F923F41D23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15</xdr:col>
      <xdr:colOff>355600</xdr:colOff>
      <xdr:row>13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B7C6EA8-9A9E-2947-93AA-CD6986AED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20</xdr:col>
      <xdr:colOff>355600</xdr:colOff>
      <xdr:row>13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72EFC96-48E0-8642-8281-34A23724C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6350</xdr:colOff>
      <xdr:row>20</xdr:row>
      <xdr:rowOff>0</xdr:rowOff>
    </xdr:from>
    <xdr:to>
      <xdr:col>27</xdr:col>
      <xdr:colOff>361950</xdr:colOff>
      <xdr:row>33</xdr:row>
      <xdr:rowOff>101600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A6D4943-4242-E541-A456-803E8D8CA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6350</xdr:colOff>
      <xdr:row>40</xdr:row>
      <xdr:rowOff>12700</xdr:rowOff>
    </xdr:from>
    <xdr:to>
      <xdr:col>27</xdr:col>
      <xdr:colOff>361950</xdr:colOff>
      <xdr:row>53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9CB64B2-C87F-0546-B8C8-11EB3BF31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360B-7DE9-2443-BDD5-CB024F204A07}">
  <dimension ref="A1:Q53"/>
  <sheetViews>
    <sheetView tabSelected="1" zoomScaleNormal="100" workbookViewId="0">
      <selection activeCell="C15" sqref="C15"/>
    </sheetView>
  </sheetViews>
  <sheetFormatPr baseColWidth="10" defaultRowHeight="16" x14ac:dyDescent="0.2"/>
  <sheetData>
    <row r="1" spans="1:5" x14ac:dyDescent="0.2">
      <c r="A1" t="s">
        <v>7</v>
      </c>
      <c r="B1" t="s">
        <v>0</v>
      </c>
      <c r="C1" t="s">
        <v>14</v>
      </c>
      <c r="D1" t="s">
        <v>13</v>
      </c>
      <c r="E1" t="s">
        <v>12</v>
      </c>
    </row>
    <row r="2" spans="1:5" x14ac:dyDescent="0.2">
      <c r="A2">
        <v>0</v>
      </c>
      <c r="B2">
        <v>1950295</v>
      </c>
      <c r="C2" s="1">
        <f>B2</f>
        <v>1950295</v>
      </c>
      <c r="D2">
        <f>B2</f>
        <v>1950295</v>
      </c>
      <c r="E2">
        <f>C2*C$14+D2*D$14</f>
        <v>1950295</v>
      </c>
    </row>
    <row r="3" spans="1:5" x14ac:dyDescent="0.2">
      <c r="A3">
        <v>20</v>
      </c>
      <c r="B3">
        <v>1950295</v>
      </c>
      <c r="C3" s="1">
        <f>C2*$B$13</f>
        <v>2655763.5532624722</v>
      </c>
      <c r="D3">
        <f>D2+D$13</f>
        <v>6030808.7000000002</v>
      </c>
      <c r="E3">
        <f t="shared" ref="E3:E12" si="0">C3*C$14+D3*D$14</f>
        <v>3668277.0972837307</v>
      </c>
    </row>
    <row r="4" spans="1:5" x14ac:dyDescent="0.2">
      <c r="A4">
        <v>40</v>
      </c>
      <c r="B4">
        <v>2298722</v>
      </c>
      <c r="C4" s="1">
        <f>C3*$B$13</f>
        <v>3616417.0296479822</v>
      </c>
      <c r="D4">
        <f>D3+D$13</f>
        <v>10111322.4</v>
      </c>
      <c r="E4">
        <f t="shared" si="0"/>
        <v>5564888.6407535877</v>
      </c>
    </row>
    <row r="5" spans="1:5" x14ac:dyDescent="0.2">
      <c r="A5">
        <v>60</v>
      </c>
      <c r="B5">
        <v>5363048</v>
      </c>
      <c r="C5" s="1">
        <f>C4*$B$13</f>
        <v>4924561.946134733</v>
      </c>
      <c r="D5">
        <f>D4+D$13</f>
        <v>14191836.100000001</v>
      </c>
      <c r="E5">
        <f t="shared" si="0"/>
        <v>7704744.1922943145</v>
      </c>
    </row>
    <row r="6" spans="1:5" x14ac:dyDescent="0.2">
      <c r="A6">
        <v>80</v>
      </c>
      <c r="B6">
        <v>9123176</v>
      </c>
      <c r="C6" s="1">
        <f>C5*$B$13</f>
        <v>6705894.304363152</v>
      </c>
      <c r="D6">
        <f>D5+D$13</f>
        <v>18272349.800000001</v>
      </c>
      <c r="E6">
        <f t="shared" si="0"/>
        <v>10175830.953054208</v>
      </c>
    </row>
    <row r="7" spans="1:5" x14ac:dyDescent="0.2">
      <c r="A7">
        <v>100</v>
      </c>
      <c r="B7">
        <v>13161832</v>
      </c>
      <c r="C7" s="1">
        <f>C6*$B$13</f>
        <v>9131577.3693508208</v>
      </c>
      <c r="D7">
        <f>D6+D$13</f>
        <v>22352863.5</v>
      </c>
      <c r="E7">
        <f t="shared" si="0"/>
        <v>13097963.208545575</v>
      </c>
    </row>
    <row r="8" spans="1:5" x14ac:dyDescent="0.2">
      <c r="A8">
        <v>120</v>
      </c>
      <c r="B8">
        <v>17409384</v>
      </c>
      <c r="C8" s="1">
        <f>C7*$B$13</f>
        <v>12434688.270911997</v>
      </c>
      <c r="D8">
        <f>D7+D$13</f>
        <v>26433377.199999999</v>
      </c>
      <c r="E8">
        <f t="shared" si="0"/>
        <v>16634294.9496384</v>
      </c>
    </row>
    <row r="9" spans="1:5" x14ac:dyDescent="0.2">
      <c r="A9">
        <v>140</v>
      </c>
      <c r="B9">
        <v>22979948</v>
      </c>
      <c r="C9" s="1">
        <f>C8*$B$13</f>
        <v>16932613.735905815</v>
      </c>
      <c r="D9">
        <f>D8+D$13</f>
        <v>30513890.899999999</v>
      </c>
      <c r="E9">
        <f t="shared" si="0"/>
        <v>21006996.885134071</v>
      </c>
    </row>
    <row r="10" spans="1:5" x14ac:dyDescent="0.2">
      <c r="A10">
        <v>160</v>
      </c>
      <c r="B10">
        <v>28620140</v>
      </c>
      <c r="C10" s="1">
        <f>C9*$B$13</f>
        <v>23057546.894849326</v>
      </c>
      <c r="D10">
        <f>D9+D$13</f>
        <v>34594404.600000001</v>
      </c>
      <c r="E10">
        <f t="shared" si="0"/>
        <v>26518604.206394531</v>
      </c>
    </row>
    <row r="11" spans="1:5" x14ac:dyDescent="0.2">
      <c r="A11">
        <v>180</v>
      </c>
      <c r="B11">
        <v>35722604</v>
      </c>
      <c r="C11" s="1">
        <f>C10*$B$13</f>
        <v>31398015.516104549</v>
      </c>
      <c r="D11">
        <f>D10+D$13</f>
        <v>38674918.300000004</v>
      </c>
      <c r="E11">
        <f t="shared" si="0"/>
        <v>33581086.351273187</v>
      </c>
    </row>
    <row r="12" spans="1:5" x14ac:dyDescent="0.2">
      <c r="A12">
        <v>200</v>
      </c>
      <c r="B12">
        <v>42755432</v>
      </c>
      <c r="C12" s="1">
        <f>C11*$B$13</f>
        <v>42755432.000000022</v>
      </c>
      <c r="D12">
        <f>D11+D$13</f>
        <v>42755432.000000007</v>
      </c>
      <c r="E12">
        <f t="shared" si="0"/>
        <v>42755432.000000015</v>
      </c>
    </row>
    <row r="13" spans="1:5" x14ac:dyDescent="0.2">
      <c r="B13">
        <f>(B12/B2)^(1/10)</f>
        <v>1.3617240229106222</v>
      </c>
      <c r="D13">
        <f>(B12-B2)/10</f>
        <v>4080513.7</v>
      </c>
    </row>
    <row r="14" spans="1:5" x14ac:dyDescent="0.2">
      <c r="B14" s="2" t="s">
        <v>16</v>
      </c>
      <c r="C14" s="2">
        <v>0.7</v>
      </c>
      <c r="D14" s="2">
        <f>1-C14</f>
        <v>0.30000000000000004</v>
      </c>
    </row>
    <row r="15" spans="1:5" x14ac:dyDescent="0.2">
      <c r="C15" s="3"/>
    </row>
    <row r="20" spans="1:17" x14ac:dyDescent="0.2">
      <c r="B20" t="s">
        <v>2</v>
      </c>
      <c r="D20" t="s">
        <v>3</v>
      </c>
      <c r="F20" t="s">
        <v>4</v>
      </c>
      <c r="H20" t="s">
        <v>5</v>
      </c>
      <c r="J20" t="s">
        <v>6</v>
      </c>
      <c r="M20" t="s">
        <v>2</v>
      </c>
      <c r="N20" t="s">
        <v>3</v>
      </c>
      <c r="O20" t="s">
        <v>4</v>
      </c>
      <c r="P20" t="s">
        <v>5</v>
      </c>
    </row>
    <row r="21" spans="1:17" x14ac:dyDescent="0.2">
      <c r="A21" t="str">
        <f>A1</f>
        <v>STEP</v>
      </c>
      <c r="B21" t="s">
        <v>0</v>
      </c>
      <c r="C21" t="s">
        <v>1</v>
      </c>
      <c r="D21" t="s">
        <v>0</v>
      </c>
      <c r="E21" t="s">
        <v>1</v>
      </c>
      <c r="F21" t="s">
        <v>0</v>
      </c>
      <c r="G21" t="s">
        <v>1</v>
      </c>
      <c r="H21" t="s">
        <v>0</v>
      </c>
      <c r="I21" t="s">
        <v>1</v>
      </c>
      <c r="J21" t="s">
        <v>0</v>
      </c>
      <c r="L21" t="s">
        <v>1</v>
      </c>
      <c r="Q21" t="s">
        <v>12</v>
      </c>
    </row>
    <row r="22" spans="1:17" x14ac:dyDescent="0.2">
      <c r="A22">
        <f>A2</f>
        <v>0</v>
      </c>
      <c r="B22">
        <v>1114448</v>
      </c>
      <c r="C22">
        <f>B22</f>
        <v>1114448</v>
      </c>
      <c r="D22">
        <v>278613</v>
      </c>
      <c r="E22" s="1">
        <f>D22</f>
        <v>278613</v>
      </c>
      <c r="F22">
        <v>278617</v>
      </c>
      <c r="G22" s="1">
        <f>F22</f>
        <v>278617</v>
      </c>
      <c r="H22">
        <v>278617</v>
      </c>
      <c r="I22" s="1">
        <f>H22</f>
        <v>278617</v>
      </c>
      <c r="J22">
        <f>B22+D22+F22+H22</f>
        <v>1950295</v>
      </c>
      <c r="L22" s="1">
        <f>C22+E22+G22+I22</f>
        <v>1950295</v>
      </c>
      <c r="M22">
        <f>B22</f>
        <v>1114448</v>
      </c>
      <c r="N22">
        <f>D22</f>
        <v>278613</v>
      </c>
      <c r="O22">
        <f>F22</f>
        <v>278617</v>
      </c>
      <c r="P22">
        <f>H22</f>
        <v>278617</v>
      </c>
      <c r="Q22" s="1">
        <f>L22*$C$14+(M22+N22+O22+P22)*$D$14</f>
        <v>1950295</v>
      </c>
    </row>
    <row r="23" spans="1:17" x14ac:dyDescent="0.2">
      <c r="A23">
        <f>A3</f>
        <v>20</v>
      </c>
      <c r="B23">
        <v>1114448</v>
      </c>
      <c r="C23">
        <f>C22*B$33</f>
        <v>1114448</v>
      </c>
      <c r="D23">
        <v>278613</v>
      </c>
      <c r="E23" s="1">
        <f>E22*D$33</f>
        <v>347071.00658627949</v>
      </c>
      <c r="F23">
        <v>278617</v>
      </c>
      <c r="G23" s="1">
        <f>G22*F$33</f>
        <v>391803.29933381436</v>
      </c>
      <c r="H23">
        <v>278617</v>
      </c>
      <c r="I23" s="1">
        <f>I22*H$33</f>
        <v>445894.47816729924</v>
      </c>
      <c r="J23">
        <f>B23+D23+F23+H23</f>
        <v>1950295</v>
      </c>
      <c r="L23" s="1">
        <f>C23+E23+G23+I23</f>
        <v>2299216.784087393</v>
      </c>
      <c r="M23">
        <f>B23+M$33</f>
        <v>1114448</v>
      </c>
      <c r="N23">
        <f>N22+N$33</f>
        <v>501461.3</v>
      </c>
      <c r="O23">
        <f>O22+O$33</f>
        <v>1093337.7</v>
      </c>
      <c r="P23">
        <f>P22+P$33</f>
        <v>3321561.7</v>
      </c>
      <c r="Q23" s="1">
        <f t="shared" ref="Q23:Q32" si="1">L23*$C$14+(M23+N23+O23+P23)*$D$14</f>
        <v>3418694.3588611754</v>
      </c>
    </row>
    <row r="24" spans="1:17" x14ac:dyDescent="0.2">
      <c r="A24">
        <f>A4</f>
        <v>40</v>
      </c>
      <c r="B24">
        <v>1114448</v>
      </c>
      <c r="C24">
        <f>C23*B$33</f>
        <v>1114448</v>
      </c>
      <c r="D24">
        <v>278613</v>
      </c>
      <c r="E24" s="1">
        <f>E23*D$33</f>
        <v>432349.83153267531</v>
      </c>
      <c r="F24">
        <v>278617</v>
      </c>
      <c r="G24" s="1">
        <f>G23*F$33</f>
        <v>550970.77841216628</v>
      </c>
      <c r="H24">
        <v>627044</v>
      </c>
      <c r="I24" s="1">
        <f>I23*H$33</f>
        <v>713602.85144154192</v>
      </c>
      <c r="J24">
        <f>B24+D24+F24+H24</f>
        <v>2298722</v>
      </c>
      <c r="L24" s="1">
        <f>C24+E24+G24+I24</f>
        <v>2811371.4613863835</v>
      </c>
      <c r="M24">
        <f>B24+M$33</f>
        <v>1114448</v>
      </c>
      <c r="N24">
        <f t="shared" ref="N24:N32" si="2">N23+N$33</f>
        <v>724309.6</v>
      </c>
      <c r="O24">
        <f t="shared" ref="O24:O32" si="3">O23+O$33</f>
        <v>1908058.4</v>
      </c>
      <c r="P24">
        <f t="shared" ref="P24:P32" si="4">P23+P$33</f>
        <v>6364506.4000000004</v>
      </c>
      <c r="Q24" s="1">
        <f t="shared" si="1"/>
        <v>5001356.7429704685</v>
      </c>
    </row>
    <row r="25" spans="1:17" x14ac:dyDescent="0.2">
      <c r="A25">
        <f>A5</f>
        <v>60</v>
      </c>
      <c r="B25">
        <v>1114448</v>
      </c>
      <c r="C25">
        <f>C24*B$33</f>
        <v>1114448</v>
      </c>
      <c r="D25">
        <v>627028</v>
      </c>
      <c r="E25" s="1">
        <f>E24*D$33</f>
        <v>538582.51850220188</v>
      </c>
      <c r="F25">
        <v>1114464</v>
      </c>
      <c r="G25" s="1">
        <f>G24*F$33</f>
        <v>774798.98505262309</v>
      </c>
      <c r="H25">
        <v>2507108</v>
      </c>
      <c r="I25" s="1">
        <f>I24*H$33</f>
        <v>1142039.3266104476</v>
      </c>
      <c r="J25">
        <f>B25+D25+F25+H25</f>
        <v>5363048</v>
      </c>
      <c r="L25" s="1">
        <f>C25+E25+G25+I25</f>
        <v>3569868.8301652726</v>
      </c>
      <c r="M25">
        <f>B25+M$33</f>
        <v>1114448</v>
      </c>
      <c r="N25">
        <f t="shared" si="2"/>
        <v>947157.89999999991</v>
      </c>
      <c r="O25">
        <f t="shared" si="3"/>
        <v>2722779.0999999996</v>
      </c>
      <c r="P25">
        <f t="shared" si="4"/>
        <v>9407451.1000000015</v>
      </c>
      <c r="Q25" s="1">
        <f t="shared" si="1"/>
        <v>6756459.0111156916</v>
      </c>
    </row>
    <row r="26" spans="1:17" x14ac:dyDescent="0.2">
      <c r="A26">
        <f>A6</f>
        <v>80</v>
      </c>
      <c r="B26">
        <v>1114448</v>
      </c>
      <c r="C26">
        <f>C25*B$33</f>
        <v>1114448</v>
      </c>
      <c r="D26">
        <v>627028</v>
      </c>
      <c r="E26" s="1">
        <f>E25*D$33</f>
        <v>670917.64141060435</v>
      </c>
      <c r="F26">
        <v>1741152</v>
      </c>
      <c r="G26" s="1">
        <f>G25*F$33</f>
        <v>1089555.9088788854</v>
      </c>
      <c r="H26">
        <v>5640548</v>
      </c>
      <c r="I26" s="1">
        <f>I25*H$33</f>
        <v>1827702.6512578176</v>
      </c>
      <c r="J26">
        <f>B26+D26+F26+H26</f>
        <v>9123176</v>
      </c>
      <c r="L26" s="1">
        <f>C26+E26+G26+I26</f>
        <v>4702624.2015473079</v>
      </c>
      <c r="M26">
        <f>B26+M$33</f>
        <v>1114448</v>
      </c>
      <c r="N26">
        <f t="shared" si="2"/>
        <v>1170006.2</v>
      </c>
      <c r="O26">
        <f t="shared" si="3"/>
        <v>3537499.8</v>
      </c>
      <c r="P26">
        <f t="shared" si="4"/>
        <v>12450395.800000001</v>
      </c>
      <c r="Q26" s="1">
        <f t="shared" si="1"/>
        <v>8773541.8810831159</v>
      </c>
    </row>
    <row r="27" spans="1:17" x14ac:dyDescent="0.2">
      <c r="A27">
        <f>A7</f>
        <v>100</v>
      </c>
      <c r="B27">
        <v>1114448</v>
      </c>
      <c r="C27">
        <f>C26*B$33</f>
        <v>1114448</v>
      </c>
      <c r="D27">
        <v>1114452</v>
      </c>
      <c r="E27" s="1">
        <f>E26*D$33</f>
        <v>835768.83038792503</v>
      </c>
      <c r="F27">
        <v>2507104</v>
      </c>
      <c r="G27" s="1">
        <f>G26*F$33</f>
        <v>1532180.7352293655</v>
      </c>
      <c r="H27">
        <v>8425828</v>
      </c>
      <c r="I27" s="1">
        <f>I26*H$33</f>
        <v>2925027.9772145771</v>
      </c>
      <c r="J27">
        <f>B27+D27+F27+H27</f>
        <v>13161832</v>
      </c>
      <c r="L27" s="1">
        <f>C27+E27+G27+I27</f>
        <v>6407425.5428318679</v>
      </c>
      <c r="M27">
        <f>B27+M$33</f>
        <v>1114448</v>
      </c>
      <c r="N27">
        <f t="shared" si="2"/>
        <v>1392854.5</v>
      </c>
      <c r="O27">
        <f t="shared" si="3"/>
        <v>4352220.5</v>
      </c>
      <c r="P27">
        <f t="shared" si="4"/>
        <v>15493340.5</v>
      </c>
      <c r="Q27" s="1">
        <f t="shared" si="1"/>
        <v>11191056.929982308</v>
      </c>
    </row>
    <row r="28" spans="1:17" x14ac:dyDescent="0.2">
      <c r="A28">
        <f>A8</f>
        <v>120</v>
      </c>
      <c r="B28">
        <v>1114448</v>
      </c>
      <c r="C28">
        <f>C27*B$33</f>
        <v>1114448</v>
      </c>
      <c r="D28">
        <v>1114452</v>
      </c>
      <c r="E28" s="1">
        <f>E27*D$33</f>
        <v>1041125.6087697797</v>
      </c>
      <c r="F28">
        <v>3412320</v>
      </c>
      <c r="G28" s="1">
        <f>G27*F$33</f>
        <v>2154618.9472953011</v>
      </c>
      <c r="H28">
        <v>11768164</v>
      </c>
      <c r="I28" s="1">
        <f>I27*H$33</f>
        <v>4681171.0108315172</v>
      </c>
      <c r="J28">
        <f>B28+D28+F28+H28</f>
        <v>17409384</v>
      </c>
      <c r="L28" s="1">
        <f>C28+E28+G28+I28</f>
        <v>8991363.5668965988</v>
      </c>
      <c r="M28">
        <f>B28+M$33</f>
        <v>1114448</v>
      </c>
      <c r="N28">
        <f t="shared" si="2"/>
        <v>1615702.8</v>
      </c>
      <c r="O28">
        <f t="shared" si="3"/>
        <v>5166941.2</v>
      </c>
      <c r="P28">
        <f t="shared" si="4"/>
        <v>18536285.199999999</v>
      </c>
      <c r="Q28" s="1">
        <f t="shared" si="1"/>
        <v>14223967.656827621</v>
      </c>
    </row>
    <row r="29" spans="1:17" x14ac:dyDescent="0.2">
      <c r="A29">
        <f>A9</f>
        <v>140</v>
      </c>
      <c r="B29">
        <v>1114448</v>
      </c>
      <c r="C29">
        <f>C28*B$33</f>
        <v>1114448</v>
      </c>
      <c r="D29">
        <v>1741144</v>
      </c>
      <c r="E29" s="1">
        <f>E28*D$33</f>
        <v>1296940.6058528512</v>
      </c>
      <c r="F29">
        <v>4456800</v>
      </c>
      <c r="G29" s="1">
        <f>G28*F$33</f>
        <v>3029918.5346100521</v>
      </c>
      <c r="H29">
        <v>15667556</v>
      </c>
      <c r="I29" s="1">
        <f>I28*H$33</f>
        <v>7491676.0466396809</v>
      </c>
      <c r="J29">
        <f>B29+D29+F29+H29</f>
        <v>22979948</v>
      </c>
      <c r="L29" s="1">
        <f>C29+E29+G29+I29</f>
        <v>12932983.187102584</v>
      </c>
      <c r="M29">
        <f>B29+M$33</f>
        <v>1114448</v>
      </c>
      <c r="N29">
        <f t="shared" si="2"/>
        <v>1838551.1</v>
      </c>
      <c r="O29">
        <f t="shared" si="3"/>
        <v>5981661.9000000004</v>
      </c>
      <c r="P29">
        <f t="shared" si="4"/>
        <v>21579229.899999999</v>
      </c>
      <c r="Q29" s="1">
        <f t="shared" si="1"/>
        <v>18207255.500971809</v>
      </c>
    </row>
    <row r="30" spans="1:17" x14ac:dyDescent="0.2">
      <c r="A30">
        <f>A10</f>
        <v>160</v>
      </c>
      <c r="B30">
        <v>1114448</v>
      </c>
      <c r="C30">
        <f>C29*B$33</f>
        <v>1114448</v>
      </c>
      <c r="D30">
        <v>1741144</v>
      </c>
      <c r="E30" s="1">
        <f>E29*D$33</f>
        <v>1615611.9117053698</v>
      </c>
      <c r="F30">
        <v>5640544</v>
      </c>
      <c r="G30" s="1">
        <f>G29*F$33</f>
        <v>4260802.745607391</v>
      </c>
      <c r="H30">
        <v>20124004</v>
      </c>
      <c r="I30" s="1">
        <f>I29*H$33</f>
        <v>11989566.255522298</v>
      </c>
      <c r="J30">
        <f>B30+D30+F30+H30</f>
        <v>28620140</v>
      </c>
      <c r="L30" s="1">
        <f>C30+E30+G30+I30</f>
        <v>18980428.912835058</v>
      </c>
      <c r="M30">
        <f>B30+M$33</f>
        <v>1114448</v>
      </c>
      <c r="N30">
        <f t="shared" si="2"/>
        <v>2061399.4000000001</v>
      </c>
      <c r="O30">
        <f t="shared" si="3"/>
        <v>6796382.6000000006</v>
      </c>
      <c r="P30">
        <f t="shared" si="4"/>
        <v>24622174.599999998</v>
      </c>
      <c r="Q30" s="1">
        <f t="shared" si="1"/>
        <v>23664621.618984539</v>
      </c>
    </row>
    <row r="31" spans="1:17" x14ac:dyDescent="0.2">
      <c r="A31">
        <f>A11</f>
        <v>180</v>
      </c>
      <c r="B31">
        <v>1114448</v>
      </c>
      <c r="C31">
        <f>C30*B$33</f>
        <v>1114448</v>
      </c>
      <c r="D31">
        <v>2507096</v>
      </c>
      <c r="E31" s="1">
        <f>E30*D$33</f>
        <v>2012583.9513890808</v>
      </c>
      <c r="F31">
        <v>6963552</v>
      </c>
      <c r="G31" s="1">
        <f>G30*F$33</f>
        <v>5991725.4637712371</v>
      </c>
      <c r="H31">
        <v>25137508</v>
      </c>
      <c r="I31" s="1">
        <f>I30*H$33</f>
        <v>19187922.448947389</v>
      </c>
      <c r="J31">
        <f>B31+D31+F31+H31</f>
        <v>35722604</v>
      </c>
      <c r="L31" s="1">
        <f>C31+E31+G31+I31</f>
        <v>28306679.864107706</v>
      </c>
      <c r="M31">
        <f>B31+M$33</f>
        <v>1114448</v>
      </c>
      <c r="N31">
        <f t="shared" si="2"/>
        <v>2284247.7000000002</v>
      </c>
      <c r="O31">
        <f t="shared" si="3"/>
        <v>7611103.3000000007</v>
      </c>
      <c r="P31">
        <f t="shared" si="4"/>
        <v>27665119.299999997</v>
      </c>
      <c r="Q31" s="1">
        <f t="shared" si="1"/>
        <v>31417151.394875392</v>
      </c>
    </row>
    <row r="32" spans="1:17" x14ac:dyDescent="0.2">
      <c r="A32">
        <f>A12</f>
        <v>200</v>
      </c>
      <c r="B32">
        <v>1114448</v>
      </c>
      <c r="C32">
        <f>C31*B$33</f>
        <v>1114448</v>
      </c>
      <c r="D32">
        <v>2507096</v>
      </c>
      <c r="E32" s="1">
        <f>E31*D$33</f>
        <v>2507096.0000000005</v>
      </c>
      <c r="F32">
        <v>8425824</v>
      </c>
      <c r="G32" s="1">
        <f>G31*F$33</f>
        <v>8425823.9999999981</v>
      </c>
      <c r="H32">
        <v>30708064</v>
      </c>
      <c r="I32" s="1">
        <f>I31*H$33</f>
        <v>30708064.000000007</v>
      </c>
      <c r="J32">
        <f>B32+D32+F32+H32</f>
        <v>42755432</v>
      </c>
      <c r="L32" s="1">
        <f>C32+E32+G32+I32</f>
        <v>42755432.000000007</v>
      </c>
      <c r="M32">
        <f>B32+M$33</f>
        <v>1114448</v>
      </c>
      <c r="N32">
        <f t="shared" si="2"/>
        <v>2507096</v>
      </c>
      <c r="O32">
        <f t="shared" si="3"/>
        <v>8425824</v>
      </c>
      <c r="P32">
        <f t="shared" si="4"/>
        <v>30708063.999999996</v>
      </c>
      <c r="Q32" s="1">
        <f t="shared" si="1"/>
        <v>42755432</v>
      </c>
    </row>
    <row r="33" spans="1:17" x14ac:dyDescent="0.2">
      <c r="B33">
        <f>(B32/B22)^(1/10)</f>
        <v>1</v>
      </c>
      <c r="D33">
        <f>(D32/D22)^(1/10)</f>
        <v>1.245710022814009</v>
      </c>
      <c r="F33">
        <f>(F32/F22)^(1/10)</f>
        <v>1.4062433352373127</v>
      </c>
      <c r="H33">
        <f>(H32/H22)^(1/10)</f>
        <v>1.6003850381250937</v>
      </c>
      <c r="M33">
        <f>(B32-B22)/10</f>
        <v>0</v>
      </c>
      <c r="N33">
        <f>(D32-D22)/10</f>
        <v>222848.3</v>
      </c>
      <c r="O33">
        <f>(F32-F22)/10</f>
        <v>814720.7</v>
      </c>
      <c r="P33">
        <f>(H32-H22)/10</f>
        <v>3042944.7</v>
      </c>
    </row>
    <row r="40" spans="1:17" x14ac:dyDescent="0.2">
      <c r="B40" t="s">
        <v>8</v>
      </c>
      <c r="D40" t="s">
        <v>9</v>
      </c>
      <c r="F40" t="s">
        <v>10</v>
      </c>
      <c r="H40" t="s">
        <v>11</v>
      </c>
      <c r="J40" t="s">
        <v>6</v>
      </c>
      <c r="M40" t="s">
        <v>9</v>
      </c>
      <c r="N40" t="s">
        <v>10</v>
      </c>
      <c r="O40" t="s">
        <v>11</v>
      </c>
      <c r="P40" t="s">
        <v>15</v>
      </c>
    </row>
    <row r="41" spans="1:17" x14ac:dyDescent="0.2">
      <c r="A41" t="str">
        <f>A21</f>
        <v>STEP</v>
      </c>
      <c r="B41" t="s">
        <v>0</v>
      </c>
      <c r="C41" t="s">
        <v>1</v>
      </c>
      <c r="D41" t="s">
        <v>0</v>
      </c>
      <c r="E41" t="s">
        <v>1</v>
      </c>
      <c r="F41" t="s">
        <v>0</v>
      </c>
      <c r="G41" t="s">
        <v>1</v>
      </c>
      <c r="H41" t="s">
        <v>0</v>
      </c>
      <c r="I41" t="s">
        <v>1</v>
      </c>
      <c r="J41" t="s">
        <v>0</v>
      </c>
      <c r="L41" t="s">
        <v>1</v>
      </c>
      <c r="Q41" t="s">
        <v>12</v>
      </c>
    </row>
    <row r="42" spans="1:17" x14ac:dyDescent="0.2">
      <c r="A42">
        <f>A22</f>
        <v>0</v>
      </c>
      <c r="B42">
        <v>557228</v>
      </c>
      <c r="C42">
        <f>B42</f>
        <v>557228</v>
      </c>
      <c r="D42">
        <v>557229</v>
      </c>
      <c r="E42">
        <f>D42</f>
        <v>557229</v>
      </c>
      <c r="F42">
        <v>278612</v>
      </c>
      <c r="G42">
        <f>F42</f>
        <v>278612</v>
      </c>
      <c r="H42">
        <v>557226</v>
      </c>
      <c r="I42">
        <f>H42</f>
        <v>557226</v>
      </c>
      <c r="J42">
        <f>B42+D42+F42+H42</f>
        <v>1950295</v>
      </c>
      <c r="L42" s="1">
        <f>C42+E42+G42+I42</f>
        <v>1950295</v>
      </c>
      <c r="M42">
        <f>B42</f>
        <v>557228</v>
      </c>
      <c r="N42">
        <f>D42</f>
        <v>557229</v>
      </c>
      <c r="O42">
        <f>F42</f>
        <v>278612</v>
      </c>
      <c r="P42">
        <f>H42</f>
        <v>557226</v>
      </c>
      <c r="Q42" s="1">
        <f>L42*$C$14+(M42+N42+O42+P42)*$D$14</f>
        <v>1950295</v>
      </c>
    </row>
    <row r="43" spans="1:17" x14ac:dyDescent="0.2">
      <c r="A43">
        <f t="shared" ref="A43:A51" si="5">A23</f>
        <v>20</v>
      </c>
      <c r="B43">
        <v>557228</v>
      </c>
      <c r="C43">
        <f>C42*B$53</f>
        <v>750892.20409981196</v>
      </c>
      <c r="D43">
        <v>557229</v>
      </c>
      <c r="E43">
        <f>E42*D$53</f>
        <v>746000.05614648422</v>
      </c>
      <c r="F43">
        <v>278612</v>
      </c>
      <c r="G43">
        <f>G42*F$53</f>
        <v>401878.30524685333</v>
      </c>
      <c r="H43">
        <v>557226</v>
      </c>
      <c r="I43">
        <f>I42*H$53</f>
        <v>747988.47204569948</v>
      </c>
      <c r="J43">
        <f>B43+D43+F43+H43</f>
        <v>1950295</v>
      </c>
      <c r="L43" s="1">
        <f>C43+E43+G43+I43</f>
        <v>2646759.0375388488</v>
      </c>
      <c r="M43">
        <f>M42+M$53</f>
        <v>1601725.3</v>
      </c>
      <c r="N43">
        <f>N42+N$53</f>
        <v>1532094.4</v>
      </c>
      <c r="O43">
        <f>O42+O$53</f>
        <v>1337044.5</v>
      </c>
      <c r="P43">
        <f>P42+P$53</f>
        <v>1559944.5</v>
      </c>
      <c r="Q43" s="1">
        <f t="shared" ref="Q43:Q52" si="6">L43*$C$14+(M43+N43+O43+P43)*$D$14</f>
        <v>3661973.9362771944</v>
      </c>
    </row>
    <row r="44" spans="1:17" x14ac:dyDescent="0.2">
      <c r="A44">
        <f t="shared" si="5"/>
        <v>40</v>
      </c>
      <c r="B44">
        <v>696581</v>
      </c>
      <c r="C44">
        <f>C43*B$53</f>
        <v>1011864.2677286024</v>
      </c>
      <c r="D44">
        <v>557229</v>
      </c>
      <c r="E44">
        <f>E43*D$53</f>
        <v>998720.60458188213</v>
      </c>
      <c r="F44">
        <v>417965</v>
      </c>
      <c r="G44">
        <f>G43*F$53</f>
        <v>579681.32107763842</v>
      </c>
      <c r="H44">
        <v>626947</v>
      </c>
      <c r="I44">
        <f>I43*H$53</f>
        <v>1004057.1586990918</v>
      </c>
      <c r="J44">
        <f>B44+D44+F44+H44</f>
        <v>2298722</v>
      </c>
      <c r="L44" s="1">
        <f>C44+E44+G44+I44</f>
        <v>3594323.3520872146</v>
      </c>
      <c r="M44">
        <f>M43+M$53</f>
        <v>2646222.6</v>
      </c>
      <c r="N44">
        <f t="shared" ref="N44:N52" si="7">N43+N$53</f>
        <v>2506959.7999999998</v>
      </c>
      <c r="O44">
        <f t="shared" ref="O44:O52" si="8">O43+O$53</f>
        <v>2395477</v>
      </c>
      <c r="P44">
        <f t="shared" ref="P44:P52" si="9">P43+P$53</f>
        <v>2562663</v>
      </c>
      <c r="Q44" s="1">
        <f t="shared" si="6"/>
        <v>5549423.0664610509</v>
      </c>
    </row>
    <row r="45" spans="1:17" x14ac:dyDescent="0.2">
      <c r="A45">
        <f t="shared" si="5"/>
        <v>60</v>
      </c>
      <c r="B45">
        <v>1392985</v>
      </c>
      <c r="C45">
        <f>C44*B$53</f>
        <v>1363536.9906834769</v>
      </c>
      <c r="D45">
        <v>1741146</v>
      </c>
      <c r="E45">
        <f>E44*D$53</f>
        <v>1337054.6527419332</v>
      </c>
      <c r="F45">
        <v>1253723</v>
      </c>
      <c r="G45">
        <f>G44*F$53</f>
        <v>836149.72398151678</v>
      </c>
      <c r="H45">
        <v>975194</v>
      </c>
      <c r="I45">
        <f>I44*H$53</f>
        <v>1347789.1914266024</v>
      </c>
      <c r="J45">
        <f>B45+D45+F45+H45</f>
        <v>5363048</v>
      </c>
      <c r="L45" s="1">
        <f>C45+E45+G45+I45</f>
        <v>4884530.5588335292</v>
      </c>
      <c r="M45">
        <f>M44+M$53</f>
        <v>3690719.9000000004</v>
      </c>
      <c r="N45">
        <f t="shared" si="7"/>
        <v>3481825.1999999997</v>
      </c>
      <c r="O45">
        <f t="shared" si="8"/>
        <v>3453909.5</v>
      </c>
      <c r="P45">
        <f t="shared" si="9"/>
        <v>3565381.5</v>
      </c>
      <c r="Q45" s="1">
        <f t="shared" si="6"/>
        <v>7676722.2211834705</v>
      </c>
    </row>
    <row r="46" spans="1:17" x14ac:dyDescent="0.2">
      <c r="A46">
        <f t="shared" si="5"/>
        <v>80</v>
      </c>
      <c r="B46">
        <v>2089305</v>
      </c>
      <c r="C46">
        <f>C45*B$53</f>
        <v>1837433.3240719072</v>
      </c>
      <c r="D46">
        <v>2367833</v>
      </c>
      <c r="E46">
        <f>E45*D$53</f>
        <v>1790005.2689583639</v>
      </c>
      <c r="F46">
        <v>2228570</v>
      </c>
      <c r="G46">
        <f>G45*F$53</f>
        <v>1206087.440621065</v>
      </c>
      <c r="H46">
        <v>2437468</v>
      </c>
      <c r="I46">
        <f>I45*H$53</f>
        <v>1809195.5112196722</v>
      </c>
      <c r="J46">
        <f>B46+D46+F46+H46</f>
        <v>9123176</v>
      </c>
      <c r="L46" s="1">
        <f>C46+E46+G46+I46</f>
        <v>6642721.544871008</v>
      </c>
      <c r="M46">
        <f>M45+M$53</f>
        <v>4735217.2</v>
      </c>
      <c r="N46">
        <f t="shared" si="7"/>
        <v>4456690.5999999996</v>
      </c>
      <c r="O46">
        <f t="shared" si="8"/>
        <v>4512342</v>
      </c>
      <c r="P46">
        <f t="shared" si="9"/>
        <v>4568100</v>
      </c>
      <c r="Q46" s="1">
        <f t="shared" si="6"/>
        <v>10131610.021409705</v>
      </c>
    </row>
    <row r="47" spans="1:17" x14ac:dyDescent="0.2">
      <c r="A47">
        <f t="shared" si="5"/>
        <v>100</v>
      </c>
      <c r="B47">
        <v>3412312</v>
      </c>
      <c r="C47">
        <f>C46*B$53</f>
        <v>2476031.998748804</v>
      </c>
      <c r="D47">
        <v>2924891</v>
      </c>
      <c r="E47">
        <f>E46*D$53</f>
        <v>2396400.8175192643</v>
      </c>
      <c r="F47">
        <v>3203418</v>
      </c>
      <c r="G47">
        <f>G46*F$53</f>
        <v>1739696.6986931949</v>
      </c>
      <c r="H47">
        <v>3621211</v>
      </c>
      <c r="I47">
        <f>I46*H$53</f>
        <v>2428561.0974167404</v>
      </c>
      <c r="J47">
        <f>B47+D47+F47+H47</f>
        <v>13161832</v>
      </c>
      <c r="L47" s="1">
        <f>C47+E47+G47+I47</f>
        <v>9040690.6123780031</v>
      </c>
      <c r="M47">
        <f>M46+M$53</f>
        <v>5779714.5</v>
      </c>
      <c r="N47">
        <f t="shared" si="7"/>
        <v>5431556</v>
      </c>
      <c r="O47">
        <f t="shared" si="8"/>
        <v>5570774.5</v>
      </c>
      <c r="P47">
        <f t="shared" si="9"/>
        <v>5570818.5</v>
      </c>
      <c r="Q47" s="1">
        <f t="shared" si="6"/>
        <v>13034342.478664603</v>
      </c>
    </row>
    <row r="48" spans="1:17" x14ac:dyDescent="0.2">
      <c r="A48">
        <f t="shared" si="5"/>
        <v>120</v>
      </c>
      <c r="B48">
        <v>3899737</v>
      </c>
      <c r="C48">
        <f>C47*B$53</f>
        <v>3336575.1989529463</v>
      </c>
      <c r="D48">
        <v>5083481</v>
      </c>
      <c r="E48">
        <f>E47*D$53</f>
        <v>3208223.4492800119</v>
      </c>
      <c r="F48">
        <v>4317530</v>
      </c>
      <c r="G48">
        <f>G47*F$53</f>
        <v>2509390.6971500395</v>
      </c>
      <c r="H48">
        <v>4108636</v>
      </c>
      <c r="I48">
        <f>I47*H$53</f>
        <v>3259962.2137631313</v>
      </c>
      <c r="J48">
        <f>B48+D48+F48+H48</f>
        <v>17409384</v>
      </c>
      <c r="L48" s="1">
        <f>C48+E48+G48+I48</f>
        <v>12314151.559146129</v>
      </c>
      <c r="M48">
        <f>M47+M$53</f>
        <v>6824211.7999999998</v>
      </c>
      <c r="N48">
        <f t="shared" si="7"/>
        <v>6406421.4000000004</v>
      </c>
      <c r="O48">
        <f t="shared" si="8"/>
        <v>6629207</v>
      </c>
      <c r="P48">
        <f t="shared" si="9"/>
        <v>6573537</v>
      </c>
      <c r="Q48" s="1">
        <f t="shared" si="6"/>
        <v>16549919.251402292</v>
      </c>
    </row>
    <row r="49" spans="1:17" x14ac:dyDescent="0.2">
      <c r="A49">
        <f t="shared" si="5"/>
        <v>140</v>
      </c>
      <c r="B49">
        <v>5431641</v>
      </c>
      <c r="C49">
        <f>C48*B$53</f>
        <v>4496199.5902692368</v>
      </c>
      <c r="D49">
        <v>6127965</v>
      </c>
      <c r="E49">
        <f>E48*D$53</f>
        <v>4295065.176603077</v>
      </c>
      <c r="F49">
        <v>5710171</v>
      </c>
      <c r="G49">
        <f>G48*F$53</f>
        <v>3619620.4060588833</v>
      </c>
      <c r="H49">
        <v>5710171</v>
      </c>
      <c r="I49">
        <f>I48*H$53</f>
        <v>4375987.7593640648</v>
      </c>
      <c r="J49">
        <f>B49+D49+F49+H49</f>
        <v>22979948</v>
      </c>
      <c r="L49" s="1">
        <f>C49+E49+G49+I49</f>
        <v>16786872.932295263</v>
      </c>
      <c r="M49">
        <f>M48+M$53</f>
        <v>7868709.0999999996</v>
      </c>
      <c r="N49">
        <f t="shared" si="7"/>
        <v>7381286.8000000007</v>
      </c>
      <c r="O49">
        <f t="shared" si="8"/>
        <v>7687639.5</v>
      </c>
      <c r="P49">
        <f t="shared" si="9"/>
        <v>7576255.5</v>
      </c>
      <c r="Q49" s="1">
        <f t="shared" si="6"/>
        <v>20904978.322606683</v>
      </c>
    </row>
    <row r="50" spans="1:17" x14ac:dyDescent="0.2">
      <c r="A50">
        <f t="shared" si="5"/>
        <v>160</v>
      </c>
      <c r="B50">
        <v>7102808</v>
      </c>
      <c r="C50">
        <f>C49*B$53</f>
        <v>6058850.6327929301</v>
      </c>
      <c r="D50">
        <v>7311709</v>
      </c>
      <c r="E50">
        <f>E49*D$53</f>
        <v>5750093.5215121694</v>
      </c>
      <c r="F50">
        <v>7102811</v>
      </c>
      <c r="G50">
        <f>G49*F$53</f>
        <v>5221049.0374566456</v>
      </c>
      <c r="H50">
        <v>7102812</v>
      </c>
      <c r="I50">
        <f>I49*H$53</f>
        <v>5874076.9415235659</v>
      </c>
      <c r="J50">
        <f>B50+D50+F50+H50</f>
        <v>28620140</v>
      </c>
      <c r="L50" s="1">
        <f>C50+E50+G50+I50</f>
        <v>22904070.133285314</v>
      </c>
      <c r="M50">
        <f>M49+M$53</f>
        <v>8913206.4000000004</v>
      </c>
      <c r="N50">
        <f t="shared" si="7"/>
        <v>8356152.2000000011</v>
      </c>
      <c r="O50">
        <f t="shared" si="8"/>
        <v>8746072</v>
      </c>
      <c r="P50">
        <f t="shared" si="9"/>
        <v>8578974</v>
      </c>
      <c r="Q50" s="1">
        <f t="shared" si="6"/>
        <v>26411170.473299719</v>
      </c>
    </row>
    <row r="51" spans="1:17" x14ac:dyDescent="0.2">
      <c r="A51">
        <f t="shared" si="5"/>
        <v>180</v>
      </c>
      <c r="B51">
        <v>9609561</v>
      </c>
      <c r="C51">
        <f>C50*B$53</f>
        <v>8164599.9590283036</v>
      </c>
      <c r="D51">
        <v>9191772</v>
      </c>
      <c r="E51">
        <f>E50*D$53</f>
        <v>7698038.1313528437</v>
      </c>
      <c r="F51">
        <v>8147291</v>
      </c>
      <c r="G51">
        <f>G50*F$53</f>
        <v>7530997.7272471804</v>
      </c>
      <c r="H51">
        <v>8773980</v>
      </c>
      <c r="I51">
        <f>I50*H$53</f>
        <v>7885026.6071021222</v>
      </c>
      <c r="J51">
        <f>B51+D51+F51+H51</f>
        <v>35722604</v>
      </c>
      <c r="L51" s="1">
        <f>C51+E51+G51+I51</f>
        <v>31278662.42473045</v>
      </c>
      <c r="M51">
        <f>M50+M$53</f>
        <v>9957703.7000000011</v>
      </c>
      <c r="N51">
        <f t="shared" si="7"/>
        <v>9331017.6000000015</v>
      </c>
      <c r="O51">
        <f t="shared" si="8"/>
        <v>9804504.5</v>
      </c>
      <c r="P51">
        <f t="shared" si="9"/>
        <v>9581692.5</v>
      </c>
      <c r="Q51" s="1">
        <f t="shared" si="6"/>
        <v>33497539.187311314</v>
      </c>
    </row>
    <row r="52" spans="1:17" x14ac:dyDescent="0.2">
      <c r="A52">
        <f>A32</f>
        <v>200</v>
      </c>
      <c r="B52">
        <v>11002201</v>
      </c>
      <c r="C52">
        <f>C51*B$53</f>
        <v>11002200.999999996</v>
      </c>
      <c r="D52">
        <v>10305883</v>
      </c>
      <c r="E52">
        <f>E51*D$53</f>
        <v>10305882.999999996</v>
      </c>
      <c r="F52">
        <v>10862937</v>
      </c>
      <c r="G52">
        <f>G51*F$53</f>
        <v>10862937.000000004</v>
      </c>
      <c r="H52">
        <v>10584411</v>
      </c>
      <c r="I52">
        <f>I51*H$53</f>
        <v>10584411.000000004</v>
      </c>
      <c r="J52">
        <f>B52+D52+F52+H52</f>
        <v>42755432</v>
      </c>
      <c r="L52" s="1">
        <f>C52+E52+G52+I52</f>
        <v>42755432</v>
      </c>
      <c r="M52">
        <f>M51+M$53</f>
        <v>11002201.000000002</v>
      </c>
      <c r="N52">
        <f t="shared" si="7"/>
        <v>10305883.000000002</v>
      </c>
      <c r="O52">
        <f t="shared" si="8"/>
        <v>10862937</v>
      </c>
      <c r="P52">
        <f t="shared" si="9"/>
        <v>10584411</v>
      </c>
      <c r="Q52" s="1">
        <f t="shared" si="6"/>
        <v>42755432</v>
      </c>
    </row>
    <row r="53" spans="1:17" x14ac:dyDescent="0.2">
      <c r="B53">
        <f>(B52/B42)^(1/10)</f>
        <v>1.347549304952034</v>
      </c>
      <c r="D53">
        <f>(D52/D42)^(1/10)</f>
        <v>1.3387674657034796</v>
      </c>
      <c r="F53">
        <f>(F52/F42)^(1/10)</f>
        <v>1.442429993133294</v>
      </c>
      <c r="H53">
        <f>(H52/H42)^(1/10)</f>
        <v>1.3423430924718147</v>
      </c>
      <c r="M53">
        <f>(B52-B42)/10</f>
        <v>1044497.3</v>
      </c>
      <c r="N53">
        <f>(D52-D42)/10</f>
        <v>974865.4</v>
      </c>
      <c r="O53">
        <f>(F52-F42)/10</f>
        <v>1058432.5</v>
      </c>
      <c r="P53">
        <f>(H52-H42)/10</f>
        <v>1002718.5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sedov_2d_cyl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2021-11-11T14:27:19Z</dcterms:created>
  <dcterms:modified xsi:type="dcterms:W3CDTF">2021-11-11T17:41:37Z</dcterms:modified>
</cp:coreProperties>
</file>