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13_ncr:1_{A805C1D5-46A6-D74F-A63C-90CE433F8057}" xr6:coauthVersionLast="47" xr6:coauthVersionMax="47" xr10:uidLastSave="{00000000-0000-0000-0000-000000000000}"/>
  <bookViews>
    <workbookView xWindow="2520" yWindow="500" windowWidth="30140" windowHeight="20500" firstSheet="4" activeTab="7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double_mach_reflections_max4" sheetId="13" r:id="rId8"/>
    <sheet name="oddeven_maxl4" sheetId="14" r:id="rId9"/>
    <sheet name="RT_maxl4" sheetId="15" r:id="rId10"/>
    <sheet name="Sedov_maxl4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6" l="1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G28" i="16"/>
  <c r="G3" i="16" s="1"/>
  <c r="F28" i="16"/>
  <c r="F27" i="16" s="1"/>
  <c r="E28" i="16"/>
  <c r="E2" i="16" s="1"/>
  <c r="D28" i="16"/>
  <c r="C28" i="16"/>
  <c r="A4" i="16"/>
  <c r="A5" i="16" s="1"/>
  <c r="A3" i="16"/>
  <c r="F2" i="16"/>
  <c r="G2" i="16" s="1"/>
  <c r="D2" i="16"/>
  <c r="C2" i="16"/>
  <c r="G34" i="15"/>
  <c r="G33" i="15" s="1"/>
  <c r="F34" i="15"/>
  <c r="E34" i="15"/>
  <c r="D34" i="15"/>
  <c r="C34" i="15"/>
  <c r="F33" i="15"/>
  <c r="E33" i="15"/>
  <c r="A4" i="15"/>
  <c r="A5" i="15" s="1"/>
  <c r="A3" i="15"/>
  <c r="F2" i="15"/>
  <c r="G2" i="15" s="1"/>
  <c r="E2" i="15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C2" i="15"/>
  <c r="G34" i="14"/>
  <c r="G33" i="14" s="1"/>
  <c r="F34" i="14"/>
  <c r="E34" i="14"/>
  <c r="D34" i="14"/>
  <c r="C34" i="14"/>
  <c r="A3" i="14"/>
  <c r="A4" i="14" s="1"/>
  <c r="A5" i="14" s="1"/>
  <c r="D2" i="14"/>
  <c r="C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D4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D37" i="13"/>
  <c r="C37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2" i="13"/>
  <c r="C2" i="13"/>
  <c r="F35" i="12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C2" i="8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C3" i="8" l="1"/>
  <c r="C4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E27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A6" i="16"/>
  <c r="F5" i="16"/>
  <c r="E5" i="16"/>
  <c r="G27" i="16"/>
  <c r="E4" i="16"/>
  <c r="G5" i="16"/>
  <c r="F4" i="16"/>
  <c r="E3" i="16"/>
  <c r="G4" i="16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G3" i="15"/>
  <c r="A6" i="15"/>
  <c r="G5" i="15"/>
  <c r="F5" i="15"/>
  <c r="E5" i="15"/>
  <c r="E4" i="15"/>
  <c r="F4" i="15"/>
  <c r="E3" i="15"/>
  <c r="G4" i="15"/>
  <c r="F3" i="15"/>
  <c r="E33" i="14"/>
  <c r="F33" i="14"/>
  <c r="C3" i="14"/>
  <c r="E2" i="14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F2" i="14"/>
  <c r="G2" i="14" s="1"/>
  <c r="G3" i="14"/>
  <c r="A6" i="14"/>
  <c r="G5" i="14"/>
  <c r="F5" i="14"/>
  <c r="E5" i="14"/>
  <c r="E4" i="14"/>
  <c r="F4" i="14"/>
  <c r="E3" i="14"/>
  <c r="G4" i="14"/>
  <c r="F3" i="14"/>
  <c r="C3" i="13"/>
  <c r="D3" i="13"/>
  <c r="G37" i="13"/>
  <c r="F37" i="13"/>
  <c r="E37" i="13"/>
  <c r="F7" i="12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C4" i="14" l="1"/>
  <c r="E6" i="16"/>
  <c r="A7" i="16"/>
  <c r="G6" i="16"/>
  <c r="F6" i="16"/>
  <c r="E6" i="15"/>
  <c r="A7" i="15"/>
  <c r="F6" i="15"/>
  <c r="G6" i="15"/>
  <c r="E6" i="14"/>
  <c r="A7" i="14"/>
  <c r="G6" i="14"/>
  <c r="F6" i="14"/>
  <c r="E3" i="13"/>
  <c r="E2" i="13"/>
  <c r="F3" i="13"/>
  <c r="F2" i="13"/>
  <c r="G2" i="13" s="1"/>
  <c r="G3" i="13"/>
  <c r="A7" i="12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C5" i="14" l="1"/>
  <c r="G7" i="16"/>
  <c r="F7" i="16"/>
  <c r="E7" i="16"/>
  <c r="A8" i="16"/>
  <c r="G7" i="15"/>
  <c r="A8" i="15"/>
  <c r="F7" i="15"/>
  <c r="E7" i="15"/>
  <c r="G7" i="14"/>
  <c r="F7" i="14"/>
  <c r="E7" i="14"/>
  <c r="A8" i="14"/>
  <c r="A8" i="12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C6" i="14" l="1"/>
  <c r="A9" i="16"/>
  <c r="F8" i="16"/>
  <c r="E8" i="16"/>
  <c r="G8" i="16"/>
  <c r="A9" i="15"/>
  <c r="G8" i="15"/>
  <c r="F8" i="15"/>
  <c r="E8" i="15"/>
  <c r="A9" i="14"/>
  <c r="G8" i="14"/>
  <c r="F8" i="14"/>
  <c r="E8" i="14"/>
  <c r="A9" i="12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C7" i="14" l="1"/>
  <c r="A10" i="16"/>
  <c r="F9" i="16"/>
  <c r="E9" i="16"/>
  <c r="G9" i="16"/>
  <c r="A10" i="15"/>
  <c r="G9" i="15"/>
  <c r="F9" i="15"/>
  <c r="E9" i="15"/>
  <c r="A10" i="14"/>
  <c r="G9" i="14"/>
  <c r="F9" i="14"/>
  <c r="E9" i="14"/>
  <c r="A10" i="12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C8" i="14" l="1"/>
  <c r="E10" i="16"/>
  <c r="A11" i="16"/>
  <c r="G10" i="16"/>
  <c r="F10" i="16"/>
  <c r="E10" i="15"/>
  <c r="A11" i="15"/>
  <c r="G10" i="15"/>
  <c r="F10" i="15"/>
  <c r="E10" i="14"/>
  <c r="A11" i="14"/>
  <c r="G10" i="14"/>
  <c r="F10" i="14"/>
  <c r="A11" i="12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C9" i="14" l="1"/>
  <c r="G11" i="16"/>
  <c r="F11" i="16"/>
  <c r="E11" i="16"/>
  <c r="A12" i="16"/>
  <c r="G11" i="15"/>
  <c r="F11" i="15"/>
  <c r="A12" i="15"/>
  <c r="E11" i="15"/>
  <c r="G11" i="14"/>
  <c r="F11" i="14"/>
  <c r="E11" i="14"/>
  <c r="A12" i="14"/>
  <c r="A12" i="12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C10" i="14" l="1"/>
  <c r="A13" i="16"/>
  <c r="F12" i="16"/>
  <c r="E12" i="16"/>
  <c r="G12" i="16"/>
  <c r="A13" i="15"/>
  <c r="G12" i="15"/>
  <c r="F12" i="15"/>
  <c r="E12" i="15"/>
  <c r="A13" i="14"/>
  <c r="G12" i="14"/>
  <c r="F12" i="14"/>
  <c r="E12" i="14"/>
  <c r="A13" i="12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C11" i="14" l="1"/>
  <c r="A14" i="16"/>
  <c r="F13" i="16"/>
  <c r="E13" i="16"/>
  <c r="G13" i="16"/>
  <c r="A14" i="15"/>
  <c r="G13" i="15"/>
  <c r="F13" i="15"/>
  <c r="E13" i="15"/>
  <c r="A14" i="14"/>
  <c r="G13" i="14"/>
  <c r="F13" i="14"/>
  <c r="E13" i="14"/>
  <c r="A14" i="12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C12" i="14" l="1"/>
  <c r="E14" i="16"/>
  <c r="A15" i="16"/>
  <c r="G14" i="16"/>
  <c r="F14" i="16"/>
  <c r="E14" i="15"/>
  <c r="A15" i="15"/>
  <c r="G14" i="15"/>
  <c r="F14" i="15"/>
  <c r="E14" i="14"/>
  <c r="A15" i="14"/>
  <c r="G14" i="14"/>
  <c r="F14" i="14"/>
  <c r="A15" i="12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C13" i="14" l="1"/>
  <c r="G15" i="16"/>
  <c r="F15" i="16"/>
  <c r="E15" i="16"/>
  <c r="A16" i="16"/>
  <c r="G15" i="15"/>
  <c r="F15" i="15"/>
  <c r="E15" i="15"/>
  <c r="A16" i="15"/>
  <c r="G15" i="14"/>
  <c r="F15" i="14"/>
  <c r="E15" i="14"/>
  <c r="A16" i="14"/>
  <c r="A16" i="12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C14" i="14" l="1"/>
  <c r="A17" i="16"/>
  <c r="F16" i="16"/>
  <c r="E16" i="16"/>
  <c r="G16" i="16"/>
  <c r="A17" i="15"/>
  <c r="G16" i="15"/>
  <c r="F16" i="15"/>
  <c r="E16" i="15"/>
  <c r="A17" i="14"/>
  <c r="G16" i="14"/>
  <c r="F16" i="14"/>
  <c r="E16" i="14"/>
  <c r="A17" i="12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C15" i="14" l="1"/>
  <c r="A18" i="16"/>
  <c r="F17" i="16"/>
  <c r="E17" i="16"/>
  <c r="G17" i="16"/>
  <c r="A18" i="15"/>
  <c r="G17" i="15"/>
  <c r="F17" i="15"/>
  <c r="E17" i="15"/>
  <c r="A18" i="14"/>
  <c r="G17" i="14"/>
  <c r="F17" i="14"/>
  <c r="E17" i="14"/>
  <c r="A18" i="12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C16" i="14" l="1"/>
  <c r="E18" i="16"/>
  <c r="A19" i="16"/>
  <c r="G18" i="16"/>
  <c r="F18" i="16"/>
  <c r="E18" i="15"/>
  <c r="F18" i="15"/>
  <c r="A19" i="15"/>
  <c r="G18" i="15"/>
  <c r="E18" i="14"/>
  <c r="A19" i="14"/>
  <c r="G18" i="14"/>
  <c r="F18" i="14"/>
  <c r="A19" i="12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C17" i="14" l="1"/>
  <c r="G19" i="16"/>
  <c r="F19" i="16"/>
  <c r="E19" i="16"/>
  <c r="A20" i="16"/>
  <c r="G19" i="15"/>
  <c r="F19" i="15"/>
  <c r="E19" i="15"/>
  <c r="A20" i="15"/>
  <c r="G19" i="14"/>
  <c r="F19" i="14"/>
  <c r="E19" i="14"/>
  <c r="A20" i="14"/>
  <c r="A20" i="12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C18" i="14" l="1"/>
  <c r="A21" i="16"/>
  <c r="F20" i="16"/>
  <c r="E20" i="16"/>
  <c r="G20" i="16"/>
  <c r="A21" i="15"/>
  <c r="G20" i="15"/>
  <c r="F20" i="15"/>
  <c r="E20" i="15"/>
  <c r="A21" i="14"/>
  <c r="G20" i="14"/>
  <c r="F20" i="14"/>
  <c r="E20" i="14"/>
  <c r="A21" i="12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C19" i="14" l="1"/>
  <c r="A22" i="16"/>
  <c r="F21" i="16"/>
  <c r="E21" i="16"/>
  <c r="G21" i="16"/>
  <c r="A22" i="15"/>
  <c r="G21" i="15"/>
  <c r="F21" i="15"/>
  <c r="E21" i="15"/>
  <c r="A22" i="14"/>
  <c r="G21" i="14"/>
  <c r="F21" i="14"/>
  <c r="E21" i="14"/>
  <c r="A22" i="12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C20" i="14" l="1"/>
  <c r="E22" i="16"/>
  <c r="A23" i="16"/>
  <c r="G22" i="16"/>
  <c r="F22" i="16"/>
  <c r="E22" i="15"/>
  <c r="A23" i="15"/>
  <c r="F22" i="15"/>
  <c r="G22" i="15"/>
  <c r="E22" i="14"/>
  <c r="A23" i="14"/>
  <c r="G22" i="14"/>
  <c r="F22" i="14"/>
  <c r="A22" i="1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C21" i="14" l="1"/>
  <c r="G23" i="16"/>
  <c r="F23" i="16"/>
  <c r="E23" i="16"/>
  <c r="A24" i="16"/>
  <c r="G23" i="15"/>
  <c r="F23" i="15"/>
  <c r="E23" i="15"/>
  <c r="A24" i="15"/>
  <c r="G23" i="14"/>
  <c r="F23" i="14"/>
  <c r="E23" i="14"/>
  <c r="A24" i="14"/>
  <c r="E3" i="12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C22" i="14" l="1"/>
  <c r="A25" i="16"/>
  <c r="F24" i="16"/>
  <c r="E24" i="16"/>
  <c r="G24" i="16"/>
  <c r="A25" i="15"/>
  <c r="G24" i="15"/>
  <c r="F24" i="15"/>
  <c r="E24" i="15"/>
  <c r="A25" i="14"/>
  <c r="G24" i="14"/>
  <c r="F24" i="14"/>
  <c r="E24" i="14"/>
  <c r="E15" i="1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C23" i="14" l="1"/>
  <c r="A26" i="16"/>
  <c r="F25" i="16"/>
  <c r="E25" i="16"/>
  <c r="G25" i="16"/>
  <c r="A26" i="15"/>
  <c r="G25" i="15"/>
  <c r="F25" i="15"/>
  <c r="E25" i="15"/>
  <c r="A26" i="14"/>
  <c r="G25" i="14"/>
  <c r="F25" i="14"/>
  <c r="E25" i="14"/>
  <c r="D50" i="10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C24" i="14" l="1"/>
  <c r="E26" i="16"/>
  <c r="G26" i="16"/>
  <c r="F26" i="16"/>
  <c r="E26" i="15"/>
  <c r="F26" i="15"/>
  <c r="A27" i="15"/>
  <c r="G26" i="15"/>
  <c r="E26" i="14"/>
  <c r="A27" i="14"/>
  <c r="G26" i="14"/>
  <c r="F26" i="14"/>
  <c r="C14" i="3"/>
  <c r="C42" i="3"/>
  <c r="D42" i="3"/>
  <c r="C25" i="14" l="1"/>
  <c r="G27" i="15"/>
  <c r="F27" i="15"/>
  <c r="E27" i="15"/>
  <c r="A28" i="15"/>
  <c r="G27" i="14"/>
  <c r="F27" i="14"/>
  <c r="E27" i="14"/>
  <c r="A28" i="14"/>
  <c r="C15" i="3"/>
  <c r="C43" i="3"/>
  <c r="D43" i="3"/>
  <c r="C26" i="14" l="1"/>
  <c r="A29" i="15"/>
  <c r="G28" i="15"/>
  <c r="F28" i="15"/>
  <c r="E28" i="15"/>
  <c r="A29" i="14"/>
  <c r="F28" i="14"/>
  <c r="E28" i="14"/>
  <c r="G28" i="14"/>
  <c r="C16" i="3"/>
  <c r="C44" i="3"/>
  <c r="D44" i="3"/>
  <c r="C27" i="14" l="1"/>
  <c r="A30" i="15"/>
  <c r="G29" i="15"/>
  <c r="F29" i="15"/>
  <c r="E29" i="15"/>
  <c r="A30" i="14"/>
  <c r="G29" i="14"/>
  <c r="F29" i="14"/>
  <c r="E29" i="14"/>
  <c r="C17" i="3"/>
  <c r="C45" i="3"/>
  <c r="D45" i="3"/>
  <c r="C28" i="14" l="1"/>
  <c r="E30" i="15"/>
  <c r="A31" i="15"/>
  <c r="F30" i="15"/>
  <c r="G30" i="15"/>
  <c r="E30" i="14"/>
  <c r="A31" i="14"/>
  <c r="G30" i="14"/>
  <c r="F30" i="14"/>
  <c r="C18" i="3"/>
  <c r="D46" i="3"/>
  <c r="C46" i="3"/>
  <c r="C29" i="14" l="1"/>
  <c r="G31" i="15"/>
  <c r="F31" i="15"/>
  <c r="E31" i="15"/>
  <c r="A32" i="15"/>
  <c r="G31" i="14"/>
  <c r="F31" i="14"/>
  <c r="E31" i="14"/>
  <c r="A32" i="14"/>
  <c r="C19" i="3"/>
  <c r="D47" i="3"/>
  <c r="C47" i="3"/>
  <c r="C30" i="14" l="1"/>
  <c r="F32" i="15"/>
  <c r="E32" i="15"/>
  <c r="G32" i="15"/>
  <c r="F32" i="14"/>
  <c r="E32" i="14"/>
  <c r="G32" i="14"/>
  <c r="C20" i="3"/>
  <c r="D48" i="3"/>
  <c r="C48" i="3"/>
  <c r="C31" i="14" l="1"/>
  <c r="C21" i="3"/>
  <c r="D49" i="3"/>
  <c r="C49" i="3"/>
  <c r="C32" i="14" l="1"/>
  <c r="C22" i="3"/>
  <c r="C50" i="3"/>
  <c r="D50" i="3"/>
  <c r="C33" i="14" l="1"/>
  <c r="C51" i="3"/>
  <c r="D51" i="3"/>
</calcChain>
</file>

<file path=xl/sharedStrings.xml><?xml version="1.0" encoding="utf-8"?>
<sst xmlns="http://schemas.openxmlformats.org/spreadsheetml/2006/main" count="164" uniqueCount="37">
  <si>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</si>
  <si>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</si>
  <si>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</si>
  <si>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</si>
  <si>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</si>
  <si>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</si>
  <si>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</si>
  <si>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</si>
  <si>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</si>
  <si>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</si>
  <si>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</si>
  <si>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</si>
  <si>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</si>
  <si>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</si>
  <si>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</si>
  <si>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</si>
  <si>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</si>
  <si>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</si>
  <si>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</si>
  <si>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</si>
  <si>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</si>
  <si>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</si>
  <si>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</si>
  <si>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</si>
  <si>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</si>
  <si>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</si>
  <si>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</si>
  <si>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</si>
  <si>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</si>
  <si>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</si>
  <si>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</si>
  <si>
    <t>1. Start value</t>
  </si>
  <si>
    <t>2. End value</t>
  </si>
  <si>
    <t>3. Number of steps</t>
  </si>
  <si>
    <t>MACSio NEW parameters set</t>
  </si>
  <si>
    <t>4. Weights for Linear, DataGrowth, Quadratic, Cubic --&gt; Can be obtained by MARIO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</si>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</sst>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704A-96E0-FB1C814036B9}"/>
            </c:ext>
          </c:extLst>
        </c:ser>
        <c:ser>
          <c:idx val="1"/>
          <c:order val="1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704A-96E0-FB1C814036B9}"/>
            </c:ext>
          </c:extLst>
        </c:ser>
        <c:ser>
          <c:idx val="2"/>
          <c:order val="2"/>
          <c:tx>
            <c:strRef>
              <c:f>double_mach_reflections_max4!$C$1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double_mach_reflections_max4!$C$2:$C$36</c:f>
              <c:numCache>
                <c:formatCode>General</c:formatCode>
                <c:ptCount val="35"/>
                <c:pt idx="0">
                  <c:v>17475070</c:v>
                </c:pt>
                <c:pt idx="1">
                  <c:v>19014704.882352941</c:v>
                </c:pt>
                <c:pt idx="2">
                  <c:v>20554339.764705881</c:v>
                </c:pt>
                <c:pt idx="3">
                  <c:v>22093974.647058822</c:v>
                </c:pt>
                <c:pt idx="4">
                  <c:v>23633609.529411763</c:v>
                </c:pt>
                <c:pt idx="5">
                  <c:v>25173244.411764704</c:v>
                </c:pt>
                <c:pt idx="6">
                  <c:v>26712879.294117644</c:v>
                </c:pt>
                <c:pt idx="7">
                  <c:v>28252514.176470585</c:v>
                </c:pt>
                <c:pt idx="8">
                  <c:v>29792149.058823526</c:v>
                </c:pt>
                <c:pt idx="9">
                  <c:v>31331783.941176467</c:v>
                </c:pt>
                <c:pt idx="10">
                  <c:v>32871418.823529407</c:v>
                </c:pt>
                <c:pt idx="11">
                  <c:v>34411053.705882348</c:v>
                </c:pt>
                <c:pt idx="12">
                  <c:v>35950688.588235289</c:v>
                </c:pt>
                <c:pt idx="13">
                  <c:v>37490323.47058823</c:v>
                </c:pt>
                <c:pt idx="14">
                  <c:v>39029958.35294117</c:v>
                </c:pt>
                <c:pt idx="15">
                  <c:v>40569593.235294111</c:v>
                </c:pt>
                <c:pt idx="16">
                  <c:v>42109228.117647052</c:v>
                </c:pt>
                <c:pt idx="17">
                  <c:v>43648862.999999993</c:v>
                </c:pt>
                <c:pt idx="18">
                  <c:v>45188497.882352933</c:v>
                </c:pt>
                <c:pt idx="19">
                  <c:v>46728132.764705874</c:v>
                </c:pt>
                <c:pt idx="20">
                  <c:v>48267767.647058815</c:v>
                </c:pt>
                <c:pt idx="21">
                  <c:v>49807402.529411756</c:v>
                </c:pt>
                <c:pt idx="22">
                  <c:v>51347037.411764696</c:v>
                </c:pt>
                <c:pt idx="23">
                  <c:v>52886672.294117637</c:v>
                </c:pt>
                <c:pt idx="24">
                  <c:v>54426307.176470578</c:v>
                </c:pt>
                <c:pt idx="25">
                  <c:v>55965942.058823518</c:v>
                </c:pt>
                <c:pt idx="26">
                  <c:v>57505576.941176459</c:v>
                </c:pt>
                <c:pt idx="27">
                  <c:v>59045211.8235294</c:v>
                </c:pt>
                <c:pt idx="28">
                  <c:v>60584846.705882341</c:v>
                </c:pt>
                <c:pt idx="29">
                  <c:v>62124481.588235281</c:v>
                </c:pt>
                <c:pt idx="30">
                  <c:v>63664116.470588222</c:v>
                </c:pt>
                <c:pt idx="31">
                  <c:v>65203751.352941163</c:v>
                </c:pt>
                <c:pt idx="32">
                  <c:v>66743386.235294104</c:v>
                </c:pt>
                <c:pt idx="33">
                  <c:v>68283021.117647052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704A-96E0-FB1C814036B9}"/>
            </c:ext>
          </c:extLst>
        </c:ser>
        <c:ser>
          <c:idx val="3"/>
          <c:order val="3"/>
          <c:tx>
            <c:strRef>
              <c:f>double_mach_reflections_max4!$D$1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double_mach_reflections_max4!$D$2:$D$36</c:f>
              <c:numCache>
                <c:formatCode>General</c:formatCode>
                <c:ptCount val="35"/>
                <c:pt idx="0">
                  <c:v>17475070</c:v>
                </c:pt>
                <c:pt idx="1">
                  <c:v>18201717.860953975</c:v>
                </c:pt>
                <c:pt idx="2">
                  <c:v>18958581.172480054</c:v>
                </c:pt>
                <c:pt idx="3">
                  <c:v>19746916.352579761</c:v>
                </c:pt>
                <c:pt idx="4">
                  <c:v>20568032.063592032</c:v>
                </c:pt>
                <c:pt idx="5">
                  <c:v>21423291.384615753</c:v>
                </c:pt>
                <c:pt idx="6">
                  <c:v>22314114.074265912</c:v>
                </c:pt>
                <c:pt idx="7">
                  <c:v>23241978.927519627</c:v>
                </c:pt>
                <c:pt idx="8">
                  <c:v>24208426.230564453</c:v>
                </c:pt>
                <c:pt idx="9">
                  <c:v>25215060.31772415</c:v>
                </c:pt>
                <c:pt idx="10">
                  <c:v>26263552.234706443</c:v>
                </c:pt>
                <c:pt idx="11">
                  <c:v>27355642.512593884</c:v>
                </c:pt>
                <c:pt idx="12">
                  <c:v>28493144.057182722</c:v>
                </c:pt>
                <c:pt idx="13">
                  <c:v>29677945.158466171</c:v>
                </c:pt>
                <c:pt idx="14">
                  <c:v>30912012.625257943</c:v>
                </c:pt>
                <c:pt idx="15">
                  <c:v>32197395.050159588</c:v>
                </c:pt>
                <c:pt idx="16">
                  <c:v>33536226.210291632</c:v>
                </c:pt>
                <c:pt idx="17">
                  <c:v>34930728.609433785</c:v>
                </c:pt>
                <c:pt idx="18">
                  <c:v>36383217.167454377</c:v>
                </c:pt>
                <c:pt idx="19">
                  <c:v>37896103.06315349</c:v>
                </c:pt>
                <c:pt idx="20">
                  <c:v>39471897.736899115</c:v>
                </c:pt>
                <c:pt idx="21">
                  <c:v>41113217.059700795</c:v>
                </c:pt>
                <c:pt idx="22">
                  <c:v>42822785.675641567</c:v>
                </c:pt>
                <c:pt idx="23">
                  <c:v>44603441.524876826</c:v>
                </c:pt>
                <c:pt idx="24">
                  <c:v>46458140.554708324</c:v>
                </c:pt>
                <c:pt idx="25">
                  <c:v>48389961.62655399</c:v>
                </c:pt>
                <c:pt idx="26">
                  <c:v>50402111.626959167</c:v>
                </c:pt>
                <c:pt idx="27">
                  <c:v>52497930.791133814</c:v>
                </c:pt>
                <c:pt idx="28">
                  <c:v>54680898.247852862</c:v>
                </c:pt>
                <c:pt idx="29">
                  <c:v>56954637.794924453</c:v>
                </c:pt>
                <c:pt idx="30">
                  <c:v>59322923.914813556</c:v>
                </c:pt>
                <c:pt idx="31">
                  <c:v>61789688.040407032</c:v>
                </c:pt>
                <c:pt idx="32">
                  <c:v>64359025.081321619</c:v>
                </c:pt>
                <c:pt idx="33">
                  <c:v>67035200.221588627</c:v>
                </c:pt>
                <c:pt idx="34">
                  <c:v>69822655.999999762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704A-96E0-FB1C814036B9}"/>
            </c:ext>
          </c:extLst>
        </c:ser>
        <c:ser>
          <c:idx val="4"/>
          <c:order val="4"/>
          <c:tx>
            <c:strRef>
              <c:f>double_mach_reflections_max4!$E$1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double_mach_reflections_max4!$E$2:$E$36</c:f>
              <c:numCache>
                <c:formatCode>General</c:formatCode>
                <c:ptCount val="35"/>
                <c:pt idx="0">
                  <c:v>17475070</c:v>
                </c:pt>
                <c:pt idx="1">
                  <c:v>17520353.378892735</c:v>
                </c:pt>
                <c:pt idx="2">
                  <c:v>17656203.515570935</c:v>
                </c:pt>
                <c:pt idx="3">
                  <c:v>17882620.410034601</c:v>
                </c:pt>
                <c:pt idx="4">
                  <c:v>18199604.062283736</c:v>
                </c:pt>
                <c:pt idx="5">
                  <c:v>18607154.47231834</c:v>
                </c:pt>
                <c:pt idx="6">
                  <c:v>19105271.64013841</c:v>
                </c:pt>
                <c:pt idx="7">
                  <c:v>19693955.565743946</c:v>
                </c:pt>
                <c:pt idx="8">
                  <c:v>20373206.249134947</c:v>
                </c:pt>
                <c:pt idx="9">
                  <c:v>21143023.690311417</c:v>
                </c:pt>
                <c:pt idx="10">
                  <c:v>22003407.889273357</c:v>
                </c:pt>
                <c:pt idx="11">
                  <c:v>22954358.846020762</c:v>
                </c:pt>
                <c:pt idx="12">
                  <c:v>23995876.560553633</c:v>
                </c:pt>
                <c:pt idx="13">
                  <c:v>25127961.032871973</c:v>
                </c:pt>
                <c:pt idx="14">
                  <c:v>26350612.262975778</c:v>
                </c:pt>
                <c:pt idx="15">
                  <c:v>27663830.250865053</c:v>
                </c:pt>
                <c:pt idx="16">
                  <c:v>29067614.996539794</c:v>
                </c:pt>
                <c:pt idx="17">
                  <c:v>30561966.5</c:v>
                </c:pt>
                <c:pt idx="18">
                  <c:v>32146884.761245675</c:v>
                </c:pt>
                <c:pt idx="19">
                  <c:v>33822369.78027682</c:v>
                </c:pt>
                <c:pt idx="20">
                  <c:v>35588421.557093427</c:v>
                </c:pt>
                <c:pt idx="21">
                  <c:v>37445040.091695502</c:v>
                </c:pt>
                <c:pt idx="22">
                  <c:v>39392225.384083048</c:v>
                </c:pt>
                <c:pt idx="23">
                  <c:v>41429977.434256062</c:v>
                </c:pt>
                <c:pt idx="24">
                  <c:v>43558296.242214531</c:v>
                </c:pt>
                <c:pt idx="25">
                  <c:v>45777181.807958476</c:v>
                </c:pt>
                <c:pt idx="26">
                  <c:v>48086634.131487891</c:v>
                </c:pt>
                <c:pt idx="27">
                  <c:v>50486653.212802768</c:v>
                </c:pt>
                <c:pt idx="28">
                  <c:v>52977239.051903114</c:v>
                </c:pt>
                <c:pt idx="29">
                  <c:v>55558391.648788929</c:v>
                </c:pt>
                <c:pt idx="30">
                  <c:v>58230111.003460214</c:v>
                </c:pt>
                <c:pt idx="31">
                  <c:v>60992397.115916952</c:v>
                </c:pt>
                <c:pt idx="32">
                  <c:v>63845249.986159168</c:v>
                </c:pt>
                <c:pt idx="33">
                  <c:v>66788669.614186853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704A-96E0-FB1C814036B9}"/>
            </c:ext>
          </c:extLst>
        </c:ser>
        <c:ser>
          <c:idx val="5"/>
          <c:order val="5"/>
          <c:tx>
            <c:strRef>
              <c:f>double_mach_reflections_max4!$F$1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double_mach_reflections_max4!$F$2:$F$36</c:f>
              <c:numCache>
                <c:formatCode>General</c:formatCode>
                <c:ptCount val="35"/>
                <c:pt idx="0">
                  <c:v>17475070</c:v>
                </c:pt>
                <c:pt idx="1">
                  <c:v>17476401.864085082</c:v>
                </c:pt>
                <c:pt idx="2">
                  <c:v>17485724.912680645</c:v>
                </c:pt>
                <c:pt idx="3">
                  <c:v>17511030.330297172</c:v>
                </c:pt>
                <c:pt idx="4">
                  <c:v>17560309.301445145</c:v>
                </c:pt>
                <c:pt idx="5">
                  <c:v>17641553.010635048</c:v>
                </c:pt>
                <c:pt idx="6">
                  <c:v>17762752.642377365</c:v>
                </c:pt>
                <c:pt idx="7">
                  <c:v>17931899.381182577</c:v>
                </c:pt>
                <c:pt idx="8">
                  <c:v>18156984.411561165</c:v>
                </c:pt>
                <c:pt idx="9">
                  <c:v>18445998.918023612</c:v>
                </c:pt>
                <c:pt idx="10">
                  <c:v>18806934.0850804</c:v>
                </c:pt>
                <c:pt idx="11">
                  <c:v>19247781.097242013</c:v>
                </c:pt>
                <c:pt idx="12">
                  <c:v>19776531.13901893</c:v>
                </c:pt>
                <c:pt idx="13">
                  <c:v>20401175.394921638</c:v>
                </c:pt>
                <c:pt idx="14">
                  <c:v>21129705.049460616</c:v>
                </c:pt>
                <c:pt idx="15">
                  <c:v>21970111.287146345</c:v>
                </c:pt>
                <c:pt idx="16">
                  <c:v>22930385.292489313</c:v>
                </c:pt>
                <c:pt idx="17">
                  <c:v>24018518.25</c:v>
                </c:pt>
                <c:pt idx="18">
                  <c:v>25242501.344188888</c:v>
                </c:pt>
                <c:pt idx="19">
                  <c:v>26610325.759566456</c:v>
                </c:pt>
                <c:pt idx="20">
                  <c:v>28129982.68064319</c:v>
                </c:pt>
                <c:pt idx="21">
                  <c:v>29809463.291929573</c:v>
                </c:pt>
                <c:pt idx="22">
                  <c:v>31656758.777936086</c:v>
                </c:pt>
                <c:pt idx="23">
                  <c:v>33679860.323173217</c:v>
                </c:pt>
                <c:pt idx="24">
                  <c:v>35886759.112151437</c:v>
                </c:pt>
                <c:pt idx="25">
                  <c:v>38285446.329381227</c:v>
                </c:pt>
                <c:pt idx="26">
                  <c:v>40883913.15937309</c:v>
                </c:pt>
                <c:pt idx="27">
                  <c:v>43690150.786637485</c:v>
                </c:pt>
                <c:pt idx="28">
                  <c:v>46712150.39568492</c:v>
                </c:pt>
                <c:pt idx="29">
                  <c:v>49957903.171025842</c:v>
                </c:pt>
                <c:pt idx="30">
                  <c:v>53435400.297170766</c:v>
                </c:pt>
                <c:pt idx="31">
                  <c:v>57152632.958630167</c:v>
                </c:pt>
                <c:pt idx="32">
                  <c:v>61117592.339914516</c:v>
                </c:pt>
                <c:pt idx="33">
                  <c:v>65338269.625534296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704A-96E0-FB1C814036B9}"/>
            </c:ext>
          </c:extLst>
        </c:ser>
        <c:ser>
          <c:idx val="6"/>
          <c:order val="6"/>
          <c:tx>
            <c:strRef>
              <c:f>double_mach_reflections_max4!$G$1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double_mach_reflections_max4!$G$2:$G$36</c:f>
              <c:numCache>
                <c:formatCode>General</c:formatCode>
                <c:ptCount val="35"/>
                <c:pt idx="0">
                  <c:v>17475070</c:v>
                </c:pt>
                <c:pt idx="1">
                  <c:v>38153727.699888021</c:v>
                </c:pt>
                <c:pt idx="2">
                  <c:v>44378623.937622264</c:v>
                </c:pt>
                <c:pt idx="3">
                  <c:v>48019954.807576999</c:v>
                </c:pt>
                <c:pt idx="4">
                  <c:v>50603520.175356492</c:v>
                </c:pt>
                <c:pt idx="5">
                  <c:v>52607489.162041791</c:v>
                </c:pt>
                <c:pt idx="6">
                  <c:v>54244851.045311235</c:v>
                </c:pt>
                <c:pt idx="7">
                  <c:v>55629220.792189099</c:v>
                </c:pt>
                <c:pt idx="8">
                  <c:v>56828416.413090743</c:v>
                </c:pt>
                <c:pt idx="9">
                  <c:v>57886181.915265977</c:v>
                </c:pt>
                <c:pt idx="10">
                  <c:v>58832385.399776034</c:v>
                </c:pt>
                <c:pt idx="11">
                  <c:v>59688330.567442201</c:v>
                </c:pt>
                <c:pt idx="12">
                  <c:v>60469747.283045478</c:v>
                </c:pt>
                <c:pt idx="13">
                  <c:v>61188580.979306862</c:v>
                </c:pt>
                <c:pt idx="14">
                  <c:v>61854117.029923342</c:v>
                </c:pt>
                <c:pt idx="15">
                  <c:v>62473716.269730777</c:v>
                </c:pt>
                <c:pt idx="16">
                  <c:v>63053312.650824979</c:v>
                </c:pt>
                <c:pt idx="17">
                  <c:v>63597759.762265772</c:v>
                </c:pt>
                <c:pt idx="18">
                  <c:v>64111078.153000213</c:v>
                </c:pt>
                <c:pt idx="19">
                  <c:v>64596635.696490757</c:v>
                </c:pt>
                <c:pt idx="20">
                  <c:v>65057281.637510277</c:v>
                </c:pt>
                <c:pt idx="21">
                  <c:v>65495447.899878077</c:v>
                </c:pt>
                <c:pt idx="22">
                  <c:v>65913226.805176444</c:v>
                </c:pt>
                <c:pt idx="23">
                  <c:v>66312431.501305066</c:v>
                </c:pt>
                <c:pt idx="24">
                  <c:v>66694643.520779721</c:v>
                </c:pt>
                <c:pt idx="25">
                  <c:v>67061250.624195568</c:v>
                </c:pt>
                <c:pt idx="26">
                  <c:v>67413477.217041105</c:v>
                </c:pt>
                <c:pt idx="27">
                  <c:v>67752409.022954956</c:v>
                </c:pt>
                <c:pt idx="28">
                  <c:v>68079013.267657578</c:v>
                </c:pt>
                <c:pt idx="29">
                  <c:v>68394155.319442093</c:v>
                </c:pt>
                <c:pt idx="30">
                  <c:v>68698612.50746502</c:v>
                </c:pt>
                <c:pt idx="31">
                  <c:v>68993085.673412144</c:v>
                </c:pt>
                <c:pt idx="32">
                  <c:v>69278208.888559222</c:v>
                </c:pt>
                <c:pt idx="33">
                  <c:v>69554557.675131187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704A-96E0-FB1C814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9-914C-9F0D-9BA36AA67016}"/>
            </c:ext>
          </c:extLst>
        </c:ser>
        <c:ser>
          <c:idx val="1"/>
          <c:order val="1"/>
          <c:tx>
            <c:strRef>
              <c:f>double_mach_reflections_max4!$H$1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double_mach_reflections_max4!$H$2:$H$36</c:f>
              <c:numCache>
                <c:formatCode>General</c:formatCode>
                <c:ptCount val="35"/>
                <c:pt idx="0">
                  <c:v>17475070</c:v>
                </c:pt>
                <c:pt idx="1">
                  <c:v>18736056.918574125</c:v>
                </c:pt>
                <c:pt idx="2">
                  <c:v>19999531.044692811</c:v>
                </c:pt>
                <c:pt idx="3">
                  <c:v>21266821.224597793</c:v>
                </c:pt>
                <c:pt idx="4">
                  <c:v>22539258.394304316</c:v>
                </c:pt>
                <c:pt idx="5">
                  <c:v>23818175.666498002</c:v>
                </c:pt>
                <c:pt idx="6">
                  <c:v>25104908.421045136</c:v>
                </c:pt>
                <c:pt idx="7">
                  <c:v>26400794.399266466</c:v>
                </c:pt>
                <c:pt idx="8">
                  <c:v>27707173.802131187</c:v>
                </c:pt>
                <c:pt idx="9">
                  <c:v>29025389.392533921</c:v>
                </c:pt>
                <c:pt idx="10">
                  <c:v>30356786.601824649</c:v>
                </c:pt>
                <c:pt idx="11">
                  <c:v>31702713.640768357</c:v>
                </c:pt>
                <c:pt idx="12">
                  <c:v>33064521.615118567</c:v>
                </c:pt>
                <c:pt idx="13">
                  <c:v>34443564.645996697</c:v>
                </c:pt>
                <c:pt idx="14">
                  <c:v>35841199.995276958</c:v>
                </c:pt>
                <c:pt idx="15">
                  <c:v>37258788.19618509</c:v>
                </c:pt>
                <c:pt idx="16">
                  <c:v>38697693.189327598</c:v>
                </c:pt>
                <c:pt idx="17">
                  <c:v>40159282.464377351</c:v>
                </c:pt>
                <c:pt idx="18">
                  <c:v>41644927.207650751</c:v>
                </c:pt>
                <c:pt idx="19">
                  <c:v>43156002.455821469</c:v>
                </c:pt>
                <c:pt idx="20">
                  <c:v>44693887.256025933</c:v>
                </c:pt>
                <c:pt idx="21">
                  <c:v>46259964.832626164</c:v>
                </c:pt>
                <c:pt idx="22">
                  <c:v>47855622.760907196</c:v>
                </c:pt>
                <c:pt idx="23">
                  <c:v>49482253.147996902</c:v>
                </c:pt>
                <c:pt idx="24">
                  <c:v>51141252.821309023</c:v>
                </c:pt>
                <c:pt idx="25">
                  <c:v>52834023.524821967</c:v>
                </c:pt>
                <c:pt idx="26">
                  <c:v>54561972.123519234</c:v>
                </c:pt>
                <c:pt idx="27">
                  <c:v>56326510.816330872</c:v>
                </c:pt>
                <c:pt idx="28">
                  <c:v>58129057.35792958</c:v>
                </c:pt>
                <c:pt idx="29">
                  <c:v>59971035.289749339</c:v>
                </c:pt>
                <c:pt idx="30">
                  <c:v>61853874.180610448</c:v>
                </c:pt>
                <c:pt idx="31">
                  <c:v>63779009.877350047</c:v>
                </c:pt>
                <c:pt idx="32">
                  <c:v>65747884.765874475</c:v>
                </c:pt>
                <c:pt idx="33">
                  <c:v>67761948.04306668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9-914C-9F0D-9BA36AA6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87007"/>
        <c:axId val="755388655"/>
      </c:lineChart>
      <c:catAx>
        <c:axId val="75538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8655"/>
        <c:crosses val="autoZero"/>
        <c:auto val="1"/>
        <c:lblAlgn val="ctr"/>
        <c:lblOffset val="100"/>
        <c:noMultiLvlLbl val="0"/>
      </c:catAx>
      <c:valAx>
        <c:axId val="7553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E443-B307-E16FD6B7C259}"/>
            </c:ext>
          </c:extLst>
        </c:ser>
        <c:ser>
          <c:idx val="1"/>
          <c:order val="1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E443-B307-E16FD6B7C259}"/>
            </c:ext>
          </c:extLst>
        </c:ser>
        <c:ser>
          <c:idx val="2"/>
          <c:order val="2"/>
          <c:tx>
            <c:strRef>
              <c:f>oddeven_maxl4!$C$1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oddeven_maxl4!$C$2:$C$33</c:f>
              <c:numCache>
                <c:formatCode>General</c:formatCode>
                <c:ptCount val="32"/>
                <c:pt idx="0">
                  <c:v>4804988</c:v>
                </c:pt>
                <c:pt idx="1">
                  <c:v>13457809.741935484</c:v>
                </c:pt>
                <c:pt idx="2">
                  <c:v>22110631.483870968</c:v>
                </c:pt>
                <c:pt idx="3">
                  <c:v>30763453.225806452</c:v>
                </c:pt>
                <c:pt idx="4">
                  <c:v>39416274.967741936</c:v>
                </c:pt>
                <c:pt idx="5">
                  <c:v>48069096.709677421</c:v>
                </c:pt>
                <c:pt idx="6">
                  <c:v>56721918.451612905</c:v>
                </c:pt>
                <c:pt idx="7">
                  <c:v>65374740.193548389</c:v>
                </c:pt>
                <c:pt idx="8">
                  <c:v>74027561.935483873</c:v>
                </c:pt>
                <c:pt idx="9">
                  <c:v>82680383.677419364</c:v>
                </c:pt>
                <c:pt idx="10">
                  <c:v>91333205.419354856</c:v>
                </c:pt>
                <c:pt idx="11">
                  <c:v>99986027.161290348</c:v>
                </c:pt>
                <c:pt idx="12">
                  <c:v>108638848.90322584</c:v>
                </c:pt>
                <c:pt idx="13">
                  <c:v>117291670.64516133</c:v>
                </c:pt>
                <c:pt idx="14">
                  <c:v>125944492.38709682</c:v>
                </c:pt>
                <c:pt idx="15">
                  <c:v>134597314.12903231</c:v>
                </c:pt>
                <c:pt idx="16">
                  <c:v>143250135.87096781</c:v>
                </c:pt>
                <c:pt idx="17">
                  <c:v>151902957.6129033</c:v>
                </c:pt>
                <c:pt idx="18">
                  <c:v>160555779.35483879</c:v>
                </c:pt>
                <c:pt idx="19">
                  <c:v>169208601.09677428</c:v>
                </c:pt>
                <c:pt idx="20">
                  <c:v>177861422.83870977</c:v>
                </c:pt>
                <c:pt idx="21">
                  <c:v>186514244.58064526</c:v>
                </c:pt>
                <c:pt idx="22">
                  <c:v>195167066.32258075</c:v>
                </c:pt>
                <c:pt idx="23">
                  <c:v>203819888.06451625</c:v>
                </c:pt>
                <c:pt idx="24">
                  <c:v>212472709.80645174</c:v>
                </c:pt>
                <c:pt idx="25">
                  <c:v>221125531.54838723</c:v>
                </c:pt>
                <c:pt idx="26">
                  <c:v>229778353.29032272</c:v>
                </c:pt>
                <c:pt idx="27">
                  <c:v>238431175.03225821</c:v>
                </c:pt>
                <c:pt idx="28">
                  <c:v>247083996.7741937</c:v>
                </c:pt>
                <c:pt idx="29">
                  <c:v>255736818.5161292</c:v>
                </c:pt>
                <c:pt idx="30">
                  <c:v>264389640.25806469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E443-B307-E16FD6B7C259}"/>
            </c:ext>
          </c:extLst>
        </c:ser>
        <c:ser>
          <c:idx val="3"/>
          <c:order val="3"/>
          <c:tx>
            <c:strRef>
              <c:f>oddeven_maxl4!$D$1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oddeven_maxl4!$D$2:$D$33</c:f>
              <c:numCache>
                <c:formatCode>General</c:formatCode>
                <c:ptCount val="32"/>
                <c:pt idx="0">
                  <c:v>4804988</c:v>
                </c:pt>
                <c:pt idx="1">
                  <c:v>5473817.3732775506</c:v>
                </c:pt>
                <c:pt idx="2">
                  <c:v>6235744.3215248706</c:v>
                </c:pt>
                <c:pt idx="3">
                  <c:v>7103727.543644161</c:v>
                </c:pt>
                <c:pt idx="4">
                  <c:v>8092529.5221194457</c:v>
                </c:pt>
                <c:pt idx="5">
                  <c:v>9218967.6003226023</c:v>
                </c:pt>
                <c:pt idx="6">
                  <c:v>10502200.008476341</c:v>
                </c:pt>
                <c:pt idx="7">
                  <c:v>11964051.702945655</c:v>
                </c:pt>
                <c:pt idx="8">
                  <c:v>13629385.560666289</c:v>
                </c:pt>
                <c:pt idx="9">
                  <c:v>15526525.241909726</c:v>
                </c:pt>
                <c:pt idx="10">
                  <c:v>17687736.913348772</c:v>
                </c:pt>
                <c:pt idx="11">
                  <c:v>20149778.024471894</c:v>
                </c:pt>
                <c:pt idx="12">
                  <c:v>22954522.470824163</c:v>
                </c:pt>
                <c:pt idx="13">
                  <c:v>26149672.776724361</c:v>
                </c:pt>
                <c:pt idx="14">
                  <c:v>29789571.410117324</c:v>
                </c:pt>
                <c:pt idx="15">
                  <c:v>33936125.028239913</c:v>
                </c:pt>
                <c:pt idx="16">
                  <c:v>38659857.373483293</c:v>
                </c:pt>
                <c:pt idx="17">
                  <c:v>44041108.726890698</c:v>
                </c:pt>
                <c:pt idx="18">
                  <c:v>50171402.319352277</c:v>
                </c:pt>
                <c:pt idx="19">
                  <c:v>57155000.940141395</c:v>
                </c:pt>
                <c:pt idx="20">
                  <c:v>65110680.217274368</c:v>
                </c:pt>
                <c:pt idx="21">
                  <c:v>74173748.729286194</c:v>
                </c:pt>
                <c:pt idx="22">
                  <c:v>84498349.306073278</c:v>
                </c:pt>
                <c:pt idx="23">
                  <c:v>96260080.658860952</c:v>
                </c:pt>
                <c:pt idx="24">
                  <c:v>109658983.92744611</c:v>
                </c:pt>
                <c:pt idx="25">
                  <c:v>124922944.93930438</c:v>
                </c:pt>
                <c:pt idx="26">
                  <c:v>142311570.04549423</c:v>
                </c:pt>
                <c:pt idx="27">
                  <c:v>162120601.45278853</c:v>
                </c:pt>
                <c:pt idx="28">
                  <c:v>184686947.14710623</c:v>
                </c:pt>
                <c:pt idx="29">
                  <c:v>210394410.95616117</c:v>
                </c:pt>
                <c:pt idx="30">
                  <c:v>239680220.20707059</c:v>
                </c:pt>
                <c:pt idx="31">
                  <c:v>273042461.99999917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E443-B307-E16FD6B7C259}"/>
            </c:ext>
          </c:extLst>
        </c:ser>
        <c:ser>
          <c:idx val="4"/>
          <c:order val="4"/>
          <c:tx>
            <c:strRef>
              <c:f>oddeven_maxl4!$E$1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oddeven_maxl4!$E$2:$E$33</c:f>
              <c:numCache>
                <c:formatCode>General</c:formatCode>
                <c:ptCount val="32"/>
                <c:pt idx="0">
                  <c:v>4804988</c:v>
                </c:pt>
                <c:pt idx="1">
                  <c:v>5084111.2819979191</c:v>
                </c:pt>
                <c:pt idx="2">
                  <c:v>5921481.1279916754</c:v>
                </c:pt>
                <c:pt idx="3">
                  <c:v>7317097.5379812699</c:v>
                </c:pt>
                <c:pt idx="4">
                  <c:v>9270960.5119667016</c:v>
                </c:pt>
                <c:pt idx="5">
                  <c:v>11783070.049947971</c:v>
                </c:pt>
                <c:pt idx="6">
                  <c:v>14853426.151925078</c:v>
                </c:pt>
                <c:pt idx="7">
                  <c:v>18482028.81789802</c:v>
                </c:pt>
                <c:pt idx="8">
                  <c:v>22668878.047866806</c:v>
                </c:pt>
                <c:pt idx="9">
                  <c:v>27413973.841831427</c:v>
                </c:pt>
                <c:pt idx="10">
                  <c:v>32717316.199791886</c:v>
                </c:pt>
                <c:pt idx="11">
                  <c:v>38578905.121748179</c:v>
                </c:pt>
                <c:pt idx="12">
                  <c:v>44998740.607700311</c:v>
                </c:pt>
                <c:pt idx="13">
                  <c:v>51976822.65764828</c:v>
                </c:pt>
                <c:pt idx="14">
                  <c:v>59513151.271592088</c:v>
                </c:pt>
                <c:pt idx="15">
                  <c:v>67607726.449531734</c:v>
                </c:pt>
                <c:pt idx="16">
                  <c:v>76260548.191467226</c:v>
                </c:pt>
                <c:pt idx="17">
                  <c:v>85471616.49739854</c:v>
                </c:pt>
                <c:pt idx="18">
                  <c:v>95240931.367325708</c:v>
                </c:pt>
                <c:pt idx="19">
                  <c:v>105568492.80124868</c:v>
                </c:pt>
                <c:pt idx="20">
                  <c:v>116454300.79916754</c:v>
                </c:pt>
                <c:pt idx="21">
                  <c:v>127898355.3610822</c:v>
                </c:pt>
                <c:pt idx="22">
                  <c:v>139900656.48699272</c:v>
                </c:pt>
                <c:pt idx="23">
                  <c:v>152461204.17689908</c:v>
                </c:pt>
                <c:pt idx="24">
                  <c:v>165579998.43080124</c:v>
                </c:pt>
                <c:pt idx="25">
                  <c:v>179257039.24869925</c:v>
                </c:pt>
                <c:pt idx="26">
                  <c:v>193492326.63059312</c:v>
                </c:pt>
                <c:pt idx="27">
                  <c:v>208285860.5764828</c:v>
                </c:pt>
                <c:pt idx="28">
                  <c:v>223637641.08636835</c:v>
                </c:pt>
                <c:pt idx="29">
                  <c:v>239547668.16024974</c:v>
                </c:pt>
                <c:pt idx="30">
                  <c:v>256015941.79812694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E443-B307-E16FD6B7C259}"/>
            </c:ext>
          </c:extLst>
        </c:ser>
        <c:ser>
          <c:idx val="5"/>
          <c:order val="5"/>
          <c:tx>
            <c:strRef>
              <c:f>oddeven_maxl4!$F$1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oddeven_maxl4!$F$2:$F$33</c:f>
              <c:numCache>
                <c:formatCode>General</c:formatCode>
                <c:ptCount val="32"/>
                <c:pt idx="0">
                  <c:v>4804988</c:v>
                </c:pt>
                <c:pt idx="1">
                  <c:v>4813991.9768386427</c:v>
                </c:pt>
                <c:pt idx="2">
                  <c:v>4877019.81470914</c:v>
                </c:pt>
                <c:pt idx="3">
                  <c:v>5048095.3746433491</c:v>
                </c:pt>
                <c:pt idx="4">
                  <c:v>5381242.5176731227</c:v>
                </c:pt>
                <c:pt idx="5">
                  <c:v>5930485.1048303181</c:v>
                </c:pt>
                <c:pt idx="6">
                  <c:v>6749846.9971467899</c:v>
                </c:pt>
                <c:pt idx="7">
                  <c:v>7893352.0556543926</c:v>
                </c:pt>
                <c:pt idx="8">
                  <c:v>9415024.1413849816</c:v>
                </c:pt>
                <c:pt idx="9">
                  <c:v>11368887.115370415</c:v>
                </c:pt>
                <c:pt idx="10">
                  <c:v>13808964.838642543</c:v>
                </c:pt>
                <c:pt idx="11">
                  <c:v>16789281.172233224</c:v>
                </c:pt>
                <c:pt idx="12">
                  <c:v>20363859.977174319</c:v>
                </c:pt>
                <c:pt idx="13">
                  <c:v>24586725.114497665</c:v>
                </c:pt>
                <c:pt idx="14">
                  <c:v>29511900.445235141</c:v>
                </c:pt>
                <c:pt idx="15">
                  <c:v>35193409.830418579</c:v>
                </c:pt>
                <c:pt idx="16">
                  <c:v>41685277.131079853</c:v>
                </c:pt>
                <c:pt idx="17">
                  <c:v>49041526.208250821</c:v>
                </c:pt>
                <c:pt idx="18">
                  <c:v>57316180.922963314</c:v>
                </c:pt>
                <c:pt idx="19">
                  <c:v>66563265.1362492</c:v>
                </c:pt>
                <c:pt idx="20">
                  <c:v>76836802.709140345</c:v>
                </c:pt>
                <c:pt idx="21">
                  <c:v>88190817.502668589</c:v>
                </c:pt>
                <c:pt idx="22">
                  <c:v>100679333.37786581</c:v>
                </c:pt>
                <c:pt idx="23">
                  <c:v>114356374.19576383</c:v>
                </c:pt>
                <c:pt idx="24">
                  <c:v>129275963.81739454</c:v>
                </c:pt>
                <c:pt idx="25">
                  <c:v>145492126.10378975</c:v>
                </c:pt>
                <c:pt idx="26">
                  <c:v>163058884.91598132</c:v>
                </c:pt>
                <c:pt idx="27">
                  <c:v>182030264.11500117</c:v>
                </c:pt>
                <c:pt idx="28">
                  <c:v>202460287.56188112</c:v>
                </c:pt>
                <c:pt idx="29">
                  <c:v>224402979.11765301</c:v>
                </c:pt>
                <c:pt idx="30">
                  <c:v>247912362.64334863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7-E443-B307-E16FD6B7C259}"/>
            </c:ext>
          </c:extLst>
        </c:ser>
        <c:ser>
          <c:idx val="6"/>
          <c:order val="6"/>
          <c:tx>
            <c:strRef>
              <c:f>oddeven_maxl4!$G$1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oddeven_maxl4!$G$2:$G$33</c:f>
              <c:numCache>
                <c:formatCode>General</c:formatCode>
                <c:ptCount val="32"/>
                <c:pt idx="0">
                  <c:v>4804988</c:v>
                </c:pt>
                <c:pt idx="1">
                  <c:v>112472001.85184072</c:v>
                </c:pt>
                <c:pt idx="2">
                  <c:v>144883002.56481415</c:v>
                </c:pt>
                <c:pt idx="3">
                  <c:v>163842222.59275022</c:v>
                </c:pt>
                <c:pt idx="4">
                  <c:v>177294003.27778754</c:v>
                </c:pt>
                <c:pt idx="5">
                  <c:v>187728014.99070802</c:v>
                </c:pt>
                <c:pt idx="6">
                  <c:v>196253223.30572367</c:v>
                </c:pt>
                <c:pt idx="7">
                  <c:v>203461184.23221916</c:v>
                </c:pt>
                <c:pt idx="8">
                  <c:v>209705003.99076095</c:v>
                </c:pt>
                <c:pt idx="9">
                  <c:v>215212443.33365977</c:v>
                </c:pt>
                <c:pt idx="10">
                  <c:v>220139015.70368144</c:v>
                </c:pt>
                <c:pt idx="11">
                  <c:v>224595642.50997692</c:v>
                </c:pt>
                <c:pt idx="12">
                  <c:v>228664224.01869705</c:v>
                </c:pt>
                <c:pt idx="13">
                  <c:v>232406956.19482681</c:v>
                </c:pt>
                <c:pt idx="14">
                  <c:v>235872184.94519258</c:v>
                </c:pt>
                <c:pt idx="15">
                  <c:v>239098235.73161757</c:v>
                </c:pt>
                <c:pt idx="16">
                  <c:v>242116004.70373437</c:v>
                </c:pt>
                <c:pt idx="17">
                  <c:v>244950762.91385782</c:v>
                </c:pt>
                <c:pt idx="18">
                  <c:v>247623444.04663315</c:v>
                </c:pt>
                <c:pt idx="19">
                  <c:v>250151583.51872015</c:v>
                </c:pt>
                <c:pt idx="20">
                  <c:v>252550016.41665486</c:v>
                </c:pt>
                <c:pt idx="21">
                  <c:v>254831404.97312865</c:v>
                </c:pt>
                <c:pt idx="22">
                  <c:v>257006643.22295034</c:v>
                </c:pt>
                <c:pt idx="23">
                  <c:v>259085171.63478401</c:v>
                </c:pt>
                <c:pt idx="24">
                  <c:v>261075224.73167047</c:v>
                </c:pt>
                <c:pt idx="25">
                  <c:v>262984028.12957531</c:v>
                </c:pt>
                <c:pt idx="26">
                  <c:v>264817956.9078002</c:v>
                </c:pt>
                <c:pt idx="27">
                  <c:v>266582664.07456928</c:v>
                </c:pt>
                <c:pt idx="28">
                  <c:v>268283185.65816599</c:v>
                </c:pt>
                <c:pt idx="29">
                  <c:v>269924027.34853172</c:v>
                </c:pt>
                <c:pt idx="30">
                  <c:v>271509236.44459099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7-E443-B307-E16FD6B7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6749-B8AE-819164F0ADCA}"/>
            </c:ext>
          </c:extLst>
        </c:ser>
        <c:ser>
          <c:idx val="1"/>
          <c:order val="1"/>
          <c:tx>
            <c:strRef>
              <c:f>oddeven_maxl4!$H$1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oddeven_maxl4!$H$2:$H$33</c:f>
              <c:numCache>
                <c:formatCode>General</c:formatCode>
                <c:ptCount val="32"/>
                <c:pt idx="0">
                  <c:v>4804987.9999999991</c:v>
                </c:pt>
                <c:pt idx="1">
                  <c:v>13122861.80353798</c:v>
                </c:pt>
                <c:pt idx="2">
                  <c:v>21463065.469635796</c:v>
                </c:pt>
                <c:pt idx="3">
                  <c:v>29825598.998293445</c:v>
                </c:pt>
                <c:pt idx="4">
                  <c:v>38210462.38951093</c:v>
                </c:pt>
                <c:pt idx="5">
                  <c:v>46617655.643288247</c:v>
                </c:pt>
                <c:pt idx="6">
                  <c:v>55047178.75962539</c:v>
                </c:pt>
                <c:pt idx="7">
                  <c:v>63499031.738522373</c:v>
                </c:pt>
                <c:pt idx="8">
                  <c:v>71973214.579979181</c:v>
                </c:pt>
                <c:pt idx="9">
                  <c:v>80469727.283995852</c:v>
                </c:pt>
                <c:pt idx="10">
                  <c:v>88988569.850572333</c:v>
                </c:pt>
                <c:pt idx="11">
                  <c:v>97529742.279708654</c:v>
                </c:pt>
                <c:pt idx="12">
                  <c:v>106093244.57140481</c:v>
                </c:pt>
                <c:pt idx="13">
                  <c:v>114679076.7256608</c:v>
                </c:pt>
                <c:pt idx="14">
                  <c:v>123287238.74247663</c:v>
                </c:pt>
                <c:pt idx="15">
                  <c:v>131917730.62185228</c:v>
                </c:pt>
                <c:pt idx="16">
                  <c:v>140570552.36378777</c:v>
                </c:pt>
                <c:pt idx="17">
                  <c:v>149245703.96828312</c:v>
                </c:pt>
                <c:pt idx="18">
                  <c:v>157943185.43533826</c:v>
                </c:pt>
                <c:pt idx="19">
                  <c:v>166662996.76495326</c:v>
                </c:pt>
                <c:pt idx="20">
                  <c:v>175405137.95712808</c:v>
                </c:pt>
                <c:pt idx="21">
                  <c:v>184169609.01186275</c:v>
                </c:pt>
                <c:pt idx="22">
                  <c:v>192956409.92915723</c:v>
                </c:pt>
                <c:pt idx="23">
                  <c:v>201765540.70901155</c:v>
                </c:pt>
                <c:pt idx="24">
                  <c:v>210597001.35142571</c:v>
                </c:pt>
                <c:pt idx="25">
                  <c:v>219450791.85639969</c:v>
                </c:pt>
                <c:pt idx="26">
                  <c:v>228326912.22393352</c:v>
                </c:pt>
                <c:pt idx="27">
                  <c:v>237225362.45402718</c:v>
                </c:pt>
                <c:pt idx="28">
                  <c:v>246146142.54668069</c:v>
                </c:pt>
                <c:pt idx="29">
                  <c:v>255089252.50189403</c:v>
                </c:pt>
                <c:pt idx="30">
                  <c:v>264054692.31966716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6749-B8AE-819164F0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45327"/>
        <c:axId val="735709007"/>
      </c:lineChart>
      <c:catAx>
        <c:axId val="73564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9007"/>
        <c:crosses val="autoZero"/>
        <c:auto val="1"/>
        <c:lblAlgn val="ctr"/>
        <c:lblOffset val="100"/>
        <c:noMultiLvlLbl val="0"/>
      </c:catAx>
      <c:valAx>
        <c:axId val="7357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CE41-B41E-453F79A4F0C2}"/>
            </c:ext>
          </c:extLst>
        </c:ser>
        <c:ser>
          <c:idx val="1"/>
          <c:order val="1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CE41-B41E-453F79A4F0C2}"/>
            </c:ext>
          </c:extLst>
        </c:ser>
        <c:ser>
          <c:idx val="2"/>
          <c:order val="2"/>
          <c:tx>
            <c:strRef>
              <c:f>RT_maxl4!$C$1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RT_maxl4!$C$2:$C$33</c:f>
              <c:numCache>
                <c:formatCode>General</c:formatCode>
                <c:ptCount val="32"/>
                <c:pt idx="0">
                  <c:v>14205053</c:v>
                </c:pt>
                <c:pt idx="1">
                  <c:v>14428800.290322581</c:v>
                </c:pt>
                <c:pt idx="2">
                  <c:v>14652547.580645163</c:v>
                </c:pt>
                <c:pt idx="3">
                  <c:v>14876294.870967744</c:v>
                </c:pt>
                <c:pt idx="4">
                  <c:v>15100042.161290325</c:v>
                </c:pt>
                <c:pt idx="5">
                  <c:v>15323789.451612907</c:v>
                </c:pt>
                <c:pt idx="6">
                  <c:v>15547536.741935488</c:v>
                </c:pt>
                <c:pt idx="7">
                  <c:v>15771284.032258069</c:v>
                </c:pt>
                <c:pt idx="8">
                  <c:v>15995031.32258065</c:v>
                </c:pt>
                <c:pt idx="9">
                  <c:v>16218778.612903232</c:v>
                </c:pt>
                <c:pt idx="10">
                  <c:v>16442525.903225813</c:v>
                </c:pt>
                <c:pt idx="11">
                  <c:v>16666273.193548394</c:v>
                </c:pt>
                <c:pt idx="12">
                  <c:v>16890020.483870976</c:v>
                </c:pt>
                <c:pt idx="13">
                  <c:v>17113767.774193555</c:v>
                </c:pt>
                <c:pt idx="14">
                  <c:v>17337515.064516135</c:v>
                </c:pt>
                <c:pt idx="15">
                  <c:v>17561262.354838714</c:v>
                </c:pt>
                <c:pt idx="16">
                  <c:v>17785009.645161293</c:v>
                </c:pt>
                <c:pt idx="17">
                  <c:v>18008756.935483873</c:v>
                </c:pt>
                <c:pt idx="18">
                  <c:v>18232504.225806452</c:v>
                </c:pt>
                <c:pt idx="19">
                  <c:v>18456251.516129032</c:v>
                </c:pt>
                <c:pt idx="20">
                  <c:v>18679998.806451611</c:v>
                </c:pt>
                <c:pt idx="21">
                  <c:v>18903746.096774191</c:v>
                </c:pt>
                <c:pt idx="22">
                  <c:v>19127493.38709677</c:v>
                </c:pt>
                <c:pt idx="23">
                  <c:v>19351240.67741935</c:v>
                </c:pt>
                <c:pt idx="24">
                  <c:v>19574987.967741929</c:v>
                </c:pt>
                <c:pt idx="25">
                  <c:v>19798735.258064508</c:v>
                </c:pt>
                <c:pt idx="26">
                  <c:v>20022482.548387088</c:v>
                </c:pt>
                <c:pt idx="27">
                  <c:v>20246229.838709667</c:v>
                </c:pt>
                <c:pt idx="28">
                  <c:v>20469977.129032247</c:v>
                </c:pt>
                <c:pt idx="29">
                  <c:v>20693724.419354826</c:v>
                </c:pt>
                <c:pt idx="30">
                  <c:v>20917471.709677406</c:v>
                </c:pt>
                <c:pt idx="31">
                  <c:v>21141218.999999985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CE41-B41E-453F79A4F0C2}"/>
            </c:ext>
          </c:extLst>
        </c:ser>
        <c:ser>
          <c:idx val="3"/>
          <c:order val="3"/>
          <c:tx>
            <c:strRef>
              <c:f>RT_maxl4!$D$1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RT_maxl4!$D$2:$D$33</c:f>
              <c:numCache>
                <c:formatCode>General</c:formatCode>
                <c:ptCount val="32"/>
                <c:pt idx="0">
                  <c:v>14205053</c:v>
                </c:pt>
                <c:pt idx="1">
                  <c:v>14388430.129904596</c:v>
                </c:pt>
                <c:pt idx="2">
                  <c:v>14574174.528116608</c:v>
                </c:pt>
                <c:pt idx="3">
                  <c:v>14762316.754386</c:v>
                </c:pt>
                <c:pt idx="4">
                  <c:v>14952887.762967372</c:v>
                </c:pt>
                <c:pt idx="5">
                  <c:v>15145918.907712733</c:v>
                </c:pt>
                <c:pt idx="6">
                  <c:v>15341441.947230019</c:v>
                </c:pt>
                <c:pt idx="7">
                  <c:v>15539489.050108202</c:v>
                </c:pt>
                <c:pt idx="8">
                  <c:v>15740092.800209856</c:v>
                </c:pt>
                <c:pt idx="9">
                  <c:v>15943286.202032045</c:v>
                </c:pt>
                <c:pt idx="10">
                  <c:v>16149102.686136412</c:v>
                </c:pt>
                <c:pt idx="11">
                  <c:v>16357576.114649372</c:v>
                </c:pt>
                <c:pt idx="12">
                  <c:v>16568740.786833305</c:v>
                </c:pt>
                <c:pt idx="13">
                  <c:v>16782631.444729671</c:v>
                </c:pt>
                <c:pt idx="14">
                  <c:v>16999283.278874967</c:v>
                </c:pt>
                <c:pt idx="15">
                  <c:v>17218731.934090495</c:v>
                </c:pt>
                <c:pt idx="16">
                  <c:v>17441013.515346836</c:v>
                </c:pt>
                <c:pt idx="17">
                  <c:v>17666164.593704063</c:v>
                </c:pt>
                <c:pt idx="18">
                  <c:v>17894222.212328624</c:v>
                </c:pt>
                <c:pt idx="19">
                  <c:v>18125223.892587889</c:v>
                </c:pt>
                <c:pt idx="20">
                  <c:v>18359207.640223395</c:v>
                </c:pt>
                <c:pt idx="21">
                  <c:v>18596211.95160377</c:v>
                </c:pt>
                <c:pt idx="22">
                  <c:v>18836275.820058372</c:v>
                </c:pt>
                <c:pt idx="23">
                  <c:v>19079438.74229271</c:v>
                </c:pt>
                <c:pt idx="24">
                  <c:v>19325740.724886663</c:v>
                </c:pt>
                <c:pt idx="25">
                  <c:v>19575222.290876605</c:v>
                </c:pt>
                <c:pt idx="26">
                  <c:v>19827924.486422475</c:v>
                </c:pt>
                <c:pt idx="27">
                  <c:v>20083888.887560945</c:v>
                </c:pt>
                <c:pt idx="28">
                  <c:v>20343157.607045747</c:v>
                </c:pt>
                <c:pt idx="29">
                  <c:v>20605773.301276308</c:v>
                </c:pt>
                <c:pt idx="30">
                  <c:v>20871779.177315827</c:v>
                </c:pt>
                <c:pt idx="31">
                  <c:v>21141218.999999959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CE41-B41E-453F79A4F0C2}"/>
            </c:ext>
          </c:extLst>
        </c:ser>
        <c:ser>
          <c:idx val="4"/>
          <c:order val="4"/>
          <c:tx>
            <c:strRef>
              <c:f>RT_maxl4!$E$1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RT_maxl4!$E$2:$E$33</c:f>
              <c:numCache>
                <c:formatCode>General</c:formatCode>
                <c:ptCount val="32"/>
                <c:pt idx="0">
                  <c:v>14205053</c:v>
                </c:pt>
                <c:pt idx="1">
                  <c:v>14212270.654526535</c:v>
                </c:pt>
                <c:pt idx="2">
                  <c:v>14233923.61810614</c:v>
                </c:pt>
                <c:pt idx="3">
                  <c:v>14270011.890738813</c:v>
                </c:pt>
                <c:pt idx="4">
                  <c:v>14320535.472424557</c:v>
                </c:pt>
                <c:pt idx="5">
                  <c:v>14385494.363163371</c:v>
                </c:pt>
                <c:pt idx="6">
                  <c:v>14464888.562955255</c:v>
                </c:pt>
                <c:pt idx="7">
                  <c:v>14558718.071800208</c:v>
                </c:pt>
                <c:pt idx="8">
                  <c:v>14666982.889698232</c:v>
                </c:pt>
                <c:pt idx="9">
                  <c:v>14789683.016649324</c:v>
                </c:pt>
                <c:pt idx="10">
                  <c:v>14926818.452653486</c:v>
                </c:pt>
                <c:pt idx="11">
                  <c:v>15078389.197710719</c:v>
                </c:pt>
                <c:pt idx="12">
                  <c:v>15244395.251821021</c:v>
                </c:pt>
                <c:pt idx="13">
                  <c:v>15424836.614984391</c:v>
                </c:pt>
                <c:pt idx="14">
                  <c:v>15619713.287200833</c:v>
                </c:pt>
                <c:pt idx="15">
                  <c:v>15829025.268470343</c:v>
                </c:pt>
                <c:pt idx="16">
                  <c:v>16052772.558792925</c:v>
                </c:pt>
                <c:pt idx="17">
                  <c:v>16290955.158168575</c:v>
                </c:pt>
                <c:pt idx="18">
                  <c:v>16543573.066597294</c:v>
                </c:pt>
                <c:pt idx="19">
                  <c:v>16810626.284079082</c:v>
                </c:pt>
                <c:pt idx="20">
                  <c:v>17092114.810613945</c:v>
                </c:pt>
                <c:pt idx="21">
                  <c:v>17388038.646201871</c:v>
                </c:pt>
                <c:pt idx="22">
                  <c:v>17698397.790842872</c:v>
                </c:pt>
                <c:pt idx="23">
                  <c:v>18023192.24453694</c:v>
                </c:pt>
                <c:pt idx="24">
                  <c:v>18362422.007284079</c:v>
                </c:pt>
                <c:pt idx="25">
                  <c:v>18716087.079084288</c:v>
                </c:pt>
                <c:pt idx="26">
                  <c:v>19084187.459937565</c:v>
                </c:pt>
                <c:pt idx="27">
                  <c:v>19466723.149843913</c:v>
                </c:pt>
                <c:pt idx="28">
                  <c:v>19863694.148803331</c:v>
                </c:pt>
                <c:pt idx="29">
                  <c:v>20275100.456815816</c:v>
                </c:pt>
                <c:pt idx="30">
                  <c:v>20700942.073881373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CE41-B41E-453F79A4F0C2}"/>
            </c:ext>
          </c:extLst>
        </c:ser>
        <c:ser>
          <c:idx val="5"/>
          <c:order val="5"/>
          <c:tx>
            <c:strRef>
              <c:f>RT_maxl4!$F$1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RT_maxl4!$F$2:$F$33</c:f>
              <c:numCache>
                <c:formatCode>General</c:formatCode>
                <c:ptCount val="32"/>
                <c:pt idx="0">
                  <c:v>14205053</c:v>
                </c:pt>
                <c:pt idx="1">
                  <c:v>14205285.827565372</c:v>
                </c:pt>
                <c:pt idx="2">
                  <c:v>14206915.620522976</c:v>
                </c:pt>
                <c:pt idx="3">
                  <c:v>14211339.344265046</c:v>
                </c:pt>
                <c:pt idx="4">
                  <c:v>14219953.964183815</c:v>
                </c:pt>
                <c:pt idx="5">
                  <c:v>14234156.445671512</c:v>
                </c:pt>
                <c:pt idx="6">
                  <c:v>14255343.754120372</c:v>
                </c:pt>
                <c:pt idx="7">
                  <c:v>14284912.854922628</c:v>
                </c:pt>
                <c:pt idx="8">
                  <c:v>14324260.713470511</c:v>
                </c:pt>
                <c:pt idx="9">
                  <c:v>14374784.295156255</c:v>
                </c:pt>
                <c:pt idx="10">
                  <c:v>14437880.565372093</c:v>
                </c:pt>
                <c:pt idx="11">
                  <c:v>14514946.489510255</c:v>
                </c:pt>
                <c:pt idx="12">
                  <c:v>14607379.032962976</c:v>
                </c:pt>
                <c:pt idx="13">
                  <c:v>14716575.161122486</c:v>
                </c:pt>
                <c:pt idx="14">
                  <c:v>14843931.839381021</c:v>
                </c:pt>
                <c:pt idx="15">
                  <c:v>14990846.033130812</c:v>
                </c:pt>
                <c:pt idx="16">
                  <c:v>15158714.707764089</c:v>
                </c:pt>
                <c:pt idx="17">
                  <c:v>15348934.828673089</c:v>
                </c:pt>
                <c:pt idx="18">
                  <c:v>15562903.361250043</c:v>
                </c:pt>
                <c:pt idx="19">
                  <c:v>15802017.270887181</c:v>
                </c:pt>
                <c:pt idx="20">
                  <c:v>16067673.522976737</c:v>
                </c:pt>
                <c:pt idx="21">
                  <c:v>16361269.082910946</c:v>
                </c:pt>
                <c:pt idx="22">
                  <c:v>16684200.916082038</c:v>
                </c:pt>
                <c:pt idx="23">
                  <c:v>17037865.987882245</c:v>
                </c:pt>
                <c:pt idx="24">
                  <c:v>17423661.263703804</c:v>
                </c:pt>
                <c:pt idx="25">
                  <c:v>17842983.708938941</c:v>
                </c:pt>
                <c:pt idx="26">
                  <c:v>18297230.288979892</c:v>
                </c:pt>
                <c:pt idx="27">
                  <c:v>18787797.969218891</c:v>
                </c:pt>
                <c:pt idx="28">
                  <c:v>19316083.715048168</c:v>
                </c:pt>
                <c:pt idx="29">
                  <c:v>19883484.491859958</c:v>
                </c:pt>
                <c:pt idx="30">
                  <c:v>20491397.265046492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A-CE41-B41E-453F79A4F0C2}"/>
            </c:ext>
          </c:extLst>
        </c:ser>
        <c:ser>
          <c:idx val="6"/>
          <c:order val="6"/>
          <c:tx>
            <c:strRef>
              <c:f>RT_maxl4!$G$1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RT_maxl4!$G$2:$G$33</c:f>
              <c:numCache>
                <c:formatCode>General</c:formatCode>
                <c:ptCount val="32"/>
                <c:pt idx="0">
                  <c:v>14205053</c:v>
                </c:pt>
                <c:pt idx="1">
                  <c:v>16989139.315995753</c:v>
                </c:pt>
                <c:pt idx="2">
                  <c:v>17827232.807628103</c:v>
                </c:pt>
                <c:pt idx="3">
                  <c:v>18317486.072331488</c:v>
                </c:pt>
                <c:pt idx="4">
                  <c:v>18665326.299260456</c:v>
                </c:pt>
                <c:pt idx="5">
                  <c:v>18935132.140359156</c:v>
                </c:pt>
                <c:pt idx="6">
                  <c:v>19155579.563963842</c:v>
                </c:pt>
                <c:pt idx="7">
                  <c:v>19341965.204874277</c:v>
                </c:pt>
                <c:pt idx="8">
                  <c:v>19503419.790892806</c:v>
                </c:pt>
                <c:pt idx="9">
                  <c:v>19645832.828667227</c:v>
                </c:pt>
                <c:pt idx="10">
                  <c:v>19773225.631991506</c:v>
                </c:pt>
                <c:pt idx="11">
                  <c:v>19888466.440322842</c:v>
                </c:pt>
                <c:pt idx="12">
                  <c:v>19993673.055596191</c:v>
                </c:pt>
                <c:pt idx="13">
                  <c:v>20090453.759947654</c:v>
                </c:pt>
                <c:pt idx="14">
                  <c:v>20180058.696506627</c:v>
                </c:pt>
                <c:pt idx="15">
                  <c:v>20263478.896694891</c:v>
                </c:pt>
                <c:pt idx="16">
                  <c:v>20341513.282525156</c:v>
                </c:pt>
                <c:pt idx="17">
                  <c:v>20414815.32053674</c:v>
                </c:pt>
                <c:pt idx="18">
                  <c:v>20483926.320299577</c:v>
                </c:pt>
                <c:pt idx="19">
                  <c:v>20549299.717938818</c:v>
                </c:pt>
                <c:pt idx="20">
                  <c:v>20611319.123623855</c:v>
                </c:pt>
                <c:pt idx="21">
                  <c:v>20670311.961210012</c:v>
                </c:pt>
                <c:pt idx="22">
                  <c:v>20726559.931955192</c:v>
                </c:pt>
                <c:pt idx="23">
                  <c:v>20780307.150362842</c:v>
                </c:pt>
                <c:pt idx="24">
                  <c:v>20831766.547228541</c:v>
                </c:pt>
                <c:pt idx="25">
                  <c:v>20881124.964722559</c:v>
                </c:pt>
                <c:pt idx="26">
                  <c:v>20928547.251580004</c:v>
                </c:pt>
                <c:pt idx="27">
                  <c:v>20974179.585002962</c:v>
                </c:pt>
                <c:pt idx="28">
                  <c:v>21018152.18813898</c:v>
                </c:pt>
                <c:pt idx="29">
                  <c:v>21060581.570485823</c:v>
                </c:pt>
                <c:pt idx="30">
                  <c:v>21101572.388327245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A-CE41-B41E-453F79A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6-4A49-8CCC-76B874ACCFF8}"/>
            </c:ext>
          </c:extLst>
        </c:ser>
        <c:ser>
          <c:idx val="1"/>
          <c:order val="1"/>
          <c:tx>
            <c:strRef>
              <c:f>RT_maxl4!$H$1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RT_maxl4!$H$2:$H$33</c:f>
              <c:numCache>
                <c:formatCode>General</c:formatCode>
                <c:ptCount val="32"/>
                <c:pt idx="0">
                  <c:v>14205053</c:v>
                </c:pt>
                <c:pt idx="1">
                  <c:v>16488045.688078282</c:v>
                </c:pt>
                <c:pt idx="2">
                  <c:v>17175575.713949177</c:v>
                </c:pt>
                <c:pt idx="3">
                  <c:v>17578379.661279529</c:v>
                </c:pt>
                <c:pt idx="4">
                  <c:v>17865159.27894666</c:v>
                </c:pt>
                <c:pt idx="5">
                  <c:v>18088956.51531538</c:v>
                </c:pt>
                <c:pt idx="6">
                  <c:v>18273537.118192017</c:v>
                </c:pt>
                <c:pt idx="7">
                  <c:v>18431695.781882979</c:v>
                </c:pt>
                <c:pt idx="8">
                  <c:v>18571171.156956792</c:v>
                </c:pt>
                <c:pt idx="9">
                  <c:v>18697044.092635252</c:v>
                </c:pt>
                <c:pt idx="10">
                  <c:v>18812863.520000011</c:v>
                </c:pt>
                <c:pt idx="11">
                  <c:v>18921232.849176574</c:v>
                </c:pt>
                <c:pt idx="12">
                  <c:v>19024140.131522212</c:v>
                </c:pt>
                <c:pt idx="13">
                  <c:v>19123155.612159122</c:v>
                </c:pt>
                <c:pt idx="14">
                  <c:v>19219555.862224016</c:v>
                </c:pt>
                <c:pt idx="15">
                  <c:v>19314404.981253356</c:v>
                </c:pt>
                <c:pt idx="16">
                  <c:v>19408609.539068162</c:v>
                </c:pt>
                <c:pt idx="17">
                  <c:v>19502956.832001284</c:v>
                </c:pt>
                <c:pt idx="18">
                  <c:v>19598142.187670659</c:v>
                </c:pt>
                <c:pt idx="19">
                  <c:v>19694788.877469525</c:v>
                </c:pt>
                <c:pt idx="20">
                  <c:v>19793462.915507376</c:v>
                </c:pt>
                <c:pt idx="21">
                  <c:v>19894684.243116178</c:v>
                </c:pt>
                <c:pt idx="22">
                  <c:v>19998935.309098024</c:v>
                </c:pt>
                <c:pt idx="23">
                  <c:v>20106667.741116334</c:v>
                </c:pt>
                <c:pt idx="24">
                  <c:v>20218307.596194088</c:v>
                </c:pt>
                <c:pt idx="25">
                  <c:v>20334259.538681507</c:v>
                </c:pt>
                <c:pt idx="26">
                  <c:v>20454910.198311981</c:v>
                </c:pt>
                <c:pt idx="27">
                  <c:v>20580630.894161828</c:v>
                </c:pt>
                <c:pt idx="28">
                  <c:v>20711779.862982631</c:v>
                </c:pt>
                <c:pt idx="29">
                  <c:v>20848704.096333165</c:v>
                </c:pt>
                <c:pt idx="30">
                  <c:v>20991740.866136707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6-4A49-8CCC-76B874AC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07807"/>
        <c:axId val="686130671"/>
      </c:lineChart>
      <c:catAx>
        <c:axId val="69450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0671"/>
        <c:crosses val="autoZero"/>
        <c:auto val="1"/>
        <c:lblAlgn val="ctr"/>
        <c:lblOffset val="100"/>
        <c:noMultiLvlLbl val="0"/>
      </c:catAx>
      <c:valAx>
        <c:axId val="68613067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E-3D4F-A752-6868E4CE373C}"/>
            </c:ext>
          </c:extLst>
        </c:ser>
        <c:ser>
          <c:idx val="1"/>
          <c:order val="1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E-3D4F-A752-6868E4CE373C}"/>
            </c:ext>
          </c:extLst>
        </c:ser>
        <c:ser>
          <c:idx val="2"/>
          <c:order val="2"/>
          <c:tx>
            <c:strRef>
              <c:f>Sedov_maxl4!$C$1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Sedov_maxl4!$C$2:$C$27</c:f>
              <c:numCache>
                <c:formatCode>General</c:formatCode>
                <c:ptCount val="26"/>
                <c:pt idx="0">
                  <c:v>1950295</c:v>
                </c:pt>
                <c:pt idx="1">
                  <c:v>3945997.16</c:v>
                </c:pt>
                <c:pt idx="2">
                  <c:v>5941699.3200000003</c:v>
                </c:pt>
                <c:pt idx="3">
                  <c:v>7937401.4800000004</c:v>
                </c:pt>
                <c:pt idx="4">
                  <c:v>9933103.6400000006</c:v>
                </c:pt>
                <c:pt idx="5">
                  <c:v>11928805.800000001</c:v>
                </c:pt>
                <c:pt idx="6">
                  <c:v>13924507.960000001</c:v>
                </c:pt>
                <c:pt idx="7">
                  <c:v>15920210.120000001</c:v>
                </c:pt>
                <c:pt idx="8">
                  <c:v>17915912.280000001</c:v>
                </c:pt>
                <c:pt idx="9">
                  <c:v>19911614.440000001</c:v>
                </c:pt>
                <c:pt idx="10">
                  <c:v>21907316.600000001</c:v>
                </c:pt>
                <c:pt idx="11">
                  <c:v>23903018.760000002</c:v>
                </c:pt>
                <c:pt idx="12">
                  <c:v>25898720.920000002</c:v>
                </c:pt>
                <c:pt idx="13">
                  <c:v>27894423.080000002</c:v>
                </c:pt>
                <c:pt idx="14">
                  <c:v>29890125.240000002</c:v>
                </c:pt>
                <c:pt idx="15">
                  <c:v>31885827.400000002</c:v>
                </c:pt>
                <c:pt idx="16">
                  <c:v>33881529.560000002</c:v>
                </c:pt>
                <c:pt idx="17">
                  <c:v>35877231.719999999</c:v>
                </c:pt>
                <c:pt idx="18">
                  <c:v>37872933.879999995</c:v>
                </c:pt>
                <c:pt idx="19">
                  <c:v>39868636.039999992</c:v>
                </c:pt>
                <c:pt idx="20">
                  <c:v>41864338.199999988</c:v>
                </c:pt>
                <c:pt idx="21">
                  <c:v>43860040.359999985</c:v>
                </c:pt>
                <c:pt idx="22">
                  <c:v>45855742.519999981</c:v>
                </c:pt>
                <c:pt idx="23">
                  <c:v>47851444.679999977</c:v>
                </c:pt>
                <c:pt idx="24">
                  <c:v>49847146.839999974</c:v>
                </c:pt>
                <c:pt idx="25">
                  <c:v>51842848.99999997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E-3D4F-A752-6868E4CE373C}"/>
            </c:ext>
          </c:extLst>
        </c:ser>
        <c:ser>
          <c:idx val="3"/>
          <c:order val="3"/>
          <c:tx>
            <c:strRef>
              <c:f>Sedov_maxl4!$D$1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Sedov_maxl4!$D$2:$D$27</c:f>
              <c:numCache>
                <c:formatCode>General</c:formatCode>
                <c:ptCount val="26"/>
                <c:pt idx="0">
                  <c:v>1950295</c:v>
                </c:pt>
                <c:pt idx="1">
                  <c:v>2223739.1876723017</c:v>
                </c:pt>
                <c:pt idx="2">
                  <c:v>2535522.0491205016</c:v>
                </c:pt>
                <c:pt idx="3">
                  <c:v>2891018.9185925382</c:v>
                </c:pt>
                <c:pt idx="4">
                  <c:v>3296358.7875558455</c:v>
                </c:pt>
                <c:pt idx="5">
                  <c:v>3758529.9723969395</c:v>
                </c:pt>
                <c:pt idx="6">
                  <c:v>4285500.5974275526</c:v>
                </c:pt>
                <c:pt idx="7">
                  <c:v>4886355.9704007395</c:v>
                </c:pt>
                <c:pt idx="8">
                  <c:v>5571455.218977971</c:v>
                </c:pt>
                <c:pt idx="9">
                  <c:v>6352609.8886592435</c:v>
                </c:pt>
                <c:pt idx="10">
                  <c:v>7243287.5813177684</c:v>
                </c:pt>
                <c:pt idx="11">
                  <c:v>8258844.1451967247</c:v>
                </c:pt>
                <c:pt idx="12">
                  <c:v>9416788.4194708541</c:v>
                </c:pt>
                <c:pt idx="13">
                  <c:v>10737084.097737037</c:v>
                </c:pt>
                <c:pt idx="14">
                  <c:v>12242493.914751844</c:v>
                </c:pt>
                <c:pt idx="15">
                  <c:v>13958972.090413688</c:v>
                </c:pt>
                <c:pt idx="16">
                  <c:v>15916111.796972698</c:v>
                </c:pt>
                <c:pt idx="17">
                  <c:v>18147655.36408677</c:v>
                </c:pt>
                <c:pt idx="18">
                  <c:v>20692076.017982513</c:v>
                </c:pt>
                <c:pt idx="19">
                  <c:v>23593241.184273124</c:v>
                </c:pt>
                <c:pt idx="20">
                  <c:v>26901168.790194411</c:v>
                </c:pt>
                <c:pt idx="21">
                  <c:v>30672889.605389133</c:v>
                </c:pt>
                <c:pt idx="22">
                  <c:v>34973430.488541588</c:v>
                </c:pt>
                <c:pt idx="23">
                  <c:v>39876935.491658024</c:v>
                </c:pt>
                <c:pt idx="24">
                  <c:v>45467944.150541529</c:v>
                </c:pt>
                <c:pt idx="25">
                  <c:v>51842848.999999903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E-3D4F-A752-6868E4CE373C}"/>
            </c:ext>
          </c:extLst>
        </c:ser>
        <c:ser>
          <c:idx val="4"/>
          <c:order val="4"/>
          <c:tx>
            <c:strRef>
              <c:f>Sedov_maxl4!$E$1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Sedov_maxl4!$E$2:$E$27</c:f>
              <c:numCache>
                <c:formatCode>General</c:formatCode>
                <c:ptCount val="26"/>
                <c:pt idx="0">
                  <c:v>1950295</c:v>
                </c:pt>
                <c:pt idx="1">
                  <c:v>2030123.0863999999</c:v>
                </c:pt>
                <c:pt idx="2">
                  <c:v>2269607.3456000001</c:v>
                </c:pt>
                <c:pt idx="3">
                  <c:v>2668747.7775999997</c:v>
                </c:pt>
                <c:pt idx="4">
                  <c:v>3227544.3824</c:v>
                </c:pt>
                <c:pt idx="5">
                  <c:v>3945997.16</c:v>
                </c:pt>
                <c:pt idx="6">
                  <c:v>4824106.1103999997</c:v>
                </c:pt>
                <c:pt idx="7">
                  <c:v>5861871.2335999999</c:v>
                </c:pt>
                <c:pt idx="8">
                  <c:v>7059292.5296</c:v>
                </c:pt>
                <c:pt idx="9">
                  <c:v>8416369.998399999</c:v>
                </c:pt>
                <c:pt idx="10">
                  <c:v>9933103.6400000006</c:v>
                </c:pt>
                <c:pt idx="11">
                  <c:v>11609493.454399999</c:v>
                </c:pt>
                <c:pt idx="12">
                  <c:v>13445539.441599999</c:v>
                </c:pt>
                <c:pt idx="13">
                  <c:v>15441241.601599999</c:v>
                </c:pt>
                <c:pt idx="14">
                  <c:v>17596599.9344</c:v>
                </c:pt>
                <c:pt idx="15">
                  <c:v>19911614.439999998</c:v>
                </c:pt>
                <c:pt idx="16">
                  <c:v>22386285.1184</c:v>
                </c:pt>
                <c:pt idx="17">
                  <c:v>25020611.969599999</c:v>
                </c:pt>
                <c:pt idx="18">
                  <c:v>27814594.9936</c:v>
                </c:pt>
                <c:pt idx="19">
                  <c:v>30768234.190400001</c:v>
                </c:pt>
                <c:pt idx="20">
                  <c:v>33881529.560000002</c:v>
                </c:pt>
                <c:pt idx="21">
                  <c:v>37154481.102399997</c:v>
                </c:pt>
                <c:pt idx="22">
                  <c:v>40587088.817599997</c:v>
                </c:pt>
                <c:pt idx="23">
                  <c:v>44179352.705599993</c:v>
                </c:pt>
                <c:pt idx="24">
                  <c:v>47931272.766399994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E-3D4F-A752-6868E4CE373C}"/>
            </c:ext>
          </c:extLst>
        </c:ser>
        <c:ser>
          <c:idx val="5"/>
          <c:order val="5"/>
          <c:tx>
            <c:strRef>
              <c:f>Sedov_maxl4!$F$1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Sedov_maxl4!$F$2:$F$27</c:f>
              <c:numCache>
                <c:formatCode>General</c:formatCode>
                <c:ptCount val="26"/>
                <c:pt idx="0">
                  <c:v>1950295</c:v>
                </c:pt>
                <c:pt idx="1">
                  <c:v>1953488.1234559999</c:v>
                </c:pt>
                <c:pt idx="2">
                  <c:v>1975839.987648</c:v>
                </c:pt>
                <c:pt idx="3">
                  <c:v>2036509.3333119999</c:v>
                </c:pt>
                <c:pt idx="4">
                  <c:v>2154654.9011840001</c:v>
                </c:pt>
                <c:pt idx="5">
                  <c:v>2349435.432</c:v>
                </c:pt>
                <c:pt idx="6">
                  <c:v>2640009.6664960003</c:v>
                </c:pt>
                <c:pt idx="7">
                  <c:v>3045536.3454080001</c:v>
                </c:pt>
                <c:pt idx="8">
                  <c:v>3585174.2094720001</c:v>
                </c:pt>
                <c:pt idx="9">
                  <c:v>4278081.9994240003</c:v>
                </c:pt>
                <c:pt idx="10">
                  <c:v>5143418.4560000002</c:v>
                </c:pt>
                <c:pt idx="11">
                  <c:v>6200342.3199359998</c:v>
                </c:pt>
                <c:pt idx="12">
                  <c:v>7468012.3319680002</c:v>
                </c:pt>
                <c:pt idx="13">
                  <c:v>8965587.2328319997</c:v>
                </c:pt>
                <c:pt idx="14">
                  <c:v>10712225.763264</c:v>
                </c:pt>
                <c:pt idx="15">
                  <c:v>12727086.663999999</c:v>
                </c:pt>
                <c:pt idx="16">
                  <c:v>15029328.675776001</c:v>
                </c:pt>
                <c:pt idx="17">
                  <c:v>17638110.539328001</c:v>
                </c:pt>
                <c:pt idx="18">
                  <c:v>20572590.995392002</c:v>
                </c:pt>
                <c:pt idx="19">
                  <c:v>23851928.784704</c:v>
                </c:pt>
                <c:pt idx="20">
                  <c:v>27495282.648000002</c:v>
                </c:pt>
                <c:pt idx="21">
                  <c:v>31521811.326016001</c:v>
                </c:pt>
                <c:pt idx="22">
                  <c:v>35950673.559487998</c:v>
                </c:pt>
                <c:pt idx="23">
                  <c:v>40801028.089151993</c:v>
                </c:pt>
                <c:pt idx="24">
                  <c:v>46092033.655744001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E-3D4F-A752-6868E4CE373C}"/>
            </c:ext>
          </c:extLst>
        </c:ser>
        <c:ser>
          <c:idx val="6"/>
          <c:order val="6"/>
          <c:tx>
            <c:strRef>
              <c:f>Sedov_maxl4!$G$1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Sedov_maxl4!$G$2:$G$27</c:f>
              <c:numCache>
                <c:formatCode>General</c:formatCode>
                <c:ptCount val="26"/>
                <c:pt idx="0">
                  <c:v>1950295</c:v>
                </c:pt>
                <c:pt idx="1">
                  <c:v>22756717.937840778</c:v>
                </c:pt>
                <c:pt idx="2">
                  <c:v>29020075.344601948</c:v>
                </c:pt>
                <c:pt idx="3">
                  <c:v>32683904.556171335</c:v>
                </c:pt>
                <c:pt idx="4">
                  <c:v>35283432.751363114</c:v>
                </c:pt>
                <c:pt idx="5">
                  <c:v>37299783.468920387</c:v>
                </c:pt>
                <c:pt idx="6">
                  <c:v>38947261.962932505</c:v>
                </c:pt>
                <c:pt idx="7">
                  <c:v>40340185.182317697</c:v>
                </c:pt>
                <c:pt idx="8">
                  <c:v>41546790.158124283</c:v>
                </c:pt>
                <c:pt idx="9">
                  <c:v>42611091.174501896</c:v>
                </c:pt>
                <c:pt idx="10">
                  <c:v>43563140.875681557</c:v>
                </c:pt>
                <c:pt idx="11">
                  <c:v>44424374.58961647</c:v>
                </c:pt>
                <c:pt idx="12">
                  <c:v>45210619.369693667</c:v>
                </c:pt>
                <c:pt idx="13">
                  <c:v>45933894.454732999</c:v>
                </c:pt>
                <c:pt idx="14">
                  <c:v>46603542.589078866</c:v>
                </c:pt>
                <c:pt idx="15">
                  <c:v>47226970.087250948</c:v>
                </c:pt>
                <c:pt idx="16">
                  <c:v>47810147.564885445</c:v>
                </c:pt>
                <c:pt idx="17">
                  <c:v>48357958.599447146</c:v>
                </c:pt>
                <c:pt idx="18">
                  <c:v>48874448.581263058</c:v>
                </c:pt>
                <c:pt idx="19">
                  <c:v>49363006.192552209</c:v>
                </c:pt>
                <c:pt idx="20">
                  <c:v>49826498.282442726</c:v>
                </c:pt>
                <c:pt idx="21">
                  <c:v>50267371.80064825</c:v>
                </c:pt>
                <c:pt idx="22">
                  <c:v>50687731.996377639</c:v>
                </c:pt>
                <c:pt idx="23">
                  <c:v>51089403.220253512</c:v>
                </c:pt>
                <c:pt idx="24">
                  <c:v>51473976.776454836</c:v>
                </c:pt>
                <c:pt idx="25">
                  <c:v>51842848.999999993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E-3D4F-A752-6868E4CE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7-044D-8E66-4C7B45AA336C}"/>
            </c:ext>
          </c:extLst>
        </c:ser>
        <c:ser>
          <c:idx val="1"/>
          <c:order val="1"/>
          <c:tx>
            <c:strRef>
              <c:f>Sedov_maxl4!$H$1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Sedov_maxl4!$H$2:$H$27</c:f>
              <c:numCache>
                <c:formatCode>General</c:formatCode>
                <c:ptCount val="26"/>
                <c:pt idx="0">
                  <c:v>1950295</c:v>
                </c:pt>
                <c:pt idx="1">
                  <c:v>2681520.2714240002</c:v>
                </c:pt>
                <c:pt idx="2">
                  <c:v>3518118.6168960007</c:v>
                </c:pt>
                <c:pt idx="3">
                  <c:v>4460090.0364159998</c:v>
                </c:pt>
                <c:pt idx="4">
                  <c:v>5507434.5299840011</c:v>
                </c:pt>
                <c:pt idx="5">
                  <c:v>6660152.0976000009</c:v>
                </c:pt>
                <c:pt idx="6">
                  <c:v>7918242.7392640002</c:v>
                </c:pt>
                <c:pt idx="7">
                  <c:v>9281706.4549759999</c:v>
                </c:pt>
                <c:pt idx="8">
                  <c:v>10750543.244736001</c:v>
                </c:pt>
                <c:pt idx="9">
                  <c:v>12324753.108543999</c:v>
                </c:pt>
                <c:pt idx="10">
                  <c:v>14004336.046400003</c:v>
                </c:pt>
                <c:pt idx="11">
                  <c:v>15789292.058304001</c:v>
                </c:pt>
                <c:pt idx="12">
                  <c:v>17679621.144256003</c:v>
                </c:pt>
                <c:pt idx="13">
                  <c:v>19675323.304256</c:v>
                </c:pt>
                <c:pt idx="14">
                  <c:v>21776398.538304001</c:v>
                </c:pt>
                <c:pt idx="15">
                  <c:v>23982846.8464</c:v>
                </c:pt>
                <c:pt idx="16">
                  <c:v>26294668.228544004</c:v>
                </c:pt>
                <c:pt idx="17">
                  <c:v>28711862.684735999</c:v>
                </c:pt>
                <c:pt idx="18">
                  <c:v>31234430.214975998</c:v>
                </c:pt>
                <c:pt idx="19">
                  <c:v>33862370.819263995</c:v>
                </c:pt>
                <c:pt idx="20">
                  <c:v>36595684.497599997</c:v>
                </c:pt>
                <c:pt idx="21">
                  <c:v>39434371.249983996</c:v>
                </c:pt>
                <c:pt idx="22">
                  <c:v>42378431.076415993</c:v>
                </c:pt>
                <c:pt idx="23">
                  <c:v>45427863.976895988</c:v>
                </c:pt>
                <c:pt idx="24">
                  <c:v>48582669.951423988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7-044D-8E66-4C7B45AA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44655"/>
        <c:axId val="762628735"/>
      </c:lineChart>
      <c:catAx>
        <c:axId val="71994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8735"/>
        <c:crosses val="autoZero"/>
        <c:auto val="1"/>
        <c:lblAlgn val="ctr"/>
        <c:lblOffset val="100"/>
        <c:noMultiLvlLbl val="0"/>
      </c:catAx>
      <c:valAx>
        <c:axId val="7626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1E38-35DA-C649-B485-03333E68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101600</xdr:rowOff>
    </xdr:from>
    <xdr:to>
      <xdr:col>18</xdr:col>
      <xdr:colOff>800100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CF6A0-8917-794F-B11C-104E9B49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0</xdr:rowOff>
    </xdr:from>
    <xdr:to>
      <xdr:col>18</xdr:col>
      <xdr:colOff>736600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61D4-CA54-9C4E-8840-509F44FF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28</xdr:row>
      <xdr:rowOff>0</xdr:rowOff>
    </xdr:from>
    <xdr:to>
      <xdr:col>18</xdr:col>
      <xdr:colOff>812800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A97A5-06A0-604E-A276-9C901F98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3DA7-1939-C847-B2CA-2A3C2391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63500</xdr:rowOff>
    </xdr:from>
    <xdr:to>
      <xdr:col>19</xdr:col>
      <xdr:colOff>25400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4FC8B-723D-3A4E-A5EC-5523CB3E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9C1-FBF5-354B-A5A4-800D2F20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38100</xdr:rowOff>
    </xdr:from>
    <xdr:to>
      <xdr:col>19</xdr:col>
      <xdr:colOff>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D4209-4655-C447-8711-9D0B697B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24</v>
      </c>
      <c r="D1" t="s">
        <v>16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23</v>
      </c>
      <c r="B14" s="2" t="s">
        <v>27</v>
      </c>
      <c r="C14" s="2">
        <v>1</v>
      </c>
      <c r="D14" s="2">
        <f>1-C14</f>
        <v>0</v>
      </c>
    </row>
    <row r="15" spans="1:8" x14ac:dyDescent="0.2">
      <c r="B15" s="2" t="s">
        <v>28</v>
      </c>
      <c r="C15" s="2">
        <v>0.7</v>
      </c>
      <c r="D15" s="2">
        <f>1-C15</f>
        <v>0.30000000000000004</v>
      </c>
    </row>
    <row r="16" spans="1:8" x14ac:dyDescent="0.2">
      <c r="B16" s="2" t="s">
        <v>29</v>
      </c>
      <c r="C16" s="2">
        <v>0.6</v>
      </c>
      <c r="D16" s="2">
        <f>1-C16</f>
        <v>0.4</v>
      </c>
    </row>
    <row r="17" spans="1:17" x14ac:dyDescent="0.2">
      <c r="B17" s="2" t="s">
        <v>30</v>
      </c>
      <c r="C17" s="2">
        <v>0.5</v>
      </c>
      <c r="D17" s="2">
        <f>1-C17</f>
        <v>0.5</v>
      </c>
    </row>
    <row r="20" spans="1:17" x14ac:dyDescent="0.2">
      <c r="A20" t="s">
        <v>14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15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13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AC8F-FEF0-0C4E-A3AB-87A45A99107D}">
  <dimension ref="A1:H42"/>
  <sheetViews>
    <sheetView workbookViewId="0">
      <selection activeCell="J41" sqref="J41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14205053</v>
      </c>
      <c r="C2">
        <f>B2</f>
        <v>14205053</v>
      </c>
      <c r="D2">
        <f>B2</f>
        <v>14205053</v>
      </c>
      <c r="E2">
        <f t="shared" ref="E2:E33" si="0">$E$34*A2*A2+$B$2</f>
        <v>14205053</v>
      </c>
      <c r="F2">
        <f t="shared" ref="F2:F33" si="1">$F$34*A2*A2*A2+$B$2</f>
        <v>14205053</v>
      </c>
      <c r="G2">
        <f>F2</f>
        <v>14205053</v>
      </c>
      <c r="H2">
        <f>C2*$C$42+D2*$D$42+E2*$E$42+F2*$F$42+G2*$G$42</f>
        <v>14205053</v>
      </c>
    </row>
    <row r="3" spans="1:8" x14ac:dyDescent="0.2">
      <c r="A3">
        <f>A2+10</f>
        <v>10</v>
      </c>
      <c r="B3">
        <v>21652012</v>
      </c>
      <c r="C3">
        <f>C2+$C$34</f>
        <v>14428800.290322581</v>
      </c>
      <c r="D3">
        <f>D2*$D$34</f>
        <v>14388430.129904596</v>
      </c>
      <c r="E3">
        <f t="shared" si="0"/>
        <v>14212270.654526535</v>
      </c>
      <c r="F3">
        <f t="shared" si="1"/>
        <v>14205285.827565372</v>
      </c>
      <c r="G3">
        <f t="shared" ref="G3:G33" si="2">$G$34*LOG(A3)+$B$2</f>
        <v>16989139.315995753</v>
      </c>
      <c r="H3">
        <f t="shared" ref="H3:H33" si="3">C3*$C$42+D3*$D$42+E3*$E$42+F3*$F$42+G3*$G$42</f>
        <v>16488045.688078282</v>
      </c>
    </row>
    <row r="4" spans="1:8" x14ac:dyDescent="0.2">
      <c r="A4">
        <f t="shared" ref="A4:A32" si="4">A3+10</f>
        <v>20</v>
      </c>
      <c r="B4">
        <v>20138313</v>
      </c>
      <c r="C4">
        <f t="shared" ref="C4:C33" si="5">C3+$C$34</f>
        <v>14652547.580645163</v>
      </c>
      <c r="D4">
        <f t="shared" ref="D4:D33" si="6">D3*$D$34</f>
        <v>14574174.528116608</v>
      </c>
      <c r="E4">
        <f t="shared" si="0"/>
        <v>14233923.61810614</v>
      </c>
      <c r="F4">
        <f t="shared" si="1"/>
        <v>14206915.620522976</v>
      </c>
      <c r="G4">
        <f t="shared" si="2"/>
        <v>17827232.807628103</v>
      </c>
      <c r="H4">
        <f t="shared" si="3"/>
        <v>17175575.713949177</v>
      </c>
    </row>
    <row r="5" spans="1:8" x14ac:dyDescent="0.2">
      <c r="A5">
        <f t="shared" si="4"/>
        <v>30</v>
      </c>
      <c r="B5">
        <v>21917528</v>
      </c>
      <c r="C5">
        <f t="shared" si="5"/>
        <v>14876294.870967744</v>
      </c>
      <c r="D5">
        <f t="shared" si="6"/>
        <v>14762316.754386</v>
      </c>
      <c r="E5">
        <f t="shared" si="0"/>
        <v>14270011.890738813</v>
      </c>
      <c r="F5">
        <f t="shared" si="1"/>
        <v>14211339.344265046</v>
      </c>
      <c r="G5">
        <f t="shared" si="2"/>
        <v>18317486.072331488</v>
      </c>
      <c r="H5">
        <f t="shared" si="3"/>
        <v>17578379.661279529</v>
      </c>
    </row>
    <row r="6" spans="1:8" x14ac:dyDescent="0.2">
      <c r="A6">
        <f t="shared" si="4"/>
        <v>40</v>
      </c>
      <c r="B6">
        <v>20487920</v>
      </c>
      <c r="C6">
        <f t="shared" si="5"/>
        <v>15100042.161290325</v>
      </c>
      <c r="D6">
        <f t="shared" si="6"/>
        <v>14952887.762967372</v>
      </c>
      <c r="E6">
        <f t="shared" si="0"/>
        <v>14320535.472424557</v>
      </c>
      <c r="F6">
        <f t="shared" si="1"/>
        <v>14219953.964183815</v>
      </c>
      <c r="G6">
        <f t="shared" si="2"/>
        <v>18665326.299260456</v>
      </c>
      <c r="H6">
        <f t="shared" si="3"/>
        <v>17865159.27894666</v>
      </c>
    </row>
    <row r="7" spans="1:8" x14ac:dyDescent="0.2">
      <c r="A7">
        <f t="shared" si="4"/>
        <v>50</v>
      </c>
      <c r="B7">
        <v>19643340</v>
      </c>
      <c r="C7">
        <f t="shared" si="5"/>
        <v>15323789.451612907</v>
      </c>
      <c r="D7">
        <f t="shared" si="6"/>
        <v>15145918.907712733</v>
      </c>
      <c r="E7">
        <f t="shared" si="0"/>
        <v>14385494.363163371</v>
      </c>
      <c r="F7">
        <f t="shared" si="1"/>
        <v>14234156.445671512</v>
      </c>
      <c r="G7">
        <f t="shared" si="2"/>
        <v>18935132.140359156</v>
      </c>
      <c r="H7">
        <f t="shared" si="3"/>
        <v>18088956.51531538</v>
      </c>
    </row>
    <row r="8" spans="1:8" x14ac:dyDescent="0.2">
      <c r="A8">
        <f t="shared" si="4"/>
        <v>60</v>
      </c>
      <c r="B8">
        <v>19073655</v>
      </c>
      <c r="C8">
        <f t="shared" si="5"/>
        <v>15547536.741935488</v>
      </c>
      <c r="D8">
        <f t="shared" si="6"/>
        <v>15341441.947230019</v>
      </c>
      <c r="E8">
        <f t="shared" si="0"/>
        <v>14464888.562955255</v>
      </c>
      <c r="F8">
        <f t="shared" si="1"/>
        <v>14255343.754120372</v>
      </c>
      <c r="G8">
        <f t="shared" si="2"/>
        <v>19155579.563963842</v>
      </c>
      <c r="H8">
        <f t="shared" si="3"/>
        <v>18273537.118192017</v>
      </c>
    </row>
    <row r="9" spans="1:8" x14ac:dyDescent="0.2">
      <c r="A9">
        <f t="shared" si="4"/>
        <v>70</v>
      </c>
      <c r="B9">
        <v>21278488</v>
      </c>
      <c r="C9">
        <f t="shared" si="5"/>
        <v>15771284.032258069</v>
      </c>
      <c r="D9">
        <f t="shared" si="6"/>
        <v>15539489.050108202</v>
      </c>
      <c r="E9">
        <f t="shared" si="0"/>
        <v>14558718.071800208</v>
      </c>
      <c r="F9">
        <f t="shared" si="1"/>
        <v>14284912.854922628</v>
      </c>
      <c r="G9">
        <f t="shared" si="2"/>
        <v>19341965.204874277</v>
      </c>
      <c r="H9">
        <f t="shared" si="3"/>
        <v>18431695.781882979</v>
      </c>
    </row>
    <row r="10" spans="1:8" x14ac:dyDescent="0.2">
      <c r="A10">
        <f t="shared" si="4"/>
        <v>80</v>
      </c>
      <c r="B10">
        <v>20154833</v>
      </c>
      <c r="C10">
        <f t="shared" si="5"/>
        <v>15995031.32258065</v>
      </c>
      <c r="D10">
        <f t="shared" si="6"/>
        <v>15740092.800209856</v>
      </c>
      <c r="E10">
        <f t="shared" si="0"/>
        <v>14666982.889698232</v>
      </c>
      <c r="F10">
        <f t="shared" si="1"/>
        <v>14324260.713470511</v>
      </c>
      <c r="G10">
        <f t="shared" si="2"/>
        <v>19503419.790892806</v>
      </c>
      <c r="H10">
        <f t="shared" si="3"/>
        <v>18571171.156956792</v>
      </c>
    </row>
    <row r="11" spans="1:8" x14ac:dyDescent="0.2">
      <c r="A11">
        <f t="shared" si="4"/>
        <v>90</v>
      </c>
      <c r="B11">
        <v>19690960</v>
      </c>
      <c r="C11">
        <f t="shared" si="5"/>
        <v>16218778.612903232</v>
      </c>
      <c r="D11">
        <f t="shared" si="6"/>
        <v>15943286.202032045</v>
      </c>
      <c r="E11">
        <f t="shared" si="0"/>
        <v>14789683.016649324</v>
      </c>
      <c r="F11">
        <f t="shared" si="1"/>
        <v>14374784.295156255</v>
      </c>
      <c r="G11">
        <f t="shared" si="2"/>
        <v>19645832.828667227</v>
      </c>
      <c r="H11">
        <f t="shared" si="3"/>
        <v>18697044.092635252</v>
      </c>
    </row>
    <row r="12" spans="1:8" x14ac:dyDescent="0.2">
      <c r="A12">
        <f t="shared" si="4"/>
        <v>100</v>
      </c>
      <c r="B12">
        <v>20055528</v>
      </c>
      <c r="C12">
        <f t="shared" si="5"/>
        <v>16442525.903225813</v>
      </c>
      <c r="D12">
        <f t="shared" si="6"/>
        <v>16149102.686136412</v>
      </c>
      <c r="E12">
        <f t="shared" si="0"/>
        <v>14926818.452653486</v>
      </c>
      <c r="F12">
        <f t="shared" si="1"/>
        <v>14437880.565372093</v>
      </c>
      <c r="G12">
        <f t="shared" si="2"/>
        <v>19773225.631991506</v>
      </c>
      <c r="H12">
        <f t="shared" si="3"/>
        <v>18812863.520000011</v>
      </c>
    </row>
    <row r="13" spans="1:8" x14ac:dyDescent="0.2">
      <c r="A13">
        <f t="shared" si="4"/>
        <v>110</v>
      </c>
      <c r="B13">
        <v>20470889</v>
      </c>
      <c r="C13">
        <f t="shared" si="5"/>
        <v>16666273.193548394</v>
      </c>
      <c r="D13">
        <f t="shared" si="6"/>
        <v>16357576.114649372</v>
      </c>
      <c r="E13">
        <f t="shared" si="0"/>
        <v>15078389.197710719</v>
      </c>
      <c r="F13">
        <f t="shared" si="1"/>
        <v>14514946.489510255</v>
      </c>
      <c r="G13">
        <f t="shared" si="2"/>
        <v>19888466.440322842</v>
      </c>
      <c r="H13">
        <f t="shared" si="3"/>
        <v>18921232.849176574</v>
      </c>
    </row>
    <row r="14" spans="1:8" x14ac:dyDescent="0.2">
      <c r="A14">
        <f t="shared" si="4"/>
        <v>120</v>
      </c>
      <c r="B14">
        <v>21006140</v>
      </c>
      <c r="C14">
        <f t="shared" si="5"/>
        <v>16890020.483870976</v>
      </c>
      <c r="D14">
        <f t="shared" si="6"/>
        <v>16568740.786833305</v>
      </c>
      <c r="E14">
        <f t="shared" si="0"/>
        <v>15244395.251821021</v>
      </c>
      <c r="F14">
        <f t="shared" si="1"/>
        <v>14607379.032962976</v>
      </c>
      <c r="G14">
        <f t="shared" si="2"/>
        <v>19993673.055596191</v>
      </c>
      <c r="H14">
        <f t="shared" si="3"/>
        <v>19024140.131522212</v>
      </c>
    </row>
    <row r="15" spans="1:8" x14ac:dyDescent="0.2">
      <c r="A15">
        <f t="shared" si="4"/>
        <v>130</v>
      </c>
      <c r="B15">
        <v>19683786</v>
      </c>
      <c r="C15">
        <f t="shared" si="5"/>
        <v>17113767.774193555</v>
      </c>
      <c r="D15">
        <f t="shared" si="6"/>
        <v>16782631.444729671</v>
      </c>
      <c r="E15">
        <f t="shared" si="0"/>
        <v>15424836.614984391</v>
      </c>
      <c r="F15">
        <f t="shared" si="1"/>
        <v>14716575.161122486</v>
      </c>
      <c r="G15">
        <f t="shared" si="2"/>
        <v>20090453.759947654</v>
      </c>
      <c r="H15">
        <f t="shared" si="3"/>
        <v>19123155.612159122</v>
      </c>
    </row>
    <row r="16" spans="1:8" x14ac:dyDescent="0.2">
      <c r="A16">
        <f t="shared" si="4"/>
        <v>140</v>
      </c>
      <c r="B16">
        <v>18967069</v>
      </c>
      <c r="C16">
        <f t="shared" si="5"/>
        <v>17337515.064516135</v>
      </c>
      <c r="D16">
        <f t="shared" si="6"/>
        <v>16999283.278874967</v>
      </c>
      <c r="E16">
        <f t="shared" si="0"/>
        <v>15619713.287200833</v>
      </c>
      <c r="F16">
        <f t="shared" si="1"/>
        <v>14843931.839381021</v>
      </c>
      <c r="G16">
        <f t="shared" si="2"/>
        <v>20180058.696506627</v>
      </c>
      <c r="H16">
        <f t="shared" si="3"/>
        <v>19219555.862224016</v>
      </c>
    </row>
    <row r="17" spans="1:8" x14ac:dyDescent="0.2">
      <c r="A17">
        <f t="shared" si="4"/>
        <v>150</v>
      </c>
      <c r="B17">
        <v>20797729</v>
      </c>
      <c r="C17">
        <f t="shared" si="5"/>
        <v>17561262.354838714</v>
      </c>
      <c r="D17">
        <f t="shared" si="6"/>
        <v>17218731.934090495</v>
      </c>
      <c r="E17">
        <f t="shared" si="0"/>
        <v>15829025.268470343</v>
      </c>
      <c r="F17">
        <f t="shared" si="1"/>
        <v>14990846.033130812</v>
      </c>
      <c r="G17">
        <f t="shared" si="2"/>
        <v>20263478.896694891</v>
      </c>
      <c r="H17">
        <f t="shared" si="3"/>
        <v>19314404.981253356</v>
      </c>
    </row>
    <row r="18" spans="1:8" x14ac:dyDescent="0.2">
      <c r="A18">
        <f t="shared" si="4"/>
        <v>160</v>
      </c>
      <c r="B18">
        <v>21343001</v>
      </c>
      <c r="C18">
        <f t="shared" si="5"/>
        <v>17785009.645161293</v>
      </c>
      <c r="D18">
        <f t="shared" si="6"/>
        <v>17441013.515346836</v>
      </c>
      <c r="E18">
        <f t="shared" si="0"/>
        <v>16052772.558792925</v>
      </c>
      <c r="F18">
        <f t="shared" si="1"/>
        <v>15158714.707764089</v>
      </c>
      <c r="G18">
        <f t="shared" si="2"/>
        <v>20341513.282525156</v>
      </c>
      <c r="H18">
        <f t="shared" si="3"/>
        <v>19408609.539068162</v>
      </c>
    </row>
    <row r="19" spans="1:8" x14ac:dyDescent="0.2">
      <c r="A19">
        <f t="shared" si="4"/>
        <v>170</v>
      </c>
      <c r="B19">
        <v>19334925</v>
      </c>
      <c r="C19">
        <f t="shared" si="5"/>
        <v>18008756.935483873</v>
      </c>
      <c r="D19">
        <f t="shared" si="6"/>
        <v>17666164.593704063</v>
      </c>
      <c r="E19">
        <f t="shared" si="0"/>
        <v>16290955.158168575</v>
      </c>
      <c r="F19">
        <f t="shared" si="1"/>
        <v>15348934.828673089</v>
      </c>
      <c r="G19">
        <f t="shared" si="2"/>
        <v>20414815.32053674</v>
      </c>
      <c r="H19">
        <f t="shared" si="3"/>
        <v>19502956.832001284</v>
      </c>
    </row>
    <row r="20" spans="1:8" x14ac:dyDescent="0.2">
      <c r="A20">
        <f t="shared" si="4"/>
        <v>180</v>
      </c>
      <c r="B20">
        <v>14606359</v>
      </c>
      <c r="C20">
        <f t="shared" si="5"/>
        <v>18232504.225806452</v>
      </c>
      <c r="D20">
        <f t="shared" si="6"/>
        <v>17894222.212328624</v>
      </c>
      <c r="E20">
        <f t="shared" si="0"/>
        <v>16543573.066597294</v>
      </c>
      <c r="F20">
        <f t="shared" si="1"/>
        <v>15562903.361250043</v>
      </c>
      <c r="G20">
        <f t="shared" si="2"/>
        <v>20483926.320299577</v>
      </c>
      <c r="H20">
        <f t="shared" si="3"/>
        <v>19598142.187670659</v>
      </c>
    </row>
    <row r="21" spans="1:8" x14ac:dyDescent="0.2">
      <c r="A21">
        <f t="shared" si="4"/>
        <v>190</v>
      </c>
      <c r="B21">
        <v>18457577</v>
      </c>
      <c r="C21">
        <f t="shared" si="5"/>
        <v>18456251.516129032</v>
      </c>
      <c r="D21">
        <f t="shared" si="6"/>
        <v>18125223.892587889</v>
      </c>
      <c r="E21">
        <f t="shared" si="0"/>
        <v>16810626.284079082</v>
      </c>
      <c r="F21">
        <f t="shared" si="1"/>
        <v>15802017.270887181</v>
      </c>
      <c r="G21">
        <f t="shared" si="2"/>
        <v>20549299.717938818</v>
      </c>
      <c r="H21">
        <f t="shared" si="3"/>
        <v>19694788.877469525</v>
      </c>
    </row>
    <row r="22" spans="1:8" x14ac:dyDescent="0.2">
      <c r="A22">
        <f t="shared" si="4"/>
        <v>200</v>
      </c>
      <c r="B22">
        <v>20683679</v>
      </c>
      <c r="C22">
        <f t="shared" si="5"/>
        <v>18679998.806451611</v>
      </c>
      <c r="D22">
        <f t="shared" si="6"/>
        <v>18359207.640223395</v>
      </c>
      <c r="E22">
        <f t="shared" si="0"/>
        <v>17092114.810613945</v>
      </c>
      <c r="F22">
        <f t="shared" si="1"/>
        <v>16067673.522976737</v>
      </c>
      <c r="G22">
        <f t="shared" si="2"/>
        <v>20611319.123623855</v>
      </c>
      <c r="H22">
        <f t="shared" si="3"/>
        <v>19793462.915507376</v>
      </c>
    </row>
    <row r="23" spans="1:8" x14ac:dyDescent="0.2">
      <c r="A23">
        <f t="shared" si="4"/>
        <v>210</v>
      </c>
      <c r="B23">
        <v>20024222</v>
      </c>
      <c r="C23">
        <f t="shared" si="5"/>
        <v>18903746.096774191</v>
      </c>
      <c r="D23">
        <f t="shared" si="6"/>
        <v>18596211.95160377</v>
      </c>
      <c r="E23">
        <f t="shared" si="0"/>
        <v>17388038.646201871</v>
      </c>
      <c r="F23">
        <f t="shared" si="1"/>
        <v>16361269.082910946</v>
      </c>
      <c r="G23">
        <f t="shared" si="2"/>
        <v>20670311.961210012</v>
      </c>
      <c r="H23">
        <f t="shared" si="3"/>
        <v>19894684.243116178</v>
      </c>
    </row>
    <row r="24" spans="1:8" x14ac:dyDescent="0.2">
      <c r="A24">
        <f t="shared" si="4"/>
        <v>220</v>
      </c>
      <c r="B24">
        <v>19694115</v>
      </c>
      <c r="C24">
        <f t="shared" si="5"/>
        <v>19127493.38709677</v>
      </c>
      <c r="D24">
        <f t="shared" si="6"/>
        <v>18836275.820058372</v>
      </c>
      <c r="E24">
        <f t="shared" si="0"/>
        <v>17698397.790842872</v>
      </c>
      <c r="F24">
        <f t="shared" si="1"/>
        <v>16684200.916082038</v>
      </c>
      <c r="G24">
        <f t="shared" si="2"/>
        <v>20726559.931955192</v>
      </c>
      <c r="H24">
        <f t="shared" si="3"/>
        <v>19998935.309098024</v>
      </c>
    </row>
    <row r="25" spans="1:8" x14ac:dyDescent="0.2">
      <c r="A25">
        <f t="shared" si="4"/>
        <v>230</v>
      </c>
      <c r="B25">
        <v>18914336</v>
      </c>
      <c r="C25">
        <f t="shared" si="5"/>
        <v>19351240.67741935</v>
      </c>
      <c r="D25">
        <f t="shared" si="6"/>
        <v>19079438.74229271</v>
      </c>
      <c r="E25">
        <f t="shared" si="0"/>
        <v>18023192.24453694</v>
      </c>
      <c r="F25">
        <f t="shared" si="1"/>
        <v>17037865.987882245</v>
      </c>
      <c r="G25">
        <f t="shared" si="2"/>
        <v>20780307.150362842</v>
      </c>
      <c r="H25">
        <f t="shared" si="3"/>
        <v>20106667.741116334</v>
      </c>
    </row>
    <row r="26" spans="1:8" x14ac:dyDescent="0.2">
      <c r="A26">
        <f t="shared" si="4"/>
        <v>240</v>
      </c>
      <c r="B26">
        <v>20348517</v>
      </c>
      <c r="C26">
        <f t="shared" si="5"/>
        <v>19574987.967741929</v>
      </c>
      <c r="D26">
        <f t="shared" si="6"/>
        <v>19325740.724886663</v>
      </c>
      <c r="E26">
        <f t="shared" si="0"/>
        <v>18362422.007284079</v>
      </c>
      <c r="F26">
        <f t="shared" si="1"/>
        <v>17423661.263703804</v>
      </c>
      <c r="G26">
        <f t="shared" si="2"/>
        <v>20831766.547228541</v>
      </c>
      <c r="H26">
        <f t="shared" si="3"/>
        <v>20218307.596194088</v>
      </c>
    </row>
    <row r="27" spans="1:8" x14ac:dyDescent="0.2">
      <c r="A27">
        <f t="shared" si="4"/>
        <v>250</v>
      </c>
      <c r="B27">
        <v>21345736</v>
      </c>
      <c r="C27">
        <f t="shared" si="5"/>
        <v>19798735.258064508</v>
      </c>
      <c r="D27">
        <f t="shared" si="6"/>
        <v>19575222.290876605</v>
      </c>
      <c r="E27">
        <f t="shared" si="0"/>
        <v>18716087.079084288</v>
      </c>
      <c r="F27">
        <f t="shared" si="1"/>
        <v>17842983.708938941</v>
      </c>
      <c r="G27">
        <f t="shared" si="2"/>
        <v>20881124.964722559</v>
      </c>
      <c r="H27">
        <f t="shared" si="3"/>
        <v>20334259.538681507</v>
      </c>
    </row>
    <row r="28" spans="1:8" x14ac:dyDescent="0.2">
      <c r="A28">
        <f t="shared" si="4"/>
        <v>260</v>
      </c>
      <c r="B28">
        <v>17551501</v>
      </c>
      <c r="C28">
        <f t="shared" si="5"/>
        <v>20022482.548387088</v>
      </c>
      <c r="D28">
        <f t="shared" si="6"/>
        <v>19827924.486422475</v>
      </c>
      <c r="E28">
        <f t="shared" si="0"/>
        <v>19084187.459937565</v>
      </c>
      <c r="F28">
        <f t="shared" si="1"/>
        <v>18297230.288979892</v>
      </c>
      <c r="G28">
        <f t="shared" si="2"/>
        <v>20928547.251580004</v>
      </c>
      <c r="H28">
        <f t="shared" si="3"/>
        <v>20454910.198311981</v>
      </c>
    </row>
    <row r="29" spans="1:8" x14ac:dyDescent="0.2">
      <c r="A29">
        <f t="shared" si="4"/>
        <v>270</v>
      </c>
      <c r="B29">
        <v>18339438</v>
      </c>
      <c r="C29">
        <f t="shared" si="5"/>
        <v>20246229.838709667</v>
      </c>
      <c r="D29">
        <f t="shared" si="6"/>
        <v>20083888.887560945</v>
      </c>
      <c r="E29">
        <f t="shared" si="0"/>
        <v>19466723.149843913</v>
      </c>
      <c r="F29">
        <f t="shared" si="1"/>
        <v>18787797.969218891</v>
      </c>
      <c r="G29">
        <f t="shared" si="2"/>
        <v>20974179.585002962</v>
      </c>
      <c r="H29">
        <f t="shared" si="3"/>
        <v>20580630.894161828</v>
      </c>
    </row>
    <row r="30" spans="1:8" x14ac:dyDescent="0.2">
      <c r="A30">
        <f t="shared" si="4"/>
        <v>280</v>
      </c>
      <c r="B30">
        <v>19170175</v>
      </c>
      <c r="C30">
        <f t="shared" si="5"/>
        <v>20469977.129032247</v>
      </c>
      <c r="D30">
        <f t="shared" si="6"/>
        <v>20343157.607045747</v>
      </c>
      <c r="E30">
        <f t="shared" si="0"/>
        <v>19863694.148803331</v>
      </c>
      <c r="F30">
        <f t="shared" si="1"/>
        <v>19316083.715048168</v>
      </c>
      <c r="G30">
        <f t="shared" si="2"/>
        <v>21018152.18813898</v>
      </c>
      <c r="H30">
        <f t="shared" si="3"/>
        <v>20711779.862982631</v>
      </c>
    </row>
    <row r="31" spans="1:8" x14ac:dyDescent="0.2">
      <c r="A31">
        <f t="shared" si="4"/>
        <v>290</v>
      </c>
      <c r="B31">
        <v>19199197</v>
      </c>
      <c r="C31">
        <f t="shared" si="5"/>
        <v>20693724.419354826</v>
      </c>
      <c r="D31">
        <f t="shared" si="6"/>
        <v>20605773.301276308</v>
      </c>
      <c r="E31">
        <f t="shared" si="0"/>
        <v>20275100.456815816</v>
      </c>
      <c r="F31">
        <f t="shared" si="1"/>
        <v>19883484.491859958</v>
      </c>
      <c r="G31">
        <f t="shared" si="2"/>
        <v>21060581.570485823</v>
      </c>
      <c r="H31">
        <f t="shared" si="3"/>
        <v>20848704.096333165</v>
      </c>
    </row>
    <row r="32" spans="1:8" x14ac:dyDescent="0.2">
      <c r="A32">
        <f t="shared" si="4"/>
        <v>300</v>
      </c>
      <c r="B32">
        <v>19562248</v>
      </c>
      <c r="C32">
        <f t="shared" si="5"/>
        <v>20917471.709677406</v>
      </c>
      <c r="D32">
        <f t="shared" si="6"/>
        <v>20871779.177315827</v>
      </c>
      <c r="E32">
        <f t="shared" si="0"/>
        <v>20700942.073881373</v>
      </c>
      <c r="F32">
        <f t="shared" si="1"/>
        <v>20491397.265046492</v>
      </c>
      <c r="G32">
        <f t="shared" si="2"/>
        <v>21101572.388327245</v>
      </c>
      <c r="H32">
        <f t="shared" si="3"/>
        <v>20991740.866136707</v>
      </c>
    </row>
    <row r="33" spans="1:8" x14ac:dyDescent="0.2">
      <c r="A33">
        <v>310</v>
      </c>
      <c r="B33">
        <v>21141219</v>
      </c>
      <c r="C33">
        <f t="shared" si="5"/>
        <v>21141218.999999985</v>
      </c>
      <c r="D33">
        <f t="shared" si="6"/>
        <v>21141218.999999959</v>
      </c>
      <c r="E33">
        <f t="shared" si="0"/>
        <v>21141219</v>
      </c>
      <c r="F33">
        <f t="shared" si="1"/>
        <v>21141219</v>
      </c>
      <c r="G33">
        <f t="shared" si="2"/>
        <v>21141219</v>
      </c>
      <c r="H33">
        <f t="shared" si="3"/>
        <v>21141219</v>
      </c>
    </row>
    <row r="34" spans="1:8" x14ac:dyDescent="0.2">
      <c r="A34">
        <v>31</v>
      </c>
      <c r="C34">
        <f>(B33-B2)/A34</f>
        <v>223747.29032258064</v>
      </c>
      <c r="D34">
        <f>(B33/B2)^(1/A34)</f>
        <v>1.0129092886809079</v>
      </c>
      <c r="E34">
        <f>(B33-B2)/(A33*A33)</f>
        <v>72.176545265348594</v>
      </c>
      <c r="F34">
        <f>(B33-B2)/(A33*A33*A33)</f>
        <v>0.23282756537209223</v>
      </c>
      <c r="G34">
        <f>(B33-B2)/LOG(A33)</f>
        <v>2784086.3159957533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>
        <v>0</v>
      </c>
      <c r="D42">
        <v>0</v>
      </c>
      <c r="E42">
        <v>0</v>
      </c>
      <c r="F42">
        <v>0.18</v>
      </c>
      <c r="G42">
        <v>0.82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D7A-3531-8D4E-9AD9-A1475D68F379}">
  <dimension ref="A1:H42"/>
  <sheetViews>
    <sheetView workbookViewId="0">
      <selection activeCell="I33" sqref="I33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1950295</v>
      </c>
      <c r="C2">
        <f>B2</f>
        <v>1950295</v>
      </c>
      <c r="D2">
        <f>B2</f>
        <v>1950295</v>
      </c>
      <c r="E2">
        <f t="shared" ref="E2:E27" si="0">$E$28*A2*A2+$B$2</f>
        <v>1950295</v>
      </c>
      <c r="F2">
        <f t="shared" ref="F2:F27" si="1">$F$28*A2*A2*A2+$B$2</f>
        <v>1950295</v>
      </c>
      <c r="G2">
        <f>F2</f>
        <v>1950295</v>
      </c>
      <c r="H2">
        <f>C2*$C$42+D2*$D$42+E2*$E$42+F2*$F$42+G2*$G$42</f>
        <v>1950295</v>
      </c>
    </row>
    <row r="3" spans="1:8" x14ac:dyDescent="0.2">
      <c r="A3">
        <f>A2+10</f>
        <v>10</v>
      </c>
      <c r="B3">
        <v>1950295</v>
      </c>
      <c r="C3">
        <f t="shared" ref="C3:C27" si="2">C2+$C$28</f>
        <v>3945997.16</v>
      </c>
      <c r="D3">
        <f t="shared" ref="D3:D27" si="3">D2*$D$28</f>
        <v>2223739.1876723017</v>
      </c>
      <c r="E3">
        <f t="shared" si="0"/>
        <v>2030123.0863999999</v>
      </c>
      <c r="F3">
        <f t="shared" si="1"/>
        <v>1953488.1234559999</v>
      </c>
      <c r="G3">
        <f t="shared" ref="G3:G27" si="4">$G$28*LOG(A3)+$B$2</f>
        <v>22756717.937840778</v>
      </c>
      <c r="H3">
        <f t="shared" ref="H3:H27" si="5">C3*$C$42+D3*$D$42+E3*$E$42+F3*$F$42+G3*$G$42</f>
        <v>2681520.2714240002</v>
      </c>
    </row>
    <row r="4" spans="1:8" x14ac:dyDescent="0.2">
      <c r="A4">
        <f t="shared" ref="A4:A26" si="6">A3+10</f>
        <v>20</v>
      </c>
      <c r="B4">
        <v>1950295</v>
      </c>
      <c r="C4">
        <f t="shared" si="2"/>
        <v>5941699.3200000003</v>
      </c>
      <c r="D4">
        <f t="shared" si="3"/>
        <v>2535522.0491205016</v>
      </c>
      <c r="E4">
        <f t="shared" si="0"/>
        <v>2269607.3456000001</v>
      </c>
      <c r="F4">
        <f t="shared" si="1"/>
        <v>1975839.987648</v>
      </c>
      <c r="G4">
        <f t="shared" si="4"/>
        <v>29020075.344601948</v>
      </c>
      <c r="H4">
        <f t="shared" si="5"/>
        <v>3518118.6168960007</v>
      </c>
    </row>
    <row r="5" spans="1:8" x14ac:dyDescent="0.2">
      <c r="A5">
        <f t="shared" si="6"/>
        <v>30</v>
      </c>
      <c r="B5">
        <v>1950295</v>
      </c>
      <c r="C5">
        <f t="shared" si="2"/>
        <v>7937401.4800000004</v>
      </c>
      <c r="D5">
        <f t="shared" si="3"/>
        <v>2891018.9185925382</v>
      </c>
      <c r="E5">
        <f t="shared" si="0"/>
        <v>2668747.7775999997</v>
      </c>
      <c r="F5">
        <f t="shared" si="1"/>
        <v>2036509.3333119999</v>
      </c>
      <c r="G5">
        <f t="shared" si="4"/>
        <v>32683904.556171335</v>
      </c>
      <c r="H5">
        <f t="shared" si="5"/>
        <v>4460090.0364159998</v>
      </c>
    </row>
    <row r="6" spans="1:8" x14ac:dyDescent="0.2">
      <c r="A6">
        <f t="shared" si="6"/>
        <v>40</v>
      </c>
      <c r="B6">
        <v>2298722</v>
      </c>
      <c r="C6">
        <f t="shared" si="2"/>
        <v>9933103.6400000006</v>
      </c>
      <c r="D6">
        <f t="shared" si="3"/>
        <v>3296358.7875558455</v>
      </c>
      <c r="E6">
        <f t="shared" si="0"/>
        <v>3227544.3824</v>
      </c>
      <c r="F6">
        <f t="shared" si="1"/>
        <v>2154654.9011840001</v>
      </c>
      <c r="G6">
        <f t="shared" si="4"/>
        <v>35283432.751363114</v>
      </c>
      <c r="H6">
        <f t="shared" si="5"/>
        <v>5507434.5299840011</v>
      </c>
    </row>
    <row r="7" spans="1:8" x14ac:dyDescent="0.2">
      <c r="A7">
        <f t="shared" si="6"/>
        <v>50</v>
      </c>
      <c r="B7">
        <v>3134573</v>
      </c>
      <c r="C7">
        <f t="shared" si="2"/>
        <v>11928805.800000001</v>
      </c>
      <c r="D7">
        <f t="shared" si="3"/>
        <v>3758529.9723969395</v>
      </c>
      <c r="E7">
        <f t="shared" si="0"/>
        <v>3945997.16</v>
      </c>
      <c r="F7">
        <f t="shared" si="1"/>
        <v>2349435.432</v>
      </c>
      <c r="G7">
        <f t="shared" si="4"/>
        <v>37299783.468920387</v>
      </c>
      <c r="H7">
        <f t="shared" si="5"/>
        <v>6660152.0976000009</v>
      </c>
    </row>
    <row r="8" spans="1:8" x14ac:dyDescent="0.2">
      <c r="A8">
        <f t="shared" si="6"/>
        <v>60</v>
      </c>
      <c r="B8">
        <v>5363048</v>
      </c>
      <c r="C8">
        <f t="shared" si="2"/>
        <v>13924507.960000001</v>
      </c>
      <c r="D8">
        <f t="shared" si="3"/>
        <v>4285500.5974275526</v>
      </c>
      <c r="E8">
        <f t="shared" si="0"/>
        <v>4824106.1103999997</v>
      </c>
      <c r="F8">
        <f t="shared" si="1"/>
        <v>2640009.6664960003</v>
      </c>
      <c r="G8">
        <f t="shared" si="4"/>
        <v>38947261.962932505</v>
      </c>
      <c r="H8">
        <f t="shared" si="5"/>
        <v>7918242.7392640002</v>
      </c>
    </row>
    <row r="9" spans="1:8" x14ac:dyDescent="0.2">
      <c r="A9">
        <f t="shared" si="6"/>
        <v>70</v>
      </c>
      <c r="B9">
        <v>6268264</v>
      </c>
      <c r="C9">
        <f t="shared" si="2"/>
        <v>15920210.120000001</v>
      </c>
      <c r="D9">
        <f t="shared" si="3"/>
        <v>4886355.9704007395</v>
      </c>
      <c r="E9">
        <f t="shared" si="0"/>
        <v>5861871.2335999999</v>
      </c>
      <c r="F9">
        <f t="shared" si="1"/>
        <v>3045536.3454080001</v>
      </c>
      <c r="G9">
        <f t="shared" si="4"/>
        <v>40340185.182317697</v>
      </c>
      <c r="H9">
        <f t="shared" si="5"/>
        <v>9281706.4549759999</v>
      </c>
    </row>
    <row r="10" spans="1:8" x14ac:dyDescent="0.2">
      <c r="A10">
        <f t="shared" si="6"/>
        <v>80</v>
      </c>
      <c r="B10">
        <v>9123176</v>
      </c>
      <c r="C10">
        <f t="shared" si="2"/>
        <v>17915912.280000001</v>
      </c>
      <c r="D10">
        <f t="shared" si="3"/>
        <v>5571455.218977971</v>
      </c>
      <c r="E10">
        <f t="shared" si="0"/>
        <v>7059292.5296</v>
      </c>
      <c r="F10">
        <f t="shared" si="1"/>
        <v>3585174.2094720001</v>
      </c>
      <c r="G10">
        <f t="shared" si="4"/>
        <v>41546790.158124283</v>
      </c>
      <c r="H10">
        <f t="shared" si="5"/>
        <v>10750543.244736001</v>
      </c>
    </row>
    <row r="11" spans="1:8" x14ac:dyDescent="0.2">
      <c r="A11">
        <f t="shared" si="6"/>
        <v>90</v>
      </c>
      <c r="B11">
        <v>11699560</v>
      </c>
      <c r="C11">
        <f t="shared" si="2"/>
        <v>19911614.440000001</v>
      </c>
      <c r="D11">
        <f t="shared" si="3"/>
        <v>6352609.8886592435</v>
      </c>
      <c r="E11">
        <f t="shared" si="0"/>
        <v>8416369.998399999</v>
      </c>
      <c r="F11">
        <f t="shared" si="1"/>
        <v>4278081.9994240003</v>
      </c>
      <c r="G11">
        <f t="shared" si="4"/>
        <v>42611091.174501896</v>
      </c>
      <c r="H11">
        <f t="shared" si="5"/>
        <v>12324753.108543999</v>
      </c>
    </row>
    <row r="12" spans="1:8" x14ac:dyDescent="0.2">
      <c r="A12">
        <f t="shared" si="6"/>
        <v>100</v>
      </c>
      <c r="B12">
        <v>13161832</v>
      </c>
      <c r="C12">
        <f t="shared" si="2"/>
        <v>21907316.600000001</v>
      </c>
      <c r="D12">
        <f t="shared" si="3"/>
        <v>7243287.5813177684</v>
      </c>
      <c r="E12">
        <f t="shared" si="0"/>
        <v>9933103.6400000006</v>
      </c>
      <c r="F12">
        <f t="shared" si="1"/>
        <v>5143418.4560000002</v>
      </c>
      <c r="G12">
        <f t="shared" si="4"/>
        <v>43563140.875681557</v>
      </c>
      <c r="H12">
        <f t="shared" si="5"/>
        <v>14004336.046400003</v>
      </c>
    </row>
    <row r="13" spans="1:8" x14ac:dyDescent="0.2">
      <c r="A13">
        <f t="shared" si="6"/>
        <v>110</v>
      </c>
      <c r="B13">
        <v>15668584</v>
      </c>
      <c r="C13">
        <f t="shared" si="2"/>
        <v>23903018.760000002</v>
      </c>
      <c r="D13">
        <f t="shared" si="3"/>
        <v>8258844.1451967247</v>
      </c>
      <c r="E13">
        <f t="shared" si="0"/>
        <v>11609493.454399999</v>
      </c>
      <c r="F13">
        <f t="shared" si="1"/>
        <v>6200342.3199359998</v>
      </c>
      <c r="G13">
        <f t="shared" si="4"/>
        <v>44424374.58961647</v>
      </c>
      <c r="H13">
        <f t="shared" si="5"/>
        <v>15789292.058304001</v>
      </c>
    </row>
    <row r="14" spans="1:8" x14ac:dyDescent="0.2">
      <c r="A14">
        <f t="shared" si="6"/>
        <v>120</v>
      </c>
      <c r="B14">
        <v>17409384</v>
      </c>
      <c r="C14">
        <f t="shared" si="2"/>
        <v>25898720.920000002</v>
      </c>
      <c r="D14">
        <f t="shared" si="3"/>
        <v>9416788.4194708541</v>
      </c>
      <c r="E14">
        <f t="shared" si="0"/>
        <v>13445539.441599999</v>
      </c>
      <c r="F14">
        <f t="shared" si="1"/>
        <v>7468012.3319680002</v>
      </c>
      <c r="G14">
        <f t="shared" si="4"/>
        <v>45210619.369693667</v>
      </c>
      <c r="H14">
        <f t="shared" si="5"/>
        <v>17679621.144256003</v>
      </c>
    </row>
    <row r="15" spans="1:8" x14ac:dyDescent="0.2">
      <c r="A15">
        <f t="shared" si="6"/>
        <v>130</v>
      </c>
      <c r="B15">
        <v>22979948</v>
      </c>
      <c r="C15">
        <f t="shared" si="2"/>
        <v>27894423.080000002</v>
      </c>
      <c r="D15">
        <f t="shared" si="3"/>
        <v>10737084.097737037</v>
      </c>
      <c r="E15">
        <f t="shared" si="0"/>
        <v>15441241.601599999</v>
      </c>
      <c r="F15">
        <f t="shared" si="1"/>
        <v>8965587.2328319997</v>
      </c>
      <c r="G15">
        <f t="shared" si="4"/>
        <v>45933894.454732999</v>
      </c>
      <c r="H15">
        <f t="shared" si="5"/>
        <v>19675323.304256</v>
      </c>
    </row>
    <row r="16" spans="1:8" x14ac:dyDescent="0.2">
      <c r="A16">
        <f t="shared" si="6"/>
        <v>140</v>
      </c>
      <c r="B16">
        <v>22979948</v>
      </c>
      <c r="C16">
        <f t="shared" si="2"/>
        <v>29890125.240000002</v>
      </c>
      <c r="D16">
        <f t="shared" si="3"/>
        <v>12242493.914751844</v>
      </c>
      <c r="E16">
        <f t="shared" si="0"/>
        <v>17596599.9344</v>
      </c>
      <c r="F16">
        <f t="shared" si="1"/>
        <v>10712225.763264</v>
      </c>
      <c r="G16">
        <f t="shared" si="4"/>
        <v>46603542.589078866</v>
      </c>
      <c r="H16">
        <f t="shared" si="5"/>
        <v>21776398.538304001</v>
      </c>
    </row>
    <row r="17" spans="1:8" x14ac:dyDescent="0.2">
      <c r="A17">
        <f t="shared" si="6"/>
        <v>150</v>
      </c>
      <c r="B17">
        <v>26322284</v>
      </c>
      <c r="C17">
        <f t="shared" si="2"/>
        <v>31885827.400000002</v>
      </c>
      <c r="D17">
        <f t="shared" si="3"/>
        <v>13958972.090413688</v>
      </c>
      <c r="E17">
        <f t="shared" si="0"/>
        <v>19911614.439999998</v>
      </c>
      <c r="F17">
        <f t="shared" si="1"/>
        <v>12727086.663999999</v>
      </c>
      <c r="G17">
        <f t="shared" si="4"/>
        <v>47226970.087250948</v>
      </c>
      <c r="H17">
        <f t="shared" si="5"/>
        <v>23982846.8464</v>
      </c>
    </row>
    <row r="18" spans="1:8" x14ac:dyDescent="0.2">
      <c r="A18">
        <f t="shared" si="6"/>
        <v>160</v>
      </c>
      <c r="B18">
        <v>28620140</v>
      </c>
      <c r="C18">
        <f t="shared" si="2"/>
        <v>33881529.560000002</v>
      </c>
      <c r="D18">
        <f t="shared" si="3"/>
        <v>15916111.796972698</v>
      </c>
      <c r="E18">
        <f t="shared" si="0"/>
        <v>22386285.1184</v>
      </c>
      <c r="F18">
        <f t="shared" si="1"/>
        <v>15029328.675776001</v>
      </c>
      <c r="G18">
        <f t="shared" si="4"/>
        <v>47810147.564885445</v>
      </c>
      <c r="H18">
        <f t="shared" si="5"/>
        <v>26294668.228544004</v>
      </c>
    </row>
    <row r="19" spans="1:8" x14ac:dyDescent="0.2">
      <c r="A19">
        <f t="shared" si="6"/>
        <v>170</v>
      </c>
      <c r="B19">
        <v>33146220</v>
      </c>
      <c r="C19">
        <f t="shared" si="2"/>
        <v>35877231.719999999</v>
      </c>
      <c r="D19">
        <f t="shared" si="3"/>
        <v>18147655.36408677</v>
      </c>
      <c r="E19">
        <f t="shared" si="0"/>
        <v>25020611.969599999</v>
      </c>
      <c r="F19">
        <f t="shared" si="1"/>
        <v>17638110.539328001</v>
      </c>
      <c r="G19">
        <f t="shared" si="4"/>
        <v>48357958.599447146</v>
      </c>
      <c r="H19">
        <f t="shared" si="5"/>
        <v>28711862.684735999</v>
      </c>
    </row>
    <row r="20" spans="1:8" x14ac:dyDescent="0.2">
      <c r="A20">
        <f t="shared" si="6"/>
        <v>180</v>
      </c>
      <c r="B20">
        <v>35722604</v>
      </c>
      <c r="C20">
        <f t="shared" si="2"/>
        <v>37872933.879999995</v>
      </c>
      <c r="D20">
        <f t="shared" si="3"/>
        <v>20692076.017982513</v>
      </c>
      <c r="E20">
        <f t="shared" si="0"/>
        <v>27814594.9936</v>
      </c>
      <c r="F20">
        <f t="shared" si="1"/>
        <v>20572590.995392002</v>
      </c>
      <c r="G20">
        <f t="shared" si="4"/>
        <v>48874448.581263058</v>
      </c>
      <c r="H20">
        <f t="shared" si="5"/>
        <v>31234430.214975998</v>
      </c>
    </row>
    <row r="21" spans="1:8" x14ac:dyDescent="0.2">
      <c r="A21">
        <f t="shared" si="6"/>
        <v>190</v>
      </c>
      <c r="B21">
        <v>39900520</v>
      </c>
      <c r="C21">
        <f t="shared" si="2"/>
        <v>39868636.039999992</v>
      </c>
      <c r="D21">
        <f t="shared" si="3"/>
        <v>23593241.184273124</v>
      </c>
      <c r="E21">
        <f t="shared" si="0"/>
        <v>30768234.190400001</v>
      </c>
      <c r="F21">
        <f t="shared" si="1"/>
        <v>23851928.784704</v>
      </c>
      <c r="G21">
        <f t="shared" si="4"/>
        <v>49363006.192552209</v>
      </c>
      <c r="H21">
        <f t="shared" si="5"/>
        <v>33862370.819263995</v>
      </c>
    </row>
    <row r="22" spans="1:8" x14ac:dyDescent="0.2">
      <c r="A22">
        <f t="shared" si="6"/>
        <v>200</v>
      </c>
      <c r="B22">
        <v>42755432</v>
      </c>
      <c r="C22">
        <f t="shared" si="2"/>
        <v>41864338.199999988</v>
      </c>
      <c r="D22">
        <f t="shared" si="3"/>
        <v>26901168.790194411</v>
      </c>
      <c r="E22">
        <f t="shared" si="0"/>
        <v>33881529.560000002</v>
      </c>
      <c r="F22">
        <f t="shared" si="1"/>
        <v>27495282.648000002</v>
      </c>
      <c r="G22">
        <f t="shared" si="4"/>
        <v>49826498.282442726</v>
      </c>
      <c r="H22">
        <f t="shared" si="5"/>
        <v>36595684.497599997</v>
      </c>
    </row>
    <row r="23" spans="1:8" x14ac:dyDescent="0.2">
      <c r="A23">
        <f t="shared" si="6"/>
        <v>210</v>
      </c>
      <c r="B23">
        <v>42755432</v>
      </c>
      <c r="C23">
        <f t="shared" si="2"/>
        <v>43860040.359999985</v>
      </c>
      <c r="D23">
        <f t="shared" si="3"/>
        <v>30672889.605389133</v>
      </c>
      <c r="E23">
        <f t="shared" si="0"/>
        <v>37154481.102399997</v>
      </c>
      <c r="F23">
        <f t="shared" si="1"/>
        <v>31521811.326016001</v>
      </c>
      <c r="G23">
        <f t="shared" si="4"/>
        <v>50267371.80064825</v>
      </c>
      <c r="H23">
        <f t="shared" si="5"/>
        <v>39434371.249983996</v>
      </c>
    </row>
    <row r="24" spans="1:8" x14ac:dyDescent="0.2">
      <c r="A24">
        <f t="shared" si="6"/>
        <v>220</v>
      </c>
      <c r="B24">
        <v>44688159</v>
      </c>
      <c r="C24">
        <f t="shared" si="2"/>
        <v>45855742.519999981</v>
      </c>
      <c r="D24">
        <f t="shared" si="3"/>
        <v>34973430.488541588</v>
      </c>
      <c r="E24">
        <f t="shared" si="0"/>
        <v>40587088.817599997</v>
      </c>
      <c r="F24">
        <f t="shared" si="1"/>
        <v>35950673.559487998</v>
      </c>
      <c r="G24">
        <f t="shared" si="4"/>
        <v>50687731.996377639</v>
      </c>
      <c r="H24">
        <f t="shared" si="5"/>
        <v>42378431.076415993</v>
      </c>
    </row>
    <row r="25" spans="1:8" x14ac:dyDescent="0.2">
      <c r="A25">
        <f t="shared" si="6"/>
        <v>230</v>
      </c>
      <c r="B25">
        <v>47073145</v>
      </c>
      <c r="C25">
        <f t="shared" si="2"/>
        <v>47851444.679999977</v>
      </c>
      <c r="D25">
        <f t="shared" si="3"/>
        <v>39876935.491658024</v>
      </c>
      <c r="E25">
        <f t="shared" si="0"/>
        <v>44179352.705599993</v>
      </c>
      <c r="F25">
        <f t="shared" si="1"/>
        <v>40801028.089151993</v>
      </c>
      <c r="G25">
        <f t="shared" si="4"/>
        <v>51089403.220253512</v>
      </c>
      <c r="H25">
        <f t="shared" si="5"/>
        <v>45427863.976895988</v>
      </c>
    </row>
    <row r="26" spans="1:8" x14ac:dyDescent="0.2">
      <c r="A26">
        <f t="shared" si="6"/>
        <v>240</v>
      </c>
      <c r="B26">
        <v>50972536</v>
      </c>
      <c r="C26">
        <f t="shared" si="2"/>
        <v>49847146.839999974</v>
      </c>
      <c r="D26">
        <f t="shared" si="3"/>
        <v>45467944.150541529</v>
      </c>
      <c r="E26">
        <f t="shared" si="0"/>
        <v>47931272.766399994</v>
      </c>
      <c r="F26">
        <f t="shared" si="1"/>
        <v>46092033.655744001</v>
      </c>
      <c r="G26">
        <f t="shared" si="4"/>
        <v>51473976.776454836</v>
      </c>
      <c r="H26">
        <f t="shared" si="5"/>
        <v>48582669.951423988</v>
      </c>
    </row>
    <row r="27" spans="1:8" x14ac:dyDescent="0.2">
      <c r="A27">
        <v>250</v>
      </c>
      <c r="B27">
        <v>51842849</v>
      </c>
      <c r="C27">
        <f t="shared" si="2"/>
        <v>51842848.99999997</v>
      </c>
      <c r="D27">
        <f t="shared" si="3"/>
        <v>51842848.999999903</v>
      </c>
      <c r="E27">
        <f t="shared" si="0"/>
        <v>51842849</v>
      </c>
      <c r="F27">
        <f t="shared" si="1"/>
        <v>51842849</v>
      </c>
      <c r="G27">
        <f t="shared" si="4"/>
        <v>51842848.999999993</v>
      </c>
      <c r="H27">
        <f t="shared" si="5"/>
        <v>51842849</v>
      </c>
    </row>
    <row r="28" spans="1:8" x14ac:dyDescent="0.2">
      <c r="A28">
        <v>25</v>
      </c>
      <c r="C28">
        <f>(B27-B2)/A28</f>
        <v>1995702.16</v>
      </c>
      <c r="D28">
        <f>(B27/B2)^(1/A28)</f>
        <v>1.1402065778112038</v>
      </c>
      <c r="E28">
        <f>(B27-B2)/(A27*A27)</f>
        <v>798.28086399999995</v>
      </c>
      <c r="F28">
        <f>(B27-B2)/(A27*A27*A27)</f>
        <v>3.1931234559999999</v>
      </c>
      <c r="G28">
        <f>(B27-B2)/LOG(A27)</f>
        <v>20806422.937840778</v>
      </c>
    </row>
    <row r="30" spans="1:8" x14ac:dyDescent="0.2">
      <c r="A30" t="s">
        <v>26</v>
      </c>
    </row>
    <row r="31" spans="1:8" x14ac:dyDescent="0.2">
      <c r="A31">
        <v>252</v>
      </c>
    </row>
    <row r="36" spans="1:7" x14ac:dyDescent="0.2">
      <c r="D36" s="3"/>
    </row>
    <row r="42" spans="1:7" x14ac:dyDescent="0.2">
      <c r="A42" t="s">
        <v>23</v>
      </c>
      <c r="C42">
        <v>0.34</v>
      </c>
      <c r="D42">
        <v>0</v>
      </c>
      <c r="E42">
        <v>0.66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9"/>
  <sheetViews>
    <sheetView workbookViewId="0">
      <selection activeCell="B54" sqref="B54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21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22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  <row r="54" spans="1:6" x14ac:dyDescent="0.2">
      <c r="B54" s="4" t="s">
        <v>34</v>
      </c>
    </row>
    <row r="55" spans="1:6" x14ac:dyDescent="0.2">
      <c r="B55" s="4" t="s">
        <v>31</v>
      </c>
    </row>
    <row r="56" spans="1:6" x14ac:dyDescent="0.2">
      <c r="B56" s="4" t="s">
        <v>32</v>
      </c>
    </row>
    <row r="57" spans="1:6" x14ac:dyDescent="0.2">
      <c r="B57" s="4" t="s">
        <v>33</v>
      </c>
    </row>
    <row r="58" spans="1:6" x14ac:dyDescent="0.2">
      <c r="B58" s="4" t="s">
        <v>35</v>
      </c>
    </row>
    <row r="59" spans="1:6" x14ac:dyDescent="0.2">
      <c r="B5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23</v>
      </c>
      <c r="B25" t="s">
        <v>19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20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21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22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workbookViewId="0">
      <selection activeCell="H34" sqref="H3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26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D01-D212-A341-9B93-1EDA1DA85900}">
  <dimension ref="A1:H45"/>
  <sheetViews>
    <sheetView tabSelected="1" topLeftCell="A7" workbookViewId="0">
      <selection activeCell="J49" sqref="J49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17475070</v>
      </c>
      <c r="C2">
        <f>B2</f>
        <v>17475070</v>
      </c>
      <c r="D2">
        <f>B2</f>
        <v>17475070</v>
      </c>
      <c r="E2">
        <f>$E$37*A2*A2+$B$2</f>
        <v>17475070</v>
      </c>
      <c r="F2">
        <f>$F$37*A2*A2*A2+$B$2</f>
        <v>17475070</v>
      </c>
      <c r="G2">
        <f>F2</f>
        <v>17475070</v>
      </c>
      <c r="H2">
        <f>C2*$C$42+D2*$D$42+E2*$E$42+F2*$F$42+G2*$G$42</f>
        <v>17475070</v>
      </c>
    </row>
    <row r="3" spans="1:8" x14ac:dyDescent="0.2">
      <c r="A3">
        <f>A2+10</f>
        <v>10</v>
      </c>
      <c r="B3">
        <v>16931152</v>
      </c>
      <c r="C3">
        <f>C2+$C$37</f>
        <v>19014704.882352941</v>
      </c>
      <c r="D3">
        <f>D2*$D$37</f>
        <v>18201717.860953975</v>
      </c>
      <c r="E3">
        <f>$E$37*A3*A3+$B$2</f>
        <v>17520353.378892735</v>
      </c>
      <c r="F3">
        <f>$F$37*A3*A3*A3+$B$2</f>
        <v>17476401.864085082</v>
      </c>
      <c r="G3">
        <f>$G$37*LOG(A3)+$B$2</f>
        <v>38153727.699888021</v>
      </c>
      <c r="H3">
        <f t="shared" ref="H3:H36" si="0">C3*$C$42+D3*$D$42+E3*$E$42+F3*$F$42+G3*$G$42</f>
        <v>18736056.918574125</v>
      </c>
    </row>
    <row r="4" spans="1:8" x14ac:dyDescent="0.2">
      <c r="A4">
        <f t="shared" ref="A4:A33" si="1">A3+10</f>
        <v>20</v>
      </c>
      <c r="B4">
        <v>17622526</v>
      </c>
      <c r="C4">
        <f t="shared" ref="C4:C36" si="2">C3+$C$37</f>
        <v>20554339.764705881</v>
      </c>
      <c r="D4">
        <f t="shared" ref="D4:D36" si="3">D3*$D$37</f>
        <v>18958581.172480054</v>
      </c>
      <c r="E4">
        <f t="shared" ref="E4:E36" si="4">$E$37*A4*A4+$B$2</f>
        <v>17656203.515570935</v>
      </c>
      <c r="F4">
        <f t="shared" ref="F4:F36" si="5">$F$37*A4*A4*A4+$B$2</f>
        <v>17485724.912680645</v>
      </c>
      <c r="G4">
        <f t="shared" ref="G4:G36" si="6">$G$37*LOG(A4)+$B$2</f>
        <v>44378623.937622264</v>
      </c>
      <c r="H4">
        <f t="shared" si="0"/>
        <v>19999531.044692811</v>
      </c>
    </row>
    <row r="5" spans="1:8" x14ac:dyDescent="0.2">
      <c r="A5">
        <f t="shared" si="1"/>
        <v>30</v>
      </c>
      <c r="B5">
        <v>18138622</v>
      </c>
      <c r="C5">
        <f t="shared" si="2"/>
        <v>22093974.647058822</v>
      </c>
      <c r="D5">
        <f t="shared" si="3"/>
        <v>19746916.352579761</v>
      </c>
      <c r="E5">
        <f t="shared" si="4"/>
        <v>17882620.410034601</v>
      </c>
      <c r="F5">
        <f t="shared" si="5"/>
        <v>17511030.330297172</v>
      </c>
      <c r="G5">
        <f t="shared" si="6"/>
        <v>48019954.807576999</v>
      </c>
      <c r="H5">
        <f t="shared" si="0"/>
        <v>21266821.224597793</v>
      </c>
    </row>
    <row r="6" spans="1:8" x14ac:dyDescent="0.2">
      <c r="A6">
        <f t="shared" si="1"/>
        <v>40</v>
      </c>
      <c r="B6">
        <v>18875728</v>
      </c>
      <c r="C6">
        <f t="shared" si="2"/>
        <v>23633609.529411763</v>
      </c>
      <c r="D6">
        <f t="shared" si="3"/>
        <v>20568032.063592032</v>
      </c>
      <c r="E6">
        <f t="shared" si="4"/>
        <v>18199604.062283736</v>
      </c>
      <c r="F6">
        <f t="shared" si="5"/>
        <v>17560309.301445145</v>
      </c>
      <c r="G6">
        <f t="shared" si="6"/>
        <v>50603520.175356492</v>
      </c>
      <c r="H6">
        <f t="shared" si="0"/>
        <v>22539258.394304316</v>
      </c>
    </row>
    <row r="7" spans="1:8" x14ac:dyDescent="0.2">
      <c r="A7">
        <f t="shared" si="1"/>
        <v>50</v>
      </c>
      <c r="B7">
        <v>22635856</v>
      </c>
      <c r="C7">
        <f t="shared" si="2"/>
        <v>25173244.411764704</v>
      </c>
      <c r="D7">
        <f t="shared" si="3"/>
        <v>21423291.384615753</v>
      </c>
      <c r="E7">
        <f t="shared" si="4"/>
        <v>18607154.47231834</v>
      </c>
      <c r="F7">
        <f t="shared" si="5"/>
        <v>17641553.010635048</v>
      </c>
      <c r="G7">
        <f t="shared" si="6"/>
        <v>52607489.162041791</v>
      </c>
      <c r="H7">
        <f t="shared" si="0"/>
        <v>23818175.666498002</v>
      </c>
    </row>
    <row r="8" spans="1:8" x14ac:dyDescent="0.2">
      <c r="A8">
        <f t="shared" si="1"/>
        <v>60</v>
      </c>
      <c r="B8">
        <v>25437520</v>
      </c>
      <c r="C8">
        <f t="shared" si="2"/>
        <v>26712879.294117644</v>
      </c>
      <c r="D8">
        <f t="shared" si="3"/>
        <v>22314114.074265912</v>
      </c>
      <c r="E8">
        <f t="shared" si="4"/>
        <v>19105271.64013841</v>
      </c>
      <c r="F8">
        <f t="shared" si="5"/>
        <v>17762752.642377365</v>
      </c>
      <c r="G8">
        <f t="shared" si="6"/>
        <v>54244851.045311235</v>
      </c>
      <c r="H8">
        <f t="shared" si="0"/>
        <v>25104908.421045136</v>
      </c>
    </row>
    <row r="9" spans="1:8" x14ac:dyDescent="0.2">
      <c r="A9">
        <f t="shared" si="1"/>
        <v>70</v>
      </c>
      <c r="B9">
        <v>25732432</v>
      </c>
      <c r="C9">
        <f t="shared" si="2"/>
        <v>28252514.176470585</v>
      </c>
      <c r="D9">
        <f t="shared" si="3"/>
        <v>23241978.927519627</v>
      </c>
      <c r="E9">
        <f t="shared" si="4"/>
        <v>19693955.565743946</v>
      </c>
      <c r="F9">
        <f t="shared" si="5"/>
        <v>17931899.381182577</v>
      </c>
      <c r="G9">
        <f t="shared" si="6"/>
        <v>55629220.792189099</v>
      </c>
      <c r="H9">
        <f t="shared" si="0"/>
        <v>26400794.399266466</v>
      </c>
    </row>
    <row r="10" spans="1:8" x14ac:dyDescent="0.2">
      <c r="A10">
        <f t="shared" si="1"/>
        <v>80</v>
      </c>
      <c r="B10">
        <v>27280894</v>
      </c>
      <c r="C10">
        <f t="shared" si="2"/>
        <v>29792149.058823526</v>
      </c>
      <c r="D10">
        <f t="shared" si="3"/>
        <v>24208426.230564453</v>
      </c>
      <c r="E10">
        <f t="shared" si="4"/>
        <v>20373206.249134947</v>
      </c>
      <c r="F10">
        <f t="shared" si="5"/>
        <v>18156984.411561165</v>
      </c>
      <c r="G10">
        <f t="shared" si="6"/>
        <v>56828416.413090743</v>
      </c>
      <c r="H10">
        <f t="shared" si="0"/>
        <v>27707173.802131187</v>
      </c>
    </row>
    <row r="11" spans="1:8" x14ac:dyDescent="0.2">
      <c r="A11">
        <f t="shared" si="1"/>
        <v>90</v>
      </c>
      <c r="B11">
        <v>28829182</v>
      </c>
      <c r="C11">
        <f t="shared" si="2"/>
        <v>31331783.941176467</v>
      </c>
      <c r="D11">
        <f t="shared" si="3"/>
        <v>25215060.31772415</v>
      </c>
      <c r="E11">
        <f t="shared" si="4"/>
        <v>21143023.690311417</v>
      </c>
      <c r="F11">
        <f t="shared" si="5"/>
        <v>18445998.918023612</v>
      </c>
      <c r="G11">
        <f t="shared" si="6"/>
        <v>57886181.915265977</v>
      </c>
      <c r="H11">
        <f t="shared" si="0"/>
        <v>29025389.392533921</v>
      </c>
    </row>
    <row r="12" spans="1:8" x14ac:dyDescent="0.2">
      <c r="A12">
        <f t="shared" si="1"/>
        <v>100</v>
      </c>
      <c r="B12">
        <v>30377470</v>
      </c>
      <c r="C12">
        <f t="shared" si="2"/>
        <v>32871418.823529407</v>
      </c>
      <c r="D12">
        <f t="shared" si="3"/>
        <v>26263552.234706443</v>
      </c>
      <c r="E12">
        <f t="shared" si="4"/>
        <v>22003407.889273357</v>
      </c>
      <c r="F12">
        <f t="shared" si="5"/>
        <v>18806934.0850804</v>
      </c>
      <c r="G12">
        <f t="shared" si="6"/>
        <v>58832385.399776034</v>
      </c>
      <c r="H12">
        <f t="shared" si="0"/>
        <v>30356786.601824649</v>
      </c>
    </row>
    <row r="13" spans="1:8" x14ac:dyDescent="0.2">
      <c r="A13">
        <f t="shared" si="1"/>
        <v>110</v>
      </c>
      <c r="B13">
        <v>31925758</v>
      </c>
      <c r="C13">
        <f t="shared" si="2"/>
        <v>34411053.705882348</v>
      </c>
      <c r="D13">
        <f t="shared" si="3"/>
        <v>27355642.512593884</v>
      </c>
      <c r="E13">
        <f t="shared" si="4"/>
        <v>22954358.846020762</v>
      </c>
      <c r="F13">
        <f t="shared" si="5"/>
        <v>19247781.097242013</v>
      </c>
      <c r="G13">
        <f t="shared" si="6"/>
        <v>59688330.567442201</v>
      </c>
      <c r="H13">
        <f t="shared" si="0"/>
        <v>31702713.640768357</v>
      </c>
    </row>
    <row r="14" spans="1:8" x14ac:dyDescent="0.2">
      <c r="A14">
        <f t="shared" si="1"/>
        <v>120</v>
      </c>
      <c r="B14">
        <v>33474046</v>
      </c>
      <c r="C14">
        <f t="shared" si="2"/>
        <v>35950688.588235289</v>
      </c>
      <c r="D14">
        <f t="shared" si="3"/>
        <v>28493144.057182722</v>
      </c>
      <c r="E14">
        <f t="shared" si="4"/>
        <v>23995876.560553633</v>
      </c>
      <c r="F14">
        <f t="shared" si="5"/>
        <v>19776531.13901893</v>
      </c>
      <c r="G14">
        <f t="shared" si="6"/>
        <v>60469747.283045478</v>
      </c>
      <c r="H14">
        <f t="shared" si="0"/>
        <v>33064521.615118567</v>
      </c>
    </row>
    <row r="15" spans="1:8" x14ac:dyDescent="0.2">
      <c r="A15">
        <f t="shared" si="1"/>
        <v>130</v>
      </c>
      <c r="B15">
        <v>35022334</v>
      </c>
      <c r="C15">
        <f t="shared" si="2"/>
        <v>37490323.47058823</v>
      </c>
      <c r="D15">
        <f t="shared" si="3"/>
        <v>29677945.158466171</v>
      </c>
      <c r="E15">
        <f t="shared" si="4"/>
        <v>25127961.032871973</v>
      </c>
      <c r="F15">
        <f t="shared" si="5"/>
        <v>20401175.394921638</v>
      </c>
      <c r="G15">
        <f t="shared" si="6"/>
        <v>61188580.979306862</v>
      </c>
      <c r="H15">
        <f t="shared" si="0"/>
        <v>34443564.645996697</v>
      </c>
    </row>
    <row r="16" spans="1:8" x14ac:dyDescent="0.2">
      <c r="A16">
        <f t="shared" si="1"/>
        <v>140</v>
      </c>
      <c r="B16">
        <v>36570626</v>
      </c>
      <c r="C16">
        <f t="shared" si="2"/>
        <v>39029958.35294117</v>
      </c>
      <c r="D16">
        <f t="shared" si="3"/>
        <v>30912012.625257943</v>
      </c>
      <c r="E16">
        <f t="shared" si="4"/>
        <v>26350612.262975778</v>
      </c>
      <c r="F16">
        <f t="shared" si="5"/>
        <v>21129705.049460616</v>
      </c>
      <c r="G16">
        <f t="shared" si="6"/>
        <v>61854117.029923342</v>
      </c>
      <c r="H16">
        <f t="shared" si="0"/>
        <v>35841199.995276958</v>
      </c>
    </row>
    <row r="17" spans="1:8" x14ac:dyDescent="0.2">
      <c r="A17">
        <f t="shared" si="1"/>
        <v>150</v>
      </c>
      <c r="B17">
        <v>37824002</v>
      </c>
      <c r="C17">
        <f t="shared" si="2"/>
        <v>40569593.235294111</v>
      </c>
      <c r="D17">
        <f t="shared" si="3"/>
        <v>32197395.050159588</v>
      </c>
      <c r="E17">
        <f t="shared" si="4"/>
        <v>27663830.250865053</v>
      </c>
      <c r="F17">
        <f t="shared" si="5"/>
        <v>21970111.287146345</v>
      </c>
      <c r="G17">
        <f t="shared" si="6"/>
        <v>62473716.269730777</v>
      </c>
      <c r="H17">
        <f t="shared" si="0"/>
        <v>37258788.19618509</v>
      </c>
    </row>
    <row r="18" spans="1:8" x14ac:dyDescent="0.2">
      <c r="A18">
        <f t="shared" si="1"/>
        <v>160</v>
      </c>
      <c r="B18">
        <v>38856368</v>
      </c>
      <c r="C18">
        <f t="shared" si="2"/>
        <v>42109228.117647052</v>
      </c>
      <c r="D18">
        <f t="shared" si="3"/>
        <v>33536226.210291632</v>
      </c>
      <c r="E18">
        <f t="shared" si="4"/>
        <v>29067614.996539794</v>
      </c>
      <c r="F18">
        <f t="shared" si="5"/>
        <v>22930385.292489313</v>
      </c>
      <c r="G18">
        <f t="shared" si="6"/>
        <v>63053312.650824979</v>
      </c>
      <c r="H18">
        <f t="shared" si="0"/>
        <v>38697693.189327598</v>
      </c>
    </row>
    <row r="19" spans="1:8" x14ac:dyDescent="0.2">
      <c r="A19">
        <f t="shared" si="1"/>
        <v>170</v>
      </c>
      <c r="B19">
        <v>40404656</v>
      </c>
      <c r="C19">
        <f t="shared" si="2"/>
        <v>43648862.999999993</v>
      </c>
      <c r="D19">
        <f t="shared" si="3"/>
        <v>34930728.609433785</v>
      </c>
      <c r="E19">
        <f t="shared" si="4"/>
        <v>30561966.5</v>
      </c>
      <c r="F19">
        <f t="shared" si="5"/>
        <v>24018518.25</v>
      </c>
      <c r="G19">
        <f t="shared" si="6"/>
        <v>63597759.762265772</v>
      </c>
      <c r="H19">
        <f t="shared" si="0"/>
        <v>40159282.464377351</v>
      </c>
    </row>
    <row r="20" spans="1:8" x14ac:dyDescent="0.2">
      <c r="A20">
        <f t="shared" si="1"/>
        <v>180</v>
      </c>
      <c r="B20">
        <v>41952944</v>
      </c>
      <c r="C20">
        <f t="shared" si="2"/>
        <v>45188497.882352933</v>
      </c>
      <c r="D20">
        <f t="shared" si="3"/>
        <v>36383217.167454377</v>
      </c>
      <c r="E20">
        <f t="shared" si="4"/>
        <v>32146884.761245675</v>
      </c>
      <c r="F20">
        <f t="shared" si="5"/>
        <v>25242501.344188888</v>
      </c>
      <c r="G20">
        <f t="shared" si="6"/>
        <v>64111078.153000213</v>
      </c>
      <c r="H20">
        <f t="shared" si="0"/>
        <v>41644927.207650751</v>
      </c>
    </row>
    <row r="21" spans="1:8" x14ac:dyDescent="0.2">
      <c r="A21">
        <f t="shared" si="1"/>
        <v>190</v>
      </c>
      <c r="B21">
        <v>43501232</v>
      </c>
      <c r="C21">
        <f t="shared" si="2"/>
        <v>46728132.764705874</v>
      </c>
      <c r="D21">
        <f t="shared" si="3"/>
        <v>37896103.06315349</v>
      </c>
      <c r="E21">
        <f t="shared" si="4"/>
        <v>33822369.78027682</v>
      </c>
      <c r="F21">
        <f t="shared" si="5"/>
        <v>26610325.759566456</v>
      </c>
      <c r="G21">
        <f t="shared" si="6"/>
        <v>64596635.696490757</v>
      </c>
      <c r="H21">
        <f t="shared" si="0"/>
        <v>43156002.455821469</v>
      </c>
    </row>
    <row r="22" spans="1:8" x14ac:dyDescent="0.2">
      <c r="A22">
        <f t="shared" si="1"/>
        <v>200</v>
      </c>
      <c r="B22">
        <v>45049520</v>
      </c>
      <c r="C22">
        <f t="shared" si="2"/>
        <v>48267767.647058815</v>
      </c>
      <c r="D22">
        <f t="shared" si="3"/>
        <v>39471897.736899115</v>
      </c>
      <c r="E22">
        <f t="shared" si="4"/>
        <v>35588421.557093427</v>
      </c>
      <c r="F22">
        <f t="shared" si="5"/>
        <v>28129982.68064319</v>
      </c>
      <c r="G22">
        <f t="shared" si="6"/>
        <v>65057281.637510277</v>
      </c>
      <c r="H22">
        <f t="shared" si="0"/>
        <v>44693887.256025933</v>
      </c>
    </row>
    <row r="23" spans="1:8" x14ac:dyDescent="0.2">
      <c r="A23">
        <f t="shared" si="1"/>
        <v>210</v>
      </c>
      <c r="B23">
        <v>46597808</v>
      </c>
      <c r="C23">
        <f t="shared" si="2"/>
        <v>49807402.529411756</v>
      </c>
      <c r="D23">
        <f t="shared" si="3"/>
        <v>41113217.059700795</v>
      </c>
      <c r="E23">
        <f t="shared" si="4"/>
        <v>37445040.091695502</v>
      </c>
      <c r="F23">
        <f t="shared" si="5"/>
        <v>29809463.291929573</v>
      </c>
      <c r="G23">
        <f t="shared" si="6"/>
        <v>65495447.899878077</v>
      </c>
      <c r="H23">
        <f t="shared" si="0"/>
        <v>46259964.832626164</v>
      </c>
    </row>
    <row r="24" spans="1:8" x14ac:dyDescent="0.2">
      <c r="A24">
        <f t="shared" si="1"/>
        <v>220</v>
      </c>
      <c r="B24">
        <v>47851184</v>
      </c>
      <c r="C24">
        <f t="shared" si="2"/>
        <v>51347037.411764696</v>
      </c>
      <c r="D24">
        <f t="shared" si="3"/>
        <v>42822785.675641567</v>
      </c>
      <c r="E24">
        <f t="shared" si="4"/>
        <v>39392225.384083048</v>
      </c>
      <c r="F24">
        <f t="shared" si="5"/>
        <v>31656758.777936086</v>
      </c>
      <c r="G24">
        <f t="shared" si="6"/>
        <v>65913226.805176444</v>
      </c>
      <c r="H24">
        <f t="shared" si="0"/>
        <v>47855622.760907196</v>
      </c>
    </row>
    <row r="25" spans="1:8" x14ac:dyDescent="0.2">
      <c r="A25">
        <f t="shared" si="1"/>
        <v>230</v>
      </c>
      <c r="B25">
        <v>49399472</v>
      </c>
      <c r="C25">
        <f t="shared" si="2"/>
        <v>52886672.294117637</v>
      </c>
      <c r="D25">
        <f t="shared" si="3"/>
        <v>44603441.524876826</v>
      </c>
      <c r="E25">
        <f t="shared" si="4"/>
        <v>41429977.434256062</v>
      </c>
      <c r="F25">
        <f t="shared" si="5"/>
        <v>33679860.323173217</v>
      </c>
      <c r="G25">
        <f t="shared" si="6"/>
        <v>66312431.501305066</v>
      </c>
      <c r="H25">
        <f t="shared" si="0"/>
        <v>49482253.147996902</v>
      </c>
    </row>
    <row r="26" spans="1:8" x14ac:dyDescent="0.2">
      <c r="A26">
        <f t="shared" si="1"/>
        <v>240</v>
      </c>
      <c r="B26">
        <v>50948104</v>
      </c>
      <c r="C26">
        <f t="shared" si="2"/>
        <v>54426307.176470578</v>
      </c>
      <c r="D26">
        <f t="shared" si="3"/>
        <v>46458140.554708324</v>
      </c>
      <c r="E26">
        <f t="shared" si="4"/>
        <v>43558296.242214531</v>
      </c>
      <c r="F26">
        <f t="shared" si="5"/>
        <v>35886759.112151437</v>
      </c>
      <c r="G26">
        <f t="shared" si="6"/>
        <v>66694643.520779721</v>
      </c>
      <c r="H26">
        <f t="shared" si="0"/>
        <v>51141252.821309023</v>
      </c>
    </row>
    <row r="27" spans="1:8" x14ac:dyDescent="0.2">
      <c r="A27">
        <f t="shared" si="1"/>
        <v>250</v>
      </c>
      <c r="B27">
        <v>52054198</v>
      </c>
      <c r="C27">
        <f t="shared" si="2"/>
        <v>55965942.058823518</v>
      </c>
      <c r="D27">
        <f t="shared" si="3"/>
        <v>48389961.62655399</v>
      </c>
      <c r="E27">
        <f t="shared" si="4"/>
        <v>45777181.807958476</v>
      </c>
      <c r="F27">
        <f t="shared" si="5"/>
        <v>38285446.329381227</v>
      </c>
      <c r="G27">
        <f t="shared" si="6"/>
        <v>67061250.624195568</v>
      </c>
      <c r="H27">
        <f t="shared" si="0"/>
        <v>52834023.524821967</v>
      </c>
    </row>
    <row r="28" spans="1:8" x14ac:dyDescent="0.2">
      <c r="A28">
        <f t="shared" si="1"/>
        <v>260</v>
      </c>
      <c r="B28">
        <v>53602318</v>
      </c>
      <c r="C28">
        <f t="shared" si="2"/>
        <v>57505576.941176459</v>
      </c>
      <c r="D28">
        <f t="shared" si="3"/>
        <v>50402111.626959167</v>
      </c>
      <c r="E28">
        <f t="shared" si="4"/>
        <v>48086634.131487891</v>
      </c>
      <c r="F28">
        <f t="shared" si="5"/>
        <v>40883913.15937309</v>
      </c>
      <c r="G28">
        <f t="shared" si="6"/>
        <v>67413477.217041105</v>
      </c>
      <c r="H28">
        <f t="shared" si="0"/>
        <v>54561972.123519234</v>
      </c>
    </row>
    <row r="29" spans="1:8" x14ac:dyDescent="0.2">
      <c r="A29">
        <f t="shared" si="1"/>
        <v>270</v>
      </c>
      <c r="B29">
        <v>55593142</v>
      </c>
      <c r="C29">
        <f t="shared" si="2"/>
        <v>59045211.8235294</v>
      </c>
      <c r="D29">
        <f t="shared" si="3"/>
        <v>52497930.791133814</v>
      </c>
      <c r="E29">
        <f t="shared" si="4"/>
        <v>50486653.212802768</v>
      </c>
      <c r="F29">
        <f t="shared" si="5"/>
        <v>43690150.786637485</v>
      </c>
      <c r="G29">
        <f t="shared" si="6"/>
        <v>67752409.022954956</v>
      </c>
      <c r="H29">
        <f t="shared" si="0"/>
        <v>56326510.816330872</v>
      </c>
    </row>
    <row r="30" spans="1:8" x14ac:dyDescent="0.2">
      <c r="A30">
        <f t="shared" si="1"/>
        <v>280</v>
      </c>
      <c r="B30">
        <v>57436174</v>
      </c>
      <c r="C30">
        <f t="shared" si="2"/>
        <v>60584846.705882341</v>
      </c>
      <c r="D30">
        <f t="shared" si="3"/>
        <v>54680898.247852862</v>
      </c>
      <c r="E30">
        <f t="shared" si="4"/>
        <v>52977239.051903114</v>
      </c>
      <c r="F30">
        <f t="shared" si="5"/>
        <v>46712150.39568492</v>
      </c>
      <c r="G30">
        <f t="shared" si="6"/>
        <v>68079013.267657578</v>
      </c>
      <c r="H30">
        <f t="shared" si="0"/>
        <v>58129057.35792958</v>
      </c>
    </row>
    <row r="31" spans="1:8" x14ac:dyDescent="0.2">
      <c r="A31">
        <f t="shared" si="1"/>
        <v>290</v>
      </c>
      <c r="B31">
        <v>59795470</v>
      </c>
      <c r="C31">
        <f t="shared" si="2"/>
        <v>62124481.588235281</v>
      </c>
      <c r="D31">
        <f t="shared" si="3"/>
        <v>56954637.794924453</v>
      </c>
      <c r="E31">
        <f t="shared" si="4"/>
        <v>55558391.648788929</v>
      </c>
      <c r="F31">
        <f t="shared" si="5"/>
        <v>49957903.171025842</v>
      </c>
      <c r="G31">
        <f t="shared" si="6"/>
        <v>68394155.319442093</v>
      </c>
      <c r="H31">
        <f t="shared" si="0"/>
        <v>59971035.289749339</v>
      </c>
    </row>
    <row r="32" spans="1:8" x14ac:dyDescent="0.2">
      <c r="A32">
        <f t="shared" si="1"/>
        <v>300</v>
      </c>
      <c r="B32">
        <v>61786302</v>
      </c>
      <c r="C32">
        <f t="shared" si="2"/>
        <v>63664116.470588222</v>
      </c>
      <c r="D32">
        <f t="shared" si="3"/>
        <v>59322923.914813556</v>
      </c>
      <c r="E32">
        <f t="shared" si="4"/>
        <v>58230111.003460214</v>
      </c>
      <c r="F32">
        <f t="shared" si="5"/>
        <v>53435400.297170766</v>
      </c>
      <c r="G32">
        <f t="shared" si="6"/>
        <v>68698612.50746502</v>
      </c>
      <c r="H32">
        <f t="shared" si="0"/>
        <v>61853874.180610448</v>
      </c>
    </row>
    <row r="33" spans="1:8" x14ac:dyDescent="0.2">
      <c r="A33">
        <f t="shared" si="1"/>
        <v>310</v>
      </c>
      <c r="B33">
        <v>63629504</v>
      </c>
      <c r="C33">
        <f t="shared" si="2"/>
        <v>65203751.352941163</v>
      </c>
      <c r="D33">
        <f t="shared" si="3"/>
        <v>61789688.040407032</v>
      </c>
      <c r="E33">
        <f t="shared" si="4"/>
        <v>60992397.115916952</v>
      </c>
      <c r="F33">
        <f t="shared" si="5"/>
        <v>57152632.958630167</v>
      </c>
      <c r="G33">
        <f t="shared" si="6"/>
        <v>68993085.673412144</v>
      </c>
      <c r="H33">
        <f t="shared" si="0"/>
        <v>63779009.877350047</v>
      </c>
    </row>
    <row r="34" spans="1:8" x14ac:dyDescent="0.2">
      <c r="A34">
        <v>320</v>
      </c>
      <c r="B34">
        <v>65177792</v>
      </c>
      <c r="C34">
        <f t="shared" si="2"/>
        <v>66743386.235294104</v>
      </c>
      <c r="D34">
        <f t="shared" si="3"/>
        <v>64359025.081321619</v>
      </c>
      <c r="E34">
        <f t="shared" si="4"/>
        <v>63845249.986159168</v>
      </c>
      <c r="F34">
        <f t="shared" si="5"/>
        <v>61117592.339914516</v>
      </c>
      <c r="G34">
        <f t="shared" si="6"/>
        <v>69278208.888559222</v>
      </c>
      <c r="H34">
        <f t="shared" si="0"/>
        <v>65747884.765874475</v>
      </c>
    </row>
    <row r="35" spans="1:8" x14ac:dyDescent="0.2">
      <c r="A35">
        <v>330</v>
      </c>
      <c r="B35">
        <v>67537090</v>
      </c>
      <c r="C35">
        <f t="shared" si="2"/>
        <v>68283021.117647052</v>
      </c>
      <c r="D35">
        <f t="shared" si="3"/>
        <v>67035200.221588627</v>
      </c>
      <c r="E35">
        <f t="shared" si="4"/>
        <v>66788669.614186853</v>
      </c>
      <c r="F35">
        <f t="shared" si="5"/>
        <v>65338269.625534296</v>
      </c>
      <c r="G35">
        <f t="shared" si="6"/>
        <v>69554557.675131187</v>
      </c>
      <c r="H35">
        <f t="shared" si="0"/>
        <v>67761948.04306668</v>
      </c>
    </row>
    <row r="36" spans="1:8" x14ac:dyDescent="0.2">
      <c r="A36">
        <v>340</v>
      </c>
      <c r="B36">
        <v>69822656</v>
      </c>
      <c r="C36">
        <f t="shared" si="2"/>
        <v>69822656</v>
      </c>
      <c r="D36">
        <f t="shared" si="3"/>
        <v>69822655.999999762</v>
      </c>
      <c r="E36">
        <f t="shared" si="4"/>
        <v>69822656</v>
      </c>
      <c r="F36">
        <f t="shared" si="5"/>
        <v>69822656</v>
      </c>
      <c r="G36">
        <f t="shared" si="6"/>
        <v>69822656</v>
      </c>
      <c r="H36">
        <f t="shared" si="0"/>
        <v>69822656</v>
      </c>
    </row>
    <row r="37" spans="1:8" x14ac:dyDescent="0.2">
      <c r="A37">
        <v>34</v>
      </c>
      <c r="C37">
        <f>(B36-B2)/A37</f>
        <v>1539634.8823529412</v>
      </c>
      <c r="D37">
        <f>(B36/B2)^(1/A37)</f>
        <v>1.041581971400056</v>
      </c>
      <c r="E37">
        <f>(B36-B2)/(A36*A36)</f>
        <v>452.83378892733566</v>
      </c>
      <c r="F37">
        <f>(B36-B2)/(A36*A36*A36)</f>
        <v>1.3318640850803989</v>
      </c>
      <c r="G37">
        <f>(B36-B2)/LOG(A36)</f>
        <v>20678657.699888017</v>
      </c>
    </row>
    <row r="39" spans="1:8" x14ac:dyDescent="0.2">
      <c r="A39" t="s">
        <v>26</v>
      </c>
    </row>
    <row r="40" spans="1:8" x14ac:dyDescent="0.2">
      <c r="A40">
        <v>344</v>
      </c>
    </row>
    <row r="42" spans="1:8" x14ac:dyDescent="0.2">
      <c r="A42" t="s">
        <v>23</v>
      </c>
      <c r="C42">
        <v>0.8</v>
      </c>
      <c r="D42">
        <v>0.04</v>
      </c>
      <c r="E42">
        <v>0</v>
      </c>
      <c r="F42">
        <v>0.16</v>
      </c>
      <c r="G42">
        <v>0</v>
      </c>
    </row>
    <row r="45" spans="1:8" x14ac:dyDescent="0.2">
      <c r="D4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E8C-41F3-D34E-A9D1-C631AB4207F1}">
  <dimension ref="A1:H42"/>
  <sheetViews>
    <sheetView topLeftCell="A7" workbookViewId="0">
      <selection activeCell="I47" sqref="I47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4804988</v>
      </c>
      <c r="C2">
        <f>B2</f>
        <v>4804988</v>
      </c>
      <c r="D2">
        <f>B2</f>
        <v>4804988</v>
      </c>
      <c r="E2">
        <f t="shared" ref="E2:E33" si="0">$E$34*A2*A2+$B$2</f>
        <v>4804988</v>
      </c>
      <c r="F2">
        <f t="shared" ref="F2:F33" si="1">$F$34*A2*A2*A2+$B$2</f>
        <v>4804988</v>
      </c>
      <c r="G2">
        <f>F2</f>
        <v>4804988</v>
      </c>
      <c r="H2">
        <f>C2*$C$42+D2*$D$42+E2*$E$42+F2*$F$42+G2*$G$42</f>
        <v>4804987.9999999991</v>
      </c>
    </row>
    <row r="3" spans="1:8" x14ac:dyDescent="0.2">
      <c r="A3">
        <f>A2+10</f>
        <v>10</v>
      </c>
      <c r="B3">
        <v>20650161</v>
      </c>
      <c r="C3">
        <f>C2+$C$34</f>
        <v>13457809.741935484</v>
      </c>
      <c r="D3">
        <f>D2*$D$34</f>
        <v>5473817.3732775506</v>
      </c>
      <c r="E3">
        <f t="shared" si="0"/>
        <v>5084111.2819979191</v>
      </c>
      <c r="F3">
        <f t="shared" si="1"/>
        <v>4813991.9768386427</v>
      </c>
      <c r="G3">
        <f t="shared" ref="G3:G33" si="2">$G$34*LOG(A3)+$B$2</f>
        <v>112472001.85184072</v>
      </c>
      <c r="H3">
        <f t="shared" ref="H3:H33" si="3">C3*$C$42+D3*$D$42+E3*$E$42+F3*$F$42+G3*$G$42</f>
        <v>13122861.80353798</v>
      </c>
    </row>
    <row r="4" spans="1:8" x14ac:dyDescent="0.2">
      <c r="A4">
        <f t="shared" ref="A4:A32" si="4">A3+10</f>
        <v>20</v>
      </c>
      <c r="B4">
        <v>20650161</v>
      </c>
      <c r="C4">
        <f t="shared" ref="C4:C33" si="5">C3+$C$34</f>
        <v>22110631.483870968</v>
      </c>
      <c r="D4">
        <f t="shared" ref="D4:D33" si="6">D3*$D$34</f>
        <v>6235744.3215248706</v>
      </c>
      <c r="E4">
        <f t="shared" si="0"/>
        <v>5921481.1279916754</v>
      </c>
      <c r="F4">
        <f t="shared" si="1"/>
        <v>4877019.81470914</v>
      </c>
      <c r="G4">
        <f t="shared" si="2"/>
        <v>144883002.56481415</v>
      </c>
      <c r="H4">
        <f t="shared" si="3"/>
        <v>21463065.469635796</v>
      </c>
    </row>
    <row r="5" spans="1:8" x14ac:dyDescent="0.2">
      <c r="A5">
        <f t="shared" si="4"/>
        <v>30</v>
      </c>
      <c r="B5">
        <v>25240522</v>
      </c>
      <c r="C5">
        <f t="shared" si="5"/>
        <v>30763453.225806452</v>
      </c>
      <c r="D5">
        <f t="shared" si="6"/>
        <v>7103727.543644161</v>
      </c>
      <c r="E5">
        <f t="shared" si="0"/>
        <v>7317097.5379812699</v>
      </c>
      <c r="F5">
        <f t="shared" si="1"/>
        <v>5048095.3746433491</v>
      </c>
      <c r="G5">
        <f t="shared" si="2"/>
        <v>163842222.59275022</v>
      </c>
      <c r="H5">
        <f t="shared" si="3"/>
        <v>29825598.998293445</v>
      </c>
    </row>
    <row r="6" spans="1:8" x14ac:dyDescent="0.2">
      <c r="A6">
        <f t="shared" si="4"/>
        <v>40</v>
      </c>
      <c r="B6">
        <v>36713579</v>
      </c>
      <c r="C6">
        <f t="shared" si="5"/>
        <v>39416274.967741936</v>
      </c>
      <c r="D6">
        <f t="shared" si="6"/>
        <v>8092529.5221194457</v>
      </c>
      <c r="E6">
        <f t="shared" si="0"/>
        <v>9270960.5119667016</v>
      </c>
      <c r="F6">
        <f t="shared" si="1"/>
        <v>5381242.5176731227</v>
      </c>
      <c r="G6">
        <f t="shared" si="2"/>
        <v>177294003.27778754</v>
      </c>
      <c r="H6">
        <f t="shared" si="3"/>
        <v>38210462.38951093</v>
      </c>
    </row>
    <row r="7" spans="1:8" x14ac:dyDescent="0.2">
      <c r="A7">
        <f t="shared" si="4"/>
        <v>50</v>
      </c>
      <c r="B7">
        <v>44742443</v>
      </c>
      <c r="C7">
        <f t="shared" si="5"/>
        <v>48069096.709677421</v>
      </c>
      <c r="D7">
        <f t="shared" si="6"/>
        <v>9218967.6003226023</v>
      </c>
      <c r="E7">
        <f t="shared" si="0"/>
        <v>11783070.049947971</v>
      </c>
      <c r="F7">
        <f t="shared" si="1"/>
        <v>5930485.1048303181</v>
      </c>
      <c r="G7">
        <f t="shared" si="2"/>
        <v>187728014.99070802</v>
      </c>
      <c r="H7">
        <f t="shared" si="3"/>
        <v>46617655.643288247</v>
      </c>
    </row>
    <row r="8" spans="1:8" x14ac:dyDescent="0.2">
      <c r="A8">
        <f t="shared" si="4"/>
        <v>60</v>
      </c>
      <c r="B8">
        <v>56215500</v>
      </c>
      <c r="C8">
        <f t="shared" si="5"/>
        <v>56721918.451612905</v>
      </c>
      <c r="D8">
        <f t="shared" si="6"/>
        <v>10502200.008476341</v>
      </c>
      <c r="E8">
        <f t="shared" si="0"/>
        <v>14853426.151925078</v>
      </c>
      <c r="F8">
        <f t="shared" si="1"/>
        <v>6749846.9971467899</v>
      </c>
      <c r="G8">
        <f t="shared" si="2"/>
        <v>196253223.30572367</v>
      </c>
      <c r="H8">
        <f t="shared" si="3"/>
        <v>55047178.75962539</v>
      </c>
    </row>
    <row r="9" spans="1:8" x14ac:dyDescent="0.2">
      <c r="A9">
        <f t="shared" si="4"/>
        <v>70</v>
      </c>
      <c r="B9">
        <v>60805861</v>
      </c>
      <c r="C9">
        <f t="shared" si="5"/>
        <v>65374740.193548389</v>
      </c>
      <c r="D9">
        <f t="shared" si="6"/>
        <v>11964051.702945655</v>
      </c>
      <c r="E9">
        <f t="shared" si="0"/>
        <v>18482028.81789802</v>
      </c>
      <c r="F9">
        <f t="shared" si="1"/>
        <v>7893352.0556543926</v>
      </c>
      <c r="G9">
        <f t="shared" si="2"/>
        <v>203461184.23221916</v>
      </c>
      <c r="H9">
        <f t="shared" si="3"/>
        <v>63499031.738522373</v>
      </c>
    </row>
    <row r="10" spans="1:8" x14ac:dyDescent="0.2">
      <c r="A10">
        <f t="shared" si="4"/>
        <v>80</v>
      </c>
      <c r="B10">
        <v>73424374</v>
      </c>
      <c r="C10">
        <f t="shared" si="5"/>
        <v>74027561.935483873</v>
      </c>
      <c r="D10">
        <f t="shared" si="6"/>
        <v>13629385.560666289</v>
      </c>
      <c r="E10">
        <f t="shared" si="0"/>
        <v>22668878.047866806</v>
      </c>
      <c r="F10">
        <f t="shared" si="1"/>
        <v>9415024.1413849816</v>
      </c>
      <c r="G10">
        <f t="shared" si="2"/>
        <v>209705003.99076095</v>
      </c>
      <c r="H10">
        <f t="shared" si="3"/>
        <v>71973214.579979181</v>
      </c>
    </row>
    <row r="11" spans="1:8" x14ac:dyDescent="0.2">
      <c r="A11">
        <f t="shared" si="4"/>
        <v>90</v>
      </c>
      <c r="B11">
        <v>80307070</v>
      </c>
      <c r="C11">
        <f t="shared" si="5"/>
        <v>82680383.677419364</v>
      </c>
      <c r="D11">
        <f t="shared" si="6"/>
        <v>15526525.241909726</v>
      </c>
      <c r="E11">
        <f t="shared" si="0"/>
        <v>27413973.841831427</v>
      </c>
      <c r="F11">
        <f t="shared" si="1"/>
        <v>11368887.115370415</v>
      </c>
      <c r="G11">
        <f t="shared" si="2"/>
        <v>215212443.33365977</v>
      </c>
      <c r="H11">
        <f t="shared" si="3"/>
        <v>80469727.283995852</v>
      </c>
    </row>
    <row r="12" spans="1:8" x14ac:dyDescent="0.2">
      <c r="A12">
        <f t="shared" si="4"/>
        <v>100</v>
      </c>
      <c r="B12">
        <v>84897431</v>
      </c>
      <c r="C12">
        <f t="shared" si="5"/>
        <v>91333205.419354856</v>
      </c>
      <c r="D12">
        <f t="shared" si="6"/>
        <v>17687736.913348772</v>
      </c>
      <c r="E12">
        <f t="shared" si="0"/>
        <v>32717316.199791886</v>
      </c>
      <c r="F12">
        <f t="shared" si="1"/>
        <v>13808964.838642543</v>
      </c>
      <c r="G12">
        <f t="shared" si="2"/>
        <v>220139015.70368144</v>
      </c>
      <c r="H12">
        <f t="shared" si="3"/>
        <v>88988569.850572333</v>
      </c>
    </row>
    <row r="13" spans="1:8" x14ac:dyDescent="0.2">
      <c r="A13">
        <f t="shared" si="4"/>
        <v>110</v>
      </c>
      <c r="B13">
        <v>97516656</v>
      </c>
      <c r="C13">
        <f t="shared" si="5"/>
        <v>99986027.161290348</v>
      </c>
      <c r="D13">
        <f t="shared" si="6"/>
        <v>20149778.024471894</v>
      </c>
      <c r="E13">
        <f t="shared" si="0"/>
        <v>38578905.121748179</v>
      </c>
      <c r="F13">
        <f t="shared" si="1"/>
        <v>16789281.172233224</v>
      </c>
      <c r="G13">
        <f t="shared" si="2"/>
        <v>224595642.50997692</v>
      </c>
      <c r="H13">
        <f t="shared" si="3"/>
        <v>97529742.279708654</v>
      </c>
    </row>
    <row r="14" spans="1:8" x14ac:dyDescent="0.2">
      <c r="A14">
        <f t="shared" si="4"/>
        <v>120</v>
      </c>
      <c r="B14">
        <v>104399352</v>
      </c>
      <c r="C14">
        <f t="shared" si="5"/>
        <v>108638848.90322584</v>
      </c>
      <c r="D14">
        <f t="shared" si="6"/>
        <v>22954522.470824163</v>
      </c>
      <c r="E14">
        <f t="shared" si="0"/>
        <v>44998740.607700311</v>
      </c>
      <c r="F14">
        <f t="shared" si="1"/>
        <v>20363859.977174319</v>
      </c>
      <c r="G14">
        <f t="shared" si="2"/>
        <v>228664224.01869705</v>
      </c>
      <c r="H14">
        <f t="shared" si="3"/>
        <v>106093244.57140481</v>
      </c>
    </row>
    <row r="15" spans="1:8" x14ac:dyDescent="0.2">
      <c r="A15">
        <f t="shared" si="4"/>
        <v>130</v>
      </c>
      <c r="B15">
        <v>117017873</v>
      </c>
      <c r="C15">
        <f t="shared" si="5"/>
        <v>117291670.64516133</v>
      </c>
      <c r="D15">
        <f t="shared" si="6"/>
        <v>26149672.776724361</v>
      </c>
      <c r="E15">
        <f t="shared" si="0"/>
        <v>51976822.65764828</v>
      </c>
      <c r="F15">
        <f t="shared" si="1"/>
        <v>24586725.114497665</v>
      </c>
      <c r="G15">
        <f t="shared" si="2"/>
        <v>232406956.19482681</v>
      </c>
      <c r="H15">
        <f t="shared" si="3"/>
        <v>114679076.7256608</v>
      </c>
    </row>
    <row r="16" spans="1:8" x14ac:dyDescent="0.2">
      <c r="A16">
        <f t="shared" si="4"/>
        <v>140</v>
      </c>
      <c r="B16">
        <v>121608234</v>
      </c>
      <c r="C16">
        <f t="shared" si="5"/>
        <v>125944492.38709682</v>
      </c>
      <c r="D16">
        <f t="shared" si="6"/>
        <v>29789571.410117324</v>
      </c>
      <c r="E16">
        <f t="shared" si="0"/>
        <v>59513151.271592088</v>
      </c>
      <c r="F16">
        <f t="shared" si="1"/>
        <v>29511900.445235141</v>
      </c>
      <c r="G16">
        <f t="shared" si="2"/>
        <v>235872184.94519258</v>
      </c>
      <c r="H16">
        <f t="shared" si="3"/>
        <v>123287238.74247663</v>
      </c>
    </row>
    <row r="17" spans="1:8" x14ac:dyDescent="0.2">
      <c r="A17">
        <f t="shared" si="4"/>
        <v>150</v>
      </c>
      <c r="B17">
        <v>133081291</v>
      </c>
      <c r="C17">
        <f t="shared" si="5"/>
        <v>134597314.12903231</v>
      </c>
      <c r="D17">
        <f t="shared" si="6"/>
        <v>33936125.028239913</v>
      </c>
      <c r="E17">
        <f t="shared" si="0"/>
        <v>67607726.449531734</v>
      </c>
      <c r="F17">
        <f t="shared" si="1"/>
        <v>35193409.830418579</v>
      </c>
      <c r="G17">
        <f t="shared" si="2"/>
        <v>239098235.73161757</v>
      </c>
      <c r="H17">
        <f t="shared" si="3"/>
        <v>131917730.62185228</v>
      </c>
    </row>
    <row r="18" spans="1:8" x14ac:dyDescent="0.2">
      <c r="A18">
        <f t="shared" si="4"/>
        <v>160</v>
      </c>
      <c r="B18">
        <v>141110155</v>
      </c>
      <c r="C18">
        <f t="shared" si="5"/>
        <v>143250135.87096781</v>
      </c>
      <c r="D18">
        <f t="shared" si="6"/>
        <v>38659857.373483293</v>
      </c>
      <c r="E18">
        <f t="shared" si="0"/>
        <v>76260548.191467226</v>
      </c>
      <c r="F18">
        <f t="shared" si="1"/>
        <v>41685277.131079853</v>
      </c>
      <c r="G18">
        <f t="shared" si="2"/>
        <v>242116004.70373437</v>
      </c>
      <c r="H18">
        <f t="shared" si="3"/>
        <v>140570552.36378777</v>
      </c>
    </row>
    <row r="19" spans="1:8" x14ac:dyDescent="0.2">
      <c r="A19">
        <f t="shared" si="4"/>
        <v>170</v>
      </c>
      <c r="B19">
        <v>152583212</v>
      </c>
      <c r="C19">
        <f t="shared" si="5"/>
        <v>151902957.6129033</v>
      </c>
      <c r="D19">
        <f t="shared" si="6"/>
        <v>44041108.726890698</v>
      </c>
      <c r="E19">
        <f t="shared" si="0"/>
        <v>85471616.49739854</v>
      </c>
      <c r="F19">
        <f t="shared" si="1"/>
        <v>49041526.208250821</v>
      </c>
      <c r="G19">
        <f t="shared" si="2"/>
        <v>244950762.91385782</v>
      </c>
      <c r="H19">
        <f t="shared" si="3"/>
        <v>149245703.96828312</v>
      </c>
    </row>
    <row r="20" spans="1:8" x14ac:dyDescent="0.2">
      <c r="A20">
        <f t="shared" si="4"/>
        <v>180</v>
      </c>
      <c r="B20">
        <v>157173573</v>
      </c>
      <c r="C20">
        <f t="shared" si="5"/>
        <v>160555779.35483879</v>
      </c>
      <c r="D20">
        <f t="shared" si="6"/>
        <v>50171402.319352277</v>
      </c>
      <c r="E20">
        <f t="shared" si="0"/>
        <v>95240931.367325708</v>
      </c>
      <c r="F20">
        <f t="shared" si="1"/>
        <v>57316180.922963314</v>
      </c>
      <c r="G20">
        <f t="shared" si="2"/>
        <v>247623444.04663315</v>
      </c>
      <c r="H20">
        <f t="shared" si="3"/>
        <v>157943185.43533826</v>
      </c>
    </row>
    <row r="21" spans="1:8" x14ac:dyDescent="0.2">
      <c r="A21">
        <f t="shared" si="4"/>
        <v>190</v>
      </c>
      <c r="B21">
        <v>169792078</v>
      </c>
      <c r="C21">
        <f t="shared" si="5"/>
        <v>169208601.09677428</v>
      </c>
      <c r="D21">
        <f t="shared" si="6"/>
        <v>57155000.940141395</v>
      </c>
      <c r="E21">
        <f t="shared" si="0"/>
        <v>105568492.80124868</v>
      </c>
      <c r="F21">
        <f t="shared" si="1"/>
        <v>66563265.1362492</v>
      </c>
      <c r="G21">
        <f t="shared" si="2"/>
        <v>250151583.51872015</v>
      </c>
      <c r="H21">
        <f t="shared" si="3"/>
        <v>166662996.76495326</v>
      </c>
    </row>
    <row r="22" spans="1:8" x14ac:dyDescent="0.2">
      <c r="A22">
        <f t="shared" si="4"/>
        <v>200</v>
      </c>
      <c r="B22">
        <v>176674774</v>
      </c>
      <c r="C22">
        <f t="shared" si="5"/>
        <v>177861422.83870977</v>
      </c>
      <c r="D22">
        <f t="shared" si="6"/>
        <v>65110680.217274368</v>
      </c>
      <c r="E22">
        <f t="shared" si="0"/>
        <v>116454300.79916754</v>
      </c>
      <c r="F22">
        <f t="shared" si="1"/>
        <v>76836802.709140345</v>
      </c>
      <c r="G22">
        <f t="shared" si="2"/>
        <v>252550016.41665486</v>
      </c>
      <c r="H22">
        <f t="shared" si="3"/>
        <v>175405137.95712808</v>
      </c>
    </row>
    <row r="23" spans="1:8" x14ac:dyDescent="0.2">
      <c r="A23">
        <f t="shared" si="4"/>
        <v>210</v>
      </c>
      <c r="B23">
        <v>181265135</v>
      </c>
      <c r="C23">
        <f t="shared" si="5"/>
        <v>186514244.58064526</v>
      </c>
      <c r="D23">
        <f t="shared" si="6"/>
        <v>74173748.729286194</v>
      </c>
      <c r="E23">
        <f t="shared" si="0"/>
        <v>127898355.3610822</v>
      </c>
      <c r="F23">
        <f t="shared" si="1"/>
        <v>88190817.502668589</v>
      </c>
      <c r="G23">
        <f t="shared" si="2"/>
        <v>254831404.97312865</v>
      </c>
      <c r="H23">
        <f t="shared" si="3"/>
        <v>184169609.01186275</v>
      </c>
    </row>
    <row r="24" spans="1:8" x14ac:dyDescent="0.2">
      <c r="A24">
        <f t="shared" si="4"/>
        <v>220</v>
      </c>
      <c r="B24">
        <v>193884360</v>
      </c>
      <c r="C24">
        <f t="shared" si="5"/>
        <v>195167066.32258075</v>
      </c>
      <c r="D24">
        <f t="shared" si="6"/>
        <v>84498349.306073278</v>
      </c>
      <c r="E24">
        <f t="shared" si="0"/>
        <v>139900656.48699272</v>
      </c>
      <c r="F24">
        <f t="shared" si="1"/>
        <v>100679333.37786581</v>
      </c>
      <c r="G24">
        <f t="shared" si="2"/>
        <v>257006643.22295034</v>
      </c>
      <c r="H24">
        <f t="shared" si="3"/>
        <v>192956409.92915723</v>
      </c>
    </row>
    <row r="25" spans="1:8" x14ac:dyDescent="0.2">
      <c r="A25">
        <f t="shared" si="4"/>
        <v>230</v>
      </c>
      <c r="B25">
        <v>200767056</v>
      </c>
      <c r="C25">
        <f t="shared" si="5"/>
        <v>203819888.06451625</v>
      </c>
      <c r="D25">
        <f t="shared" si="6"/>
        <v>96260080.658860952</v>
      </c>
      <c r="E25">
        <f t="shared" si="0"/>
        <v>152461204.17689908</v>
      </c>
      <c r="F25">
        <f t="shared" si="1"/>
        <v>114356374.19576383</v>
      </c>
      <c r="G25">
        <f t="shared" si="2"/>
        <v>259085171.63478401</v>
      </c>
      <c r="H25">
        <f t="shared" si="3"/>
        <v>201765540.70901155</v>
      </c>
    </row>
    <row r="26" spans="1:8" x14ac:dyDescent="0.2">
      <c r="A26">
        <f t="shared" si="4"/>
        <v>240</v>
      </c>
      <c r="B26">
        <v>213385577</v>
      </c>
      <c r="C26">
        <f t="shared" si="5"/>
        <v>212472709.80645174</v>
      </c>
      <c r="D26">
        <f t="shared" si="6"/>
        <v>109658983.92744611</v>
      </c>
      <c r="E26">
        <f t="shared" si="0"/>
        <v>165579998.43080124</v>
      </c>
      <c r="F26">
        <f t="shared" si="1"/>
        <v>129275963.81739454</v>
      </c>
      <c r="G26">
        <f t="shared" si="2"/>
        <v>261075224.73167047</v>
      </c>
      <c r="H26">
        <f t="shared" si="3"/>
        <v>210597001.35142571</v>
      </c>
    </row>
    <row r="27" spans="1:8" x14ac:dyDescent="0.2">
      <c r="A27">
        <f t="shared" si="4"/>
        <v>250</v>
      </c>
      <c r="B27">
        <v>217975938</v>
      </c>
      <c r="C27">
        <f t="shared" si="5"/>
        <v>221125531.54838723</v>
      </c>
      <c r="D27">
        <f t="shared" si="6"/>
        <v>124922944.93930438</v>
      </c>
      <c r="E27">
        <f t="shared" si="0"/>
        <v>179257039.24869925</v>
      </c>
      <c r="F27">
        <f t="shared" si="1"/>
        <v>145492126.10378975</v>
      </c>
      <c r="G27">
        <f t="shared" si="2"/>
        <v>262984028.12957531</v>
      </c>
      <c r="H27">
        <f t="shared" si="3"/>
        <v>219450791.85639969</v>
      </c>
    </row>
    <row r="28" spans="1:8" x14ac:dyDescent="0.2">
      <c r="A28">
        <f t="shared" si="4"/>
        <v>260</v>
      </c>
      <c r="B28">
        <v>229448995</v>
      </c>
      <c r="C28">
        <f t="shared" si="5"/>
        <v>229778353.29032272</v>
      </c>
      <c r="D28">
        <f t="shared" si="6"/>
        <v>142311570.04549423</v>
      </c>
      <c r="E28">
        <f t="shared" si="0"/>
        <v>193492326.63059312</v>
      </c>
      <c r="F28">
        <f t="shared" si="1"/>
        <v>163058884.91598132</v>
      </c>
      <c r="G28">
        <f t="shared" si="2"/>
        <v>264817956.9078002</v>
      </c>
      <c r="H28">
        <f t="shared" si="3"/>
        <v>228326912.22393352</v>
      </c>
    </row>
    <row r="29" spans="1:8" x14ac:dyDescent="0.2">
      <c r="A29">
        <f t="shared" si="4"/>
        <v>270</v>
      </c>
      <c r="B29">
        <v>237477843</v>
      </c>
      <c r="C29">
        <f t="shared" si="5"/>
        <v>238431175.03225821</v>
      </c>
      <c r="D29">
        <f t="shared" si="6"/>
        <v>162120601.45278853</v>
      </c>
      <c r="E29">
        <f t="shared" si="0"/>
        <v>208285860.5764828</v>
      </c>
      <c r="F29">
        <f t="shared" si="1"/>
        <v>182030264.11500117</v>
      </c>
      <c r="G29">
        <f t="shared" si="2"/>
        <v>266582664.07456928</v>
      </c>
      <c r="H29">
        <f t="shared" si="3"/>
        <v>237225362.45402718</v>
      </c>
    </row>
    <row r="30" spans="1:8" x14ac:dyDescent="0.2">
      <c r="A30">
        <f t="shared" si="4"/>
        <v>280</v>
      </c>
      <c r="B30">
        <v>242068204</v>
      </c>
      <c r="C30">
        <f t="shared" si="5"/>
        <v>247083996.7741937</v>
      </c>
      <c r="D30">
        <f t="shared" si="6"/>
        <v>184686947.14710623</v>
      </c>
      <c r="E30">
        <f t="shared" si="0"/>
        <v>223637641.08636835</v>
      </c>
      <c r="F30">
        <f t="shared" si="1"/>
        <v>202460287.56188112</v>
      </c>
      <c r="G30">
        <f t="shared" si="2"/>
        <v>268283185.65816599</v>
      </c>
      <c r="H30">
        <f t="shared" si="3"/>
        <v>246146142.54668069</v>
      </c>
    </row>
    <row r="31" spans="1:8" x14ac:dyDescent="0.2">
      <c r="A31">
        <f t="shared" si="4"/>
        <v>290</v>
      </c>
      <c r="B31">
        <v>253541261</v>
      </c>
      <c r="C31">
        <f t="shared" si="5"/>
        <v>255736818.5161292</v>
      </c>
      <c r="D31">
        <f t="shared" si="6"/>
        <v>210394410.95616117</v>
      </c>
      <c r="E31">
        <f t="shared" si="0"/>
        <v>239547668.16024974</v>
      </c>
      <c r="F31">
        <f t="shared" si="1"/>
        <v>224402979.11765301</v>
      </c>
      <c r="G31">
        <f t="shared" si="2"/>
        <v>269924027.34853172</v>
      </c>
      <c r="H31">
        <f t="shared" si="3"/>
        <v>255089252.50189403</v>
      </c>
    </row>
    <row r="32" spans="1:8" x14ac:dyDescent="0.2">
      <c r="A32">
        <f t="shared" si="4"/>
        <v>300</v>
      </c>
      <c r="B32">
        <v>261569405</v>
      </c>
      <c r="C32">
        <f t="shared" si="5"/>
        <v>264389640.25806469</v>
      </c>
      <c r="D32">
        <f t="shared" si="6"/>
        <v>239680220.20707059</v>
      </c>
      <c r="E32">
        <f t="shared" si="0"/>
        <v>256015941.79812694</v>
      </c>
      <c r="F32">
        <f t="shared" si="1"/>
        <v>247912362.64334863</v>
      </c>
      <c r="G32">
        <f t="shared" si="2"/>
        <v>271509236.44459099</v>
      </c>
      <c r="H32">
        <f t="shared" si="3"/>
        <v>264054692.31966716</v>
      </c>
    </row>
    <row r="33" spans="1:8" x14ac:dyDescent="0.2">
      <c r="A33">
        <v>310</v>
      </c>
      <c r="B33">
        <v>273042462</v>
      </c>
      <c r="C33">
        <f t="shared" si="5"/>
        <v>273042462.00000018</v>
      </c>
      <c r="D33">
        <f t="shared" si="6"/>
        <v>273042461.99999917</v>
      </c>
      <c r="E33">
        <f t="shared" si="0"/>
        <v>273042462</v>
      </c>
      <c r="F33">
        <f t="shared" si="1"/>
        <v>273042462</v>
      </c>
      <c r="G33">
        <f t="shared" si="2"/>
        <v>273042462</v>
      </c>
      <c r="H33">
        <f t="shared" si="3"/>
        <v>273042462.00000018</v>
      </c>
    </row>
    <row r="34" spans="1:8" x14ac:dyDescent="0.2">
      <c r="A34">
        <v>31</v>
      </c>
      <c r="C34">
        <f>(B33-B2)/A34</f>
        <v>8652821.7419354841</v>
      </c>
      <c r="D34">
        <f>(B33/B2)^(1/A34)</f>
        <v>1.1391948061634183</v>
      </c>
      <c r="E34">
        <f>(B33-B2)/(A33*A33)</f>
        <v>2791.2328199791882</v>
      </c>
      <c r="F34">
        <f>(B33-B2)/(A33*A33*A33)</f>
        <v>9.0039768386425436</v>
      </c>
      <c r="G34">
        <f>(B33-B2)/LOG(A33)</f>
        <v>107667013.85184072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>
        <v>0.96</v>
      </c>
      <c r="D42">
        <v>0</v>
      </c>
      <c r="E42">
        <v>0.04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double_mach_reflections_max4</vt:lpstr>
      <vt:lpstr>oddeven_maxl4</vt:lpstr>
      <vt:lpstr>RT_maxl4</vt:lpstr>
      <vt:lpstr>Sedov_maxl4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2021-11-11T14:27:19Z</dcterms:created>
  <dcterms:modified xsi:type="dcterms:W3CDTF">2021-12-14T01:38:25Z</dcterms:modified>
</cp:coreProperties>
</file>