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RFLab\Documents\GitHub\MPS\General Documentation\"/>
    </mc:Choice>
  </mc:AlternateContent>
  <xr:revisionPtr revIDLastSave="0" documentId="13_ncr:1_{66DFB750-7EAE-4916-BE1C-B8D6C4CAD9A8}" xr6:coauthVersionLast="45" xr6:coauthVersionMax="45" xr10:uidLastSave="{00000000-0000-0000-0000-000000000000}"/>
  <bookViews>
    <workbookView xWindow="-108" yWindow="-108" windowWidth="23256" windowHeight="12576" activeTab="3" xr2:uid="{00000000-000D-0000-FFFF-FFFF00000000}"/>
  </bookViews>
  <sheets>
    <sheet name="MPS" sheetId="1" r:id="rId1"/>
    <sheet name="Preamp" sheetId="2" r:id="rId2"/>
    <sheet name="Anti-Aliasing Filter" sheetId="3" r:id="rId3"/>
    <sheet name="Drive Amplifier" sheetId="4" r:id="rId4"/>
  </sheets>
  <externalReferences>
    <externalReference r:id="rId5"/>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6" roundtripDataSignature="AMtx7mjd0oPxRVkn3jbsl56UEWJ3AWxHAw=="/>
    </ext>
  </extLst>
</workbook>
</file>

<file path=xl/calcChain.xml><?xml version="1.0" encoding="utf-8"?>
<calcChain xmlns="http://schemas.openxmlformats.org/spreadsheetml/2006/main">
  <c r="U95" i="1" l="1"/>
  <c r="U94" i="1"/>
  <c r="U93" i="1"/>
  <c r="U92" i="1"/>
  <c r="U91" i="1"/>
  <c r="U88" i="1"/>
  <c r="U87" i="1"/>
  <c r="U86" i="1"/>
  <c r="U85" i="1"/>
  <c r="U84" i="1"/>
  <c r="U83" i="1"/>
  <c r="U82" i="1"/>
  <c r="U81" i="1"/>
  <c r="U80" i="1"/>
  <c r="U79" i="1"/>
  <c r="U77" i="1"/>
  <c r="U76" i="1"/>
  <c r="U75" i="1"/>
  <c r="U74" i="1"/>
  <c r="U73" i="1"/>
  <c r="U71" i="1"/>
  <c r="U69" i="1"/>
  <c r="T68" i="1"/>
  <c r="U68" i="1" s="1"/>
  <c r="U67" i="1"/>
  <c r="U66" i="1"/>
  <c r="U65" i="1"/>
  <c r="U64" i="1"/>
  <c r="U63" i="1"/>
  <c r="U62" i="1"/>
  <c r="U61" i="1"/>
  <c r="U55" i="1"/>
  <c r="U54" i="1"/>
  <c r="U53" i="1"/>
  <c r="U52" i="1"/>
  <c r="U51" i="1"/>
  <c r="U50" i="1"/>
  <c r="U49" i="1"/>
  <c r="U48" i="1"/>
  <c r="U47" i="1"/>
  <c r="U46" i="1"/>
  <c r="U45" i="1"/>
  <c r="U43" i="1"/>
  <c r="U35" i="1"/>
  <c r="U34" i="1"/>
  <c r="U30" i="1"/>
  <c r="U29" i="1"/>
  <c r="U28" i="1"/>
  <c r="U27" i="1"/>
  <c r="U26" i="1"/>
  <c r="U25" i="1"/>
  <c r="U24" i="1"/>
  <c r="U23" i="1"/>
  <c r="U22" i="1"/>
  <c r="U21" i="1"/>
  <c r="U20" i="1"/>
  <c r="U19" i="1"/>
  <c r="U18" i="1"/>
  <c r="U17" i="1"/>
  <c r="U16" i="1"/>
  <c r="U15" i="1"/>
  <c r="U14" i="1"/>
  <c r="U4" i="1" s="1"/>
  <c r="U13" i="1"/>
  <c r="U12" i="1"/>
  <c r="U11" i="1"/>
  <c r="U10" i="1"/>
  <c r="U9" i="1"/>
  <c r="U8" i="1"/>
  <c r="U6" i="1"/>
  <c r="S6" i="1"/>
  <c r="U5" i="1"/>
  <c r="S5" i="1"/>
  <c r="S4" i="1"/>
  <c r="K4" i="1"/>
  <c r="J4" i="1"/>
  <c r="I4" i="1"/>
  <c r="G4" i="1"/>
</calcChain>
</file>

<file path=xl/sharedStrings.xml><?xml version="1.0" encoding="utf-8"?>
<sst xmlns="http://schemas.openxmlformats.org/spreadsheetml/2006/main" count="603" uniqueCount="348">
  <si>
    <t>Magnetic Particle Spectroscopy Project Management Spreadsheet</t>
  </si>
  <si>
    <t>Drop-down menu source:</t>
  </si>
  <si>
    <t>Yes</t>
  </si>
  <si>
    <t>CNC Milling</t>
  </si>
  <si>
    <t>Part Number (3-####)</t>
  </si>
  <si>
    <t>Part Name</t>
  </si>
  <si>
    <t>Quantitiy</t>
  </si>
  <si>
    <t>Material</t>
  </si>
  <si>
    <t>Designed (.5 = Drawn, 1 = Drawn&amp; Saved properly)</t>
  </si>
  <si>
    <t>Fabricated/Purchased</t>
  </si>
  <si>
    <t>Assembled</t>
  </si>
  <si>
    <t>Notes</t>
  </si>
  <si>
    <t>Made in lab</t>
  </si>
  <si>
    <t>Method of Mfg</t>
  </si>
  <si>
    <t>Quoted (&amp; Quote No.)</t>
  </si>
  <si>
    <t>Paid</t>
  </si>
  <si>
    <t>P.O. Number</t>
  </si>
  <si>
    <t>Part Mass</t>
  </si>
  <si>
    <t>Total Mass (kg)</t>
  </si>
  <si>
    <t>Cost (USD)</t>
  </si>
  <si>
    <t>Total Cost (USD)</t>
  </si>
  <si>
    <t>No</t>
  </si>
  <si>
    <t>3D Print</t>
  </si>
  <si>
    <t>Transmit Assembly</t>
  </si>
  <si>
    <t>N/A</t>
  </si>
  <si>
    <t>Transmit Enclosure</t>
  </si>
  <si>
    <t>Aluminum</t>
  </si>
  <si>
    <t>Digikey No. HM2783-ND</t>
  </si>
  <si>
    <t>Enclosure Lid</t>
  </si>
  <si>
    <t>Tx Filter</t>
  </si>
  <si>
    <t>Tx Inductors</t>
  </si>
  <si>
    <t>L1</t>
  </si>
  <si>
    <t>Hand- wound toroid. Passive air cooled</t>
  </si>
  <si>
    <t>L2</t>
  </si>
  <si>
    <t>Tx Capacitors</t>
  </si>
  <si>
    <t>C2A (10kHz)</t>
  </si>
  <si>
    <t>11uF (Measured part says 10uF) Similar to 
Digikey no. 399-13087-ND</t>
  </si>
  <si>
    <t>C2B (25kHz)</t>
  </si>
  <si>
    <t>5uF</t>
  </si>
  <si>
    <t>C2C (40kHz)</t>
  </si>
  <si>
    <t>1uF - Equivalent part is Digikey No. 
399-13087-ND (we used 3x 338-3945-ND due to availability)</t>
  </si>
  <si>
    <t>C3A</t>
  </si>
  <si>
    <t xml:space="preserve">5uF - Digikey Part No. 
338-3943-ND </t>
  </si>
  <si>
    <t>C3B</t>
  </si>
  <si>
    <t>0.94uF - Measured</t>
  </si>
  <si>
    <t>C3C</t>
  </si>
  <si>
    <t>1uF</t>
  </si>
  <si>
    <t>Drive Coil</t>
  </si>
  <si>
    <t>Drive Coil Assm</t>
  </si>
  <si>
    <t>Drive Coil Main Body</t>
  </si>
  <si>
    <t>ABS</t>
  </si>
  <si>
    <t>A/B</t>
  </si>
  <si>
    <t>Drive Coil Second Layer</t>
  </si>
  <si>
    <t>Drive Coil End</t>
  </si>
  <si>
    <t>Bias Coil</t>
  </si>
  <si>
    <t>Bias Coil Wire</t>
  </si>
  <si>
    <t>Cu</t>
  </si>
  <si>
    <t xml:space="preserve">Cost is based on approximately $15 per lb of wire </t>
  </si>
  <si>
    <t>Bias Coil Spacer</t>
  </si>
  <si>
    <t>Commerical Electronics</t>
  </si>
  <si>
    <t>Power Supplies</t>
  </si>
  <si>
    <t>Power Supply - DC Bias</t>
  </si>
  <si>
    <t>Digikey No. 285-1815-ND - NOT USED IN CURRENT CONFIG</t>
  </si>
  <si>
    <t>Power Supply - Drive</t>
  </si>
  <si>
    <t xml:space="preserve">Digikey No. 1145-1101-ND </t>
  </si>
  <si>
    <t>Power Amplifier-Drive (PCB)</t>
  </si>
  <si>
    <t>From PCBWay, cost for 5EA</t>
  </si>
  <si>
    <t>OPA549</t>
  </si>
  <si>
    <t>Digikey part no. OPA549T-ND</t>
  </si>
  <si>
    <t>MOSFET P-CH, Rev Vol. Protection</t>
  </si>
  <si>
    <t>Digikey part no. DMP4015SK3-13DICT-ND</t>
  </si>
  <si>
    <t>INA105 Buffer</t>
  </si>
  <si>
    <t>Part of current sense. Not used actively</t>
  </si>
  <si>
    <t>Current Sense R</t>
  </si>
  <si>
    <t xml:space="preserve">Digikey Part No. 15FR100E-ND </t>
  </si>
  <si>
    <t>Power Amplifier Bias</t>
  </si>
  <si>
    <t>RCF IPS 700 2 x 300 W Class AB Professional Power Amplifier</t>
  </si>
  <si>
    <t>Rx Assembly</t>
  </si>
  <si>
    <t>Rx Coil Assembly</t>
  </si>
  <si>
    <t>Rx Coil Body</t>
  </si>
  <si>
    <t>Threaded Rod</t>
  </si>
  <si>
    <t>Adjustment Nut</t>
  </si>
  <si>
    <t>Nut Stop Plate</t>
  </si>
  <si>
    <t>Nut Plate Support</t>
  </si>
  <si>
    <t>Ball Bearings</t>
  </si>
  <si>
    <t>McMaster Part No. 9614K52</t>
  </si>
  <si>
    <t>Rx Low Noise Amp</t>
  </si>
  <si>
    <t>Rx LNA PCB</t>
  </si>
  <si>
    <t>From PCBWay, price is for 5EA, shipped</t>
  </si>
  <si>
    <t>INA217 Instr Amp</t>
  </si>
  <si>
    <t>Digikey Part No. 296-13452-5-ND</t>
  </si>
  <si>
    <t>Coil Housing</t>
  </si>
  <si>
    <t>All Laser cut wood</t>
  </si>
  <si>
    <t>Housing Bottom</t>
  </si>
  <si>
    <t>Plywood</t>
  </si>
  <si>
    <t>Housing Side</t>
  </si>
  <si>
    <t>Housing Back</t>
  </si>
  <si>
    <t>Housing Front</t>
  </si>
  <si>
    <t>Terminal Block</t>
  </si>
  <si>
    <t>McMaster Part No. 7527K44</t>
  </si>
  <si>
    <t>Housing Feet</t>
  </si>
  <si>
    <t>Rubber</t>
  </si>
  <si>
    <t>McMaster Part No. 9540K723 or equivalent</t>
  </si>
  <si>
    <t>Cu Tube</t>
  </si>
  <si>
    <t>McMaster Part No. 5175K139 or equivalent</t>
  </si>
  <si>
    <t>Back Plate Groove</t>
  </si>
  <si>
    <t>Tube Flange</t>
  </si>
  <si>
    <t>Tube End Support</t>
  </si>
  <si>
    <t>Sample Assembly</t>
  </si>
  <si>
    <t>Sample Rails</t>
  </si>
  <si>
    <t>Sample Rail Base</t>
  </si>
  <si>
    <t>Sample Dovetail Slider</t>
  </si>
  <si>
    <t>Bulb Arm</t>
  </si>
  <si>
    <t>Motor and Driving</t>
  </si>
  <si>
    <t>Stepper Motor Parts</t>
  </si>
  <si>
    <t>Stepper Motor</t>
  </si>
  <si>
    <t>SparkFun Part No. 9238 (other cheaper alternatives such as Sparkfun Part no. 10551)</t>
  </si>
  <si>
    <t>Motor Driver</t>
  </si>
  <si>
    <t>Sparkfun Part No. 12779</t>
  </si>
  <si>
    <t>Motor Mechanical Connectors</t>
  </si>
  <si>
    <t>Motor Pinion</t>
  </si>
  <si>
    <t>Acetal</t>
  </si>
  <si>
    <t>McMaster Part No. 2662N9</t>
  </si>
  <si>
    <t>Gear Rack</t>
  </si>
  <si>
    <t>McMaster Part No. 2662N52 or similar</t>
  </si>
  <si>
    <t>Motor Bracket</t>
  </si>
  <si>
    <t>Made from Alum for heat sinking with CNC, could also be 3D printed, though if possible I would reccomend including a heat sink somehow.</t>
  </si>
  <si>
    <t>Misc Expenses</t>
  </si>
  <si>
    <t>This section is to budget in misc expenses which are hard to include explicitly with the part</t>
  </si>
  <si>
    <t>3D Print Material</t>
  </si>
  <si>
    <t>Amount of filament depends on which printer and settings are used. For now, I'll assume 1kg is sufficient as nothing needs to be printed solidly. Price is from Amazon (1.75mm ABS)</t>
  </si>
  <si>
    <t>Cost is based on ~2' x 4' of 1/4"  thick plywood from local store - This will be enough with plenty to spare</t>
  </si>
  <si>
    <t xml:space="preserve">NI Data Acquisition </t>
  </si>
  <si>
    <t>Currently we use NI-USB-6363. Previously used a NI-USB-6211 ($1000)</t>
  </si>
  <si>
    <t>Test pad</t>
  </si>
  <si>
    <t>TP3, TP4, TP5, TP6, TP7, TP8, TP9, TP18</t>
  </si>
  <si>
    <t>TP20SQ</t>
  </si>
  <si>
    <t>TPTP20SQ</t>
  </si>
  <si>
    <t>TP1, TP2</t>
  </si>
  <si>
    <t>SMD Dip Switch 4 pol.</t>
  </si>
  <si>
    <t>S1</t>
  </si>
  <si>
    <t>SMS-004</t>
  </si>
  <si>
    <t>SWS004</t>
  </si>
  <si>
    <t>Texas Instruments</t>
  </si>
  <si>
    <t>P</t>
  </si>
  <si>
    <t>INA217AIP</t>
  </si>
  <si>
    <t>PDIP</t>
  </si>
  <si>
    <t>INA217</t>
  </si>
  <si>
    <t>SINGLE SUPPLY</t>
  </si>
  <si>
    <t>Low Noise, Low-Distortion Instrumentation Amplifier Replacement for SSM2017</t>
  </si>
  <si>
    <t>http://www.ti.com/lit/gpn/INA217</t>
  </si>
  <si>
    <t>INA217 Low noise INA</t>
  </si>
  <si>
    <t>U1</t>
  </si>
  <si>
    <t>P8</t>
  </si>
  <si>
    <t>70K9898</t>
  </si>
  <si>
    <t>unknown</t>
  </si>
  <si>
    <t>237-102</t>
  </si>
  <si>
    <t>WAGO SCREW CLAMP</t>
  </si>
  <si>
    <t>BATT+, BATT-</t>
  </si>
  <si>
    <t>W237-102</t>
  </si>
  <si>
    <t>50Ohm</t>
  </si>
  <si>
    <t>Straight</t>
  </si>
  <si>
    <t>End Launch</t>
  </si>
  <si>
    <t>MIL-STD-348</t>
  </si>
  <si>
    <t>Jack</t>
  </si>
  <si>
    <t>https://www.we-online.com/catalog/datasheet/60312202111527.pdf</t>
  </si>
  <si>
    <t>WR-SMA SMA PCB End Launch Jack</t>
  </si>
  <si>
    <t>J1</t>
  </si>
  <si>
    <t>R</t>
  </si>
  <si>
    <t>RESISTOR, American symbol</t>
  </si>
  <si>
    <t>R4, R31</t>
  </si>
  <si>
    <t>R0805</t>
  </si>
  <si>
    <t>R-US_R0805</t>
  </si>
  <si>
    <t>C</t>
  </si>
  <si>
    <t>POLARIZED CAPACITOR, American symbol</t>
  </si>
  <si>
    <t>C1, C2</t>
  </si>
  <si>
    <t>TT2D6</t>
  </si>
  <si>
    <t>CPOL-USTT2D6</t>
  </si>
  <si>
    <t>22u</t>
  </si>
  <si>
    <t>R8, R32, R33</t>
  </si>
  <si>
    <t>2.2k</t>
  </si>
  <si>
    <t>CAPACITOR, European symbol</t>
  </si>
  <si>
    <t>C3, C4</t>
  </si>
  <si>
    <t>C1206</t>
  </si>
  <si>
    <t>C-EUC1206</t>
  </si>
  <si>
    <t>1u</t>
  </si>
  <si>
    <t>C5</t>
  </si>
  <si>
    <t>1n</t>
  </si>
  <si>
    <t>R2, R3</t>
  </si>
  <si>
    <t>1k</t>
  </si>
  <si>
    <t>DIODE</t>
  </si>
  <si>
    <t>D1, D2</t>
  </si>
  <si>
    <t>DO41-10</t>
  </si>
  <si>
    <t>1N4004</t>
  </si>
  <si>
    <t>C13, C14</t>
  </si>
  <si>
    <t>10u</t>
  </si>
  <si>
    <t>R9, R10</t>
  </si>
  <si>
    <t>C6, C7</t>
  </si>
  <si>
    <t>.1u</t>
  </si>
  <si>
    <t>R1, R5, R6, R7</t>
  </si>
  <si>
    <t>PIN HEADER</t>
  </si>
  <si>
    <t>JP1, JP2, VIN, VOUT, VS+, VS-</t>
  </si>
  <si>
    <t>1X02</t>
  </si>
  <si>
    <t>PINHD-1X2</t>
  </si>
  <si>
    <t>LED</t>
  </si>
  <si>
    <t>LED1, LED2</t>
  </si>
  <si>
    <t>SML0805</t>
  </si>
  <si>
    <t>LEDSML0805</t>
  </si>
  <si>
    <t>Z</t>
  </si>
  <si>
    <t>VENDOR</t>
  </si>
  <si>
    <t>VALUE</t>
  </si>
  <si>
    <t>TP_SIGNAL_NAME</t>
  </si>
  <si>
    <t>SPICEPREFIX</t>
  </si>
  <si>
    <t>POPULARITY</t>
  </si>
  <si>
    <t>PIN_COUNT</t>
  </si>
  <si>
    <t>PART-NUMBER</t>
  </si>
  <si>
    <t>PACKAGE_DESIGNATOR</t>
  </si>
  <si>
    <t>ORIENTATION-TYPE</t>
  </si>
  <si>
    <t>OC_NEWARK</t>
  </si>
  <si>
    <t>OC_FARNELL</t>
  </si>
  <si>
    <t>MPN</t>
  </si>
  <si>
    <t>MOUNT</t>
  </si>
  <si>
    <t>MF</t>
  </si>
  <si>
    <t>MANUFACTURER_PART_NUMBER</t>
  </si>
  <si>
    <t>MANUFACTURER</t>
  </si>
  <si>
    <t>INTERFACE</t>
  </si>
  <si>
    <t>INDUSTRY_STD_PKG_TYPE</t>
  </si>
  <si>
    <t>GENERIC_PART_NUMBER</t>
  </si>
  <si>
    <t>GENDER</t>
  </si>
  <si>
    <t>FAMILY_NAME</t>
  </si>
  <si>
    <t>DESCRIPTION</t>
  </si>
  <si>
    <t>DATASHEET_URL</t>
  </si>
  <si>
    <t>DATASHEET-URL</t>
  </si>
  <si>
    <t>Description</t>
  </si>
  <si>
    <t>Parts</t>
  </si>
  <si>
    <t>Package</t>
  </si>
  <si>
    <t>Device</t>
  </si>
  <si>
    <t>Value</t>
  </si>
  <si>
    <t>Qty</t>
  </si>
  <si>
    <t>https://www.digikey.com/en/products/detail/keystone-electronics/5019/3907343</t>
  </si>
  <si>
    <t>R6, R14</t>
  </si>
  <si>
    <t>R1206</t>
  </si>
  <si>
    <t>R-US_R1206</t>
  </si>
  <si>
    <t>open</t>
  </si>
  <si>
    <t>TP1, TP2, TP3, TP4, TP5, TP6, TP7, TP8, TP9, TP10, TP11</t>
  </si>
  <si>
    <t>TLV272IS-13</t>
  </si>
  <si>
    <t>EMA_UL_Team</t>
  </si>
  <si>
    <t>SO8_DIO-M</t>
  </si>
  <si>
    <t>TLV272IS-13SO8_DIO-M</t>
  </si>
  <si>
    <t>FEMALE SMA CONNECTOR</t>
  </si>
  <si>
    <t>X1, X2, X3, X4</t>
  </si>
  <si>
    <t>BU-SMA-V</t>
  </si>
  <si>
    <t>C7, C18</t>
  </si>
  <si>
    <t>C1210</t>
  </si>
  <si>
    <t>C-EUC1210</t>
  </si>
  <si>
    <t>50n</t>
  </si>
  <si>
    <t>R1, R2, R3, R4, R10, R11, R15, R16</t>
  </si>
  <si>
    <t>C1</t>
  </si>
  <si>
    <t>3u</t>
  </si>
  <si>
    <t>C13</t>
  </si>
  <si>
    <t>3n</t>
  </si>
  <si>
    <t>INDUCTOR, American symbol</t>
  </si>
  <si>
    <t>L1, L2, L3, L4</t>
  </si>
  <si>
    <t>L1812</t>
  </si>
  <si>
    <t>L-USL1812</t>
  </si>
  <si>
    <t>370u</t>
  </si>
  <si>
    <t>R8, R9</t>
  </si>
  <si>
    <t>C2, C8, C9, C10, C12, C14, C16, C17</t>
  </si>
  <si>
    <t>C11, C15</t>
  </si>
  <si>
    <t>R7, R12</t>
  </si>
  <si>
    <t>100k</t>
  </si>
  <si>
    <t>R5, R13</t>
  </si>
  <si>
    <t>X5</t>
  </si>
  <si>
    <t>W237-103</t>
  </si>
  <si>
    <t>Pin header 1x1 for 0.1 spacing"</t>
  </si>
  <si>
    <t>JP1</t>
  </si>
  <si>
    <t>1X01</t>
  </si>
  <si>
    <t>PINHD-1X1</t>
  </si>
  <si>
    <t>CHIPLED_1206</t>
  </si>
  <si>
    <t>LEDCHIPLED_1206</t>
  </si>
  <si>
    <t>D1, D2, D3, D4</t>
  </si>
  <si>
    <t>SMB</t>
  </si>
  <si>
    <t>DIODE-SMB</t>
  </si>
  <si>
    <t>C5, C6</t>
  </si>
  <si>
    <t>E2,5-5</t>
  </si>
  <si>
    <t>CPOL-USE2.5-5</t>
  </si>
  <si>
    <t>BUILT_BY</t>
  </si>
  <si>
    <t>NOTE</t>
  </si>
  <si>
    <t>Other opamps e.g. ADA4817 or similar will be better suited-- the footprint is generic</t>
  </si>
  <si>
    <t>SIPMOS(R) Power-Transistor P-Channel, Enhancement mode</t>
  </si>
  <si>
    <t>Q1</t>
  </si>
  <si>
    <t>TO252</t>
  </si>
  <si>
    <t>SPD30P06PTO252</t>
  </si>
  <si>
    <t>KV</t>
  </si>
  <si>
    <t>OPA549T</t>
  </si>
  <si>
    <t>TO-220</t>
  </si>
  <si>
    <t>HIGH OUTPUT CURRENT</t>
  </si>
  <si>
    <t>High-Voltage, High-Current Op Amp, Excellent Output Swing</t>
  </si>
  <si>
    <t>http://www.ti.com/lit/gpn/OPA549</t>
  </si>
  <si>
    <t>KV11</t>
  </si>
  <si>
    <t>OP AMP also LM158, LM258, LM2904</t>
  </si>
  <si>
    <t>IC2</t>
  </si>
  <si>
    <t>SO08</t>
  </si>
  <si>
    <t>LM358MX</t>
  </si>
  <si>
    <t>35C0475</t>
  </si>
  <si>
    <t>INA105KU</t>
  </si>
  <si>
    <t>TEXAS INSTRUMENTS</t>
  </si>
  <si>
    <t>Precision Unity Gain Diff. Amplifier</t>
  </si>
  <si>
    <t>IC1</t>
  </si>
  <si>
    <t>INA105U</t>
  </si>
  <si>
    <t>FUSE_1</t>
  </si>
  <si>
    <t>7A</t>
  </si>
  <si>
    <t>POSITOIV-VOLTAGE REGULATORS</t>
  </si>
  <si>
    <t>IC4</t>
  </si>
  <si>
    <t>SOT89</t>
  </si>
  <si>
    <t>78L12F</t>
  </si>
  <si>
    <t>R3</t>
  </si>
  <si>
    <t>4.7k</t>
  </si>
  <si>
    <t>Schottky Diode</t>
  </si>
  <si>
    <t>D3</t>
  </si>
  <si>
    <t>DO35-7</t>
  </si>
  <si>
    <t>SCHOTTKY-DIODEDO35-7</t>
  </si>
  <si>
    <t>3V</t>
  </si>
  <si>
    <t>R5, R7</t>
  </si>
  <si>
    <t>22k</t>
  </si>
  <si>
    <t>R1, R2, R6, R8, R10, R11, R13, R14, R15</t>
  </si>
  <si>
    <t>C2</t>
  </si>
  <si>
    <t>R9</t>
  </si>
  <si>
    <t>10k</t>
  </si>
  <si>
    <t>D1</t>
  </si>
  <si>
    <t>10V</t>
  </si>
  <si>
    <t>CAPACITOR, American symbol</t>
  </si>
  <si>
    <t>C050-025X075</t>
  </si>
  <si>
    <t>C-US050-025X075</t>
  </si>
  <si>
    <t>100u</t>
  </si>
  <si>
    <t>C3</t>
  </si>
  <si>
    <t>100p</t>
  </si>
  <si>
    <t>R12</t>
  </si>
  <si>
    <t>RESISTOR, European symbol</t>
  </si>
  <si>
    <t>R4</t>
  </si>
  <si>
    <t>VTA52</t>
  </si>
  <si>
    <t>R-EU_VTA52</t>
  </si>
  <si>
    <t>C4, C5, C6, C7, C8, C9, C10, C11</t>
  </si>
  <si>
    <t>V+TERM, VINTERM, VOUT_TERM</t>
  </si>
  <si>
    <t>JP1, JP2</t>
  </si>
  <si>
    <t>LED1</t>
  </si>
  <si>
    <t>CHIPLED_0805</t>
  </si>
  <si>
    <t>LEDCHIPLED_0805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</si>
</sst>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Arial"/>
    </font>
    <font>
      <b/>
      <sz val="21"/>
      <color rgb="FF000000"/>
      <name val="Calibri"/>
    </font>
    <font>
      <sz val="11"/>
      <name val="Arial"/>
    </font>
    <font>
      <sz val="11"/>
      <color theme="1"/>
      <name val="Calibri"/>
    </font>
    <font>
      <sz val="11"/>
      <color rgb="FF000000"/>
      <name val="Calibri"/>
    </font>
    <font>
      <b/>
      <sz val="11"/>
      <color rgb="FF000000"/>
      <name val="Calibri"/>
    </font>
    <font>
      <b/>
      <sz val="11"/>
      <color theme="1"/>
      <name val="Calibri"/>
    </font>
    <font>
      <sz val="11"/>
      <color theme="1"/>
      <name val="Roboto"/>
    </font>
    <font>
      <sz val="9"/>
      <color theme="1"/>
      <name val="Roboto"/>
    </font>
    <font>
      <sz val="9"/>
      <color rgb="FF000000"/>
      <name val="Roboto"/>
    </font>
    <font>
      <u/>
      <sz val="11"/>
      <color theme="10"/>
      <name val="Arial"/>
    </font>
  </fonts>
  <fills count="12">
    <fill>
      <patternFill patternType="none"/>
    </fill>
    <fill>
      <patternFill patternType="gray125"/>
    </fill>
    <fill>
      <patternFill patternType="solid">
        <fgColor rgb="FFD9E2F3"/>
        <bgColor rgb="FFD9E2F3"/>
      </patternFill>
    </fill>
    <fill>
      <patternFill patternType="solid">
        <fgColor theme="0"/>
        <bgColor theme="0"/>
      </patternFill>
    </fill>
    <fill>
      <patternFill patternType="solid">
        <fgColor rgb="FFE7E6E6"/>
        <bgColor rgb="FFE7E6E6"/>
      </patternFill>
    </fill>
    <fill>
      <patternFill patternType="solid">
        <fgColor rgb="FFFEF2CB"/>
        <bgColor rgb="FFFEF2CB"/>
      </patternFill>
    </fill>
    <fill>
      <patternFill patternType="solid">
        <fgColor theme="4"/>
        <bgColor theme="4"/>
      </patternFill>
    </fill>
    <fill>
      <patternFill patternType="solid">
        <fgColor theme="7"/>
        <bgColor theme="7"/>
      </patternFill>
    </fill>
    <fill>
      <patternFill patternType="solid">
        <fgColor rgb="FFC5E0B3"/>
        <bgColor rgb="FFC5E0B3"/>
      </patternFill>
    </fill>
    <fill>
      <patternFill patternType="solid">
        <fgColor rgb="FFF2F2F2"/>
        <bgColor rgb="FFF2F2F2"/>
      </patternFill>
    </fill>
    <fill>
      <patternFill patternType="solid">
        <fgColor rgb="FFFBE4D5"/>
        <bgColor rgb="FFFBE4D5"/>
      </patternFill>
    </fill>
    <fill>
      <patternFill patternType="solid">
        <fgColor rgb="FFB7B7B7"/>
        <bgColor rgb="FFB7B7B7"/>
      </patternFill>
    </fill>
  </fills>
  <borders count="27">
    <border>
      <left/>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FF"/>
      </left>
      <right/>
      <top/>
      <bottom style="thick">
        <color rgb="FF0000FF"/>
      </bottom>
      <diagonal/>
    </border>
    <border>
      <left/>
      <right/>
      <top/>
      <bottom style="thick">
        <color rgb="FF0000FF"/>
      </bottom>
      <diagonal/>
    </border>
    <border>
      <left/>
      <right style="thick">
        <color rgb="FF0000FF"/>
      </right>
      <top/>
      <bottom style="thick">
        <color rgb="FF0000FF"/>
      </bottom>
      <diagonal/>
    </border>
    <border>
      <left/>
      <right style="thin">
        <color rgb="FF000000"/>
      </right>
      <top/>
      <bottom/>
      <diagonal/>
    </border>
    <border>
      <left/>
      <right/>
      <top/>
      <bottom/>
      <diagonal/>
    </border>
    <border>
      <left/>
      <right style="medium">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thin">
        <color rgb="FF000000"/>
      </right>
      <top/>
      <bottom/>
      <diagonal/>
    </border>
  </borders>
  <cellStyleXfs count="2">
    <xf numFmtId="0" fontId="0" fillId="0" borderId="0"/>
    <xf numFmtId="0" fontId="10" fillId="0" borderId="0" applyNumberFormat="0" applyFill="0" applyBorder="0" applyAlignment="0" applyProtection="0"/>
  </cellStyleXfs>
  <cellXfs count="102">
    <xf numFmtId="0" fontId="0" fillId="0" borderId="0" xfId="0" applyFont="1" applyAlignment="1"/>
    <xf numFmtId="0" fontId="3" fillId="3" borderId="9" xfId="0" applyFont="1" applyFill="1" applyBorder="1"/>
    <xf numFmtId="0" fontId="4" fillId="4" borderId="10" xfId="0" applyFont="1" applyFill="1" applyBorder="1"/>
    <xf numFmtId="0" fontId="3" fillId="4" borderId="11" xfId="0" applyFont="1" applyFill="1" applyBorder="1"/>
    <xf numFmtId="0" fontId="6" fillId="5" borderId="14" xfId="0" applyFont="1" applyFill="1" applyBorder="1"/>
    <xf numFmtId="0" fontId="3" fillId="5" borderId="14" xfId="0" applyFont="1" applyFill="1" applyBorder="1"/>
    <xf numFmtId="0" fontId="4" fillId="5" borderId="14" xfId="0" applyFont="1" applyFill="1" applyBorder="1"/>
    <xf numFmtId="0" fontId="3" fillId="3" borderId="15" xfId="0" applyFont="1" applyFill="1" applyBorder="1"/>
    <xf numFmtId="0" fontId="4" fillId="4" borderId="16" xfId="0" applyFont="1" applyFill="1" applyBorder="1"/>
    <xf numFmtId="0" fontId="3" fillId="4" borderId="17" xfId="0" applyFont="1" applyFill="1" applyBorder="1"/>
    <xf numFmtId="0" fontId="3" fillId="6" borderId="18" xfId="0" applyFont="1" applyFill="1" applyBorder="1"/>
    <xf numFmtId="0" fontId="3" fillId="6" borderId="19" xfId="0" applyFont="1" applyFill="1" applyBorder="1"/>
    <xf numFmtId="0" fontId="3" fillId="6" borderId="20" xfId="0" applyFont="1" applyFill="1" applyBorder="1"/>
    <xf numFmtId="10" fontId="3" fillId="6" borderId="20" xfId="0" applyNumberFormat="1" applyFont="1" applyFill="1" applyBorder="1"/>
    <xf numFmtId="4" fontId="3" fillId="6" borderId="20" xfId="0" applyNumberFormat="1" applyFont="1" applyFill="1" applyBorder="1"/>
    <xf numFmtId="164" fontId="3" fillId="6" borderId="20" xfId="0" applyNumberFormat="1" applyFont="1" applyFill="1" applyBorder="1"/>
    <xf numFmtId="0" fontId="3" fillId="7" borderId="10" xfId="0" applyFont="1" applyFill="1" applyBorder="1"/>
    <xf numFmtId="0" fontId="4" fillId="7" borderId="21" xfId="0" applyFont="1" applyFill="1" applyBorder="1"/>
    <xf numFmtId="0" fontId="3" fillId="7" borderId="22" xfId="0" applyFont="1" applyFill="1" applyBorder="1"/>
    <xf numFmtId="164" fontId="3" fillId="7" borderId="22" xfId="0" applyNumberFormat="1" applyFont="1" applyFill="1" applyBorder="1"/>
    <xf numFmtId="0" fontId="4" fillId="8" borderId="10" xfId="0" applyFont="1" applyFill="1" applyBorder="1"/>
    <xf numFmtId="0" fontId="3" fillId="8" borderId="10" xfId="0" applyFont="1" applyFill="1" applyBorder="1"/>
    <xf numFmtId="0" fontId="4" fillId="8" borderId="21" xfId="0" applyFont="1" applyFill="1" applyBorder="1"/>
    <xf numFmtId="0" fontId="3" fillId="8" borderId="21" xfId="0" applyFont="1" applyFill="1" applyBorder="1"/>
    <xf numFmtId="164" fontId="4" fillId="8" borderId="21" xfId="0" applyNumberFormat="1" applyFont="1" applyFill="1" applyBorder="1"/>
    <xf numFmtId="164" fontId="3" fillId="8" borderId="21" xfId="0" applyNumberFormat="1" applyFont="1" applyFill="1" applyBorder="1"/>
    <xf numFmtId="0" fontId="4" fillId="9" borderId="10" xfId="0" applyFont="1" applyFill="1" applyBorder="1"/>
    <xf numFmtId="0" fontId="3" fillId="9" borderId="10" xfId="0" applyFont="1" applyFill="1" applyBorder="1"/>
    <xf numFmtId="0" fontId="4" fillId="9" borderId="21" xfId="0" applyFont="1" applyFill="1" applyBorder="1"/>
    <xf numFmtId="0" fontId="3" fillId="9" borderId="21" xfId="0" applyFont="1" applyFill="1" applyBorder="1"/>
    <xf numFmtId="164" fontId="4" fillId="9" borderId="21" xfId="0" applyNumberFormat="1" applyFont="1" applyFill="1" applyBorder="1"/>
    <xf numFmtId="0" fontId="3" fillId="3" borderId="0" xfId="0" applyFont="1" applyFill="1"/>
    <xf numFmtId="0" fontId="3" fillId="3" borderId="10" xfId="0" applyFont="1" applyFill="1" applyBorder="1"/>
    <xf numFmtId="0" fontId="4" fillId="10" borderId="10" xfId="0" applyFont="1" applyFill="1" applyBorder="1"/>
    <xf numFmtId="0" fontId="3" fillId="10" borderId="10" xfId="0" applyFont="1" applyFill="1" applyBorder="1"/>
    <xf numFmtId="0" fontId="4" fillId="10" borderId="21" xfId="0" applyFont="1" applyFill="1" applyBorder="1"/>
    <xf numFmtId="0" fontId="3" fillId="10" borderId="21" xfId="0" applyFont="1" applyFill="1" applyBorder="1"/>
    <xf numFmtId="164" fontId="4" fillId="10" borderId="21" xfId="0" applyNumberFormat="1" applyFont="1" applyFill="1" applyBorder="1"/>
    <xf numFmtId="0" fontId="3" fillId="9" borderId="10" xfId="0" applyFont="1" applyFill="1" applyBorder="1" applyAlignment="1"/>
    <xf numFmtId="0" fontId="3" fillId="9" borderId="23" xfId="0" applyFont="1" applyFill="1" applyBorder="1" applyAlignment="1"/>
    <xf numFmtId="0" fontId="3" fillId="9" borderId="9" xfId="0" applyFont="1" applyFill="1" applyBorder="1" applyAlignment="1"/>
    <xf numFmtId="0" fontId="7" fillId="9" borderId="9" xfId="0" applyFont="1" applyFill="1" applyBorder="1" applyAlignment="1"/>
    <xf numFmtId="164" fontId="3" fillId="9" borderId="9" xfId="0" applyNumberFormat="1" applyFont="1" applyFill="1" applyBorder="1" applyAlignment="1"/>
    <xf numFmtId="0" fontId="3" fillId="5" borderId="24" xfId="0" applyFont="1" applyFill="1" applyBorder="1" applyAlignment="1"/>
    <xf numFmtId="0" fontId="3" fillId="5" borderId="25" xfId="0" applyFont="1" applyFill="1" applyBorder="1" applyAlignment="1"/>
    <xf numFmtId="0" fontId="3" fillId="5" borderId="26" xfId="0" applyFont="1" applyFill="1" applyBorder="1" applyAlignment="1"/>
    <xf numFmtId="164" fontId="3" fillId="5" borderId="26" xfId="0" applyNumberFormat="1" applyFont="1" applyFill="1" applyBorder="1" applyAlignment="1"/>
    <xf numFmtId="164" fontId="3" fillId="10" borderId="21" xfId="0" applyNumberFormat="1" applyFont="1" applyFill="1" applyBorder="1"/>
    <xf numFmtId="164" fontId="3" fillId="9" borderId="21" xfId="0" applyNumberFormat="1" applyFont="1" applyFill="1" applyBorder="1"/>
    <xf numFmtId="0" fontId="4" fillId="5" borderId="10" xfId="0" applyFont="1" applyFill="1" applyBorder="1"/>
    <xf numFmtId="0" fontId="4" fillId="5" borderId="21" xfId="0" applyFont="1" applyFill="1" applyBorder="1"/>
    <xf numFmtId="0" fontId="3" fillId="5" borderId="21" xfId="0" applyFont="1" applyFill="1" applyBorder="1"/>
    <xf numFmtId="164" fontId="4" fillId="5" borderId="21" xfId="0" applyNumberFormat="1" applyFont="1" applyFill="1" applyBorder="1"/>
    <xf numFmtId="164" fontId="3" fillId="5" borderId="21" xfId="0" applyNumberFormat="1" applyFont="1" applyFill="1" applyBorder="1"/>
    <xf numFmtId="0" fontId="3" fillId="5" borderId="10" xfId="0" applyFont="1" applyFill="1" applyBorder="1"/>
    <xf numFmtId="0" fontId="3" fillId="8" borderId="10" xfId="0" applyFont="1" applyFill="1" applyBorder="1" applyAlignment="1"/>
    <xf numFmtId="0" fontId="3" fillId="8" borderId="23" xfId="0" applyFont="1" applyFill="1" applyBorder="1" applyAlignment="1"/>
    <xf numFmtId="0" fontId="3" fillId="8" borderId="9" xfId="0" applyFont="1" applyFill="1" applyBorder="1" applyAlignment="1"/>
    <xf numFmtId="164" fontId="3" fillId="8" borderId="9" xfId="0" applyNumberFormat="1" applyFont="1" applyFill="1" applyBorder="1" applyAlignment="1"/>
    <xf numFmtId="0" fontId="3" fillId="10" borderId="10" xfId="0" applyFont="1" applyFill="1" applyBorder="1" applyAlignment="1"/>
    <xf numFmtId="0" fontId="3" fillId="10" borderId="23" xfId="0" applyFont="1" applyFill="1" applyBorder="1" applyAlignment="1"/>
    <xf numFmtId="0" fontId="3" fillId="10" borderId="9" xfId="0" applyFont="1" applyFill="1" applyBorder="1" applyAlignment="1"/>
    <xf numFmtId="0" fontId="8" fillId="10" borderId="9" xfId="0" applyFont="1" applyFill="1" applyBorder="1" applyAlignment="1"/>
    <xf numFmtId="164" fontId="3" fillId="10" borderId="9" xfId="0" applyNumberFormat="1" applyFont="1" applyFill="1" applyBorder="1" applyAlignment="1"/>
    <xf numFmtId="0" fontId="9" fillId="5" borderId="10" xfId="0" applyFont="1" applyFill="1" applyBorder="1"/>
    <xf numFmtId="0" fontId="3" fillId="5" borderId="10" xfId="0" applyFont="1" applyFill="1" applyBorder="1" applyAlignment="1"/>
    <xf numFmtId="0" fontId="3" fillId="5" borderId="23" xfId="0" applyFont="1" applyFill="1" applyBorder="1" applyAlignment="1"/>
    <xf numFmtId="0" fontId="3" fillId="5" borderId="9" xfId="0" applyFont="1" applyFill="1" applyBorder="1" applyAlignment="1"/>
    <xf numFmtId="164" fontId="3" fillId="5" borderId="9" xfId="0" applyNumberFormat="1" applyFont="1" applyFill="1" applyBorder="1" applyAlignment="1"/>
    <xf numFmtId="0" fontId="3" fillId="9" borderId="24" xfId="0" applyFont="1" applyFill="1" applyBorder="1" applyAlignment="1"/>
    <xf numFmtId="0" fontId="3" fillId="9" borderId="25" xfId="0" applyFont="1" applyFill="1" applyBorder="1" applyAlignment="1"/>
    <xf numFmtId="0" fontId="3" fillId="9" borderId="26" xfId="0" applyFont="1" applyFill="1" applyBorder="1" applyAlignment="1"/>
    <xf numFmtId="164" fontId="3" fillId="9" borderId="26" xfId="0" applyNumberFormat="1" applyFont="1" applyFill="1" applyBorder="1" applyAlignment="1"/>
    <xf numFmtId="0" fontId="3" fillId="8" borderId="24" xfId="0" applyFont="1" applyFill="1" applyBorder="1" applyAlignment="1"/>
    <xf numFmtId="0" fontId="3" fillId="8" borderId="25" xfId="0" applyFont="1" applyFill="1" applyBorder="1" applyAlignment="1"/>
    <xf numFmtId="0" fontId="3" fillId="8" borderId="26" xfId="0" applyFont="1" applyFill="1" applyBorder="1" applyAlignment="1"/>
    <xf numFmtId="164" fontId="3" fillId="8" borderId="26" xfId="0" applyNumberFormat="1" applyFont="1" applyFill="1" applyBorder="1" applyAlignment="1"/>
    <xf numFmtId="0" fontId="4" fillId="11" borderId="10" xfId="0" applyFont="1" applyFill="1" applyBorder="1"/>
    <xf numFmtId="0" fontId="4" fillId="11" borderId="21" xfId="0" applyFont="1" applyFill="1" applyBorder="1"/>
    <xf numFmtId="0" fontId="3" fillId="11" borderId="21" xfId="0" applyFont="1" applyFill="1" applyBorder="1"/>
    <xf numFmtId="164" fontId="4" fillId="11" borderId="21" xfId="0" applyNumberFormat="1" applyFont="1" applyFill="1" applyBorder="1"/>
    <xf numFmtId="164" fontId="3" fillId="11" borderId="21" xfId="0" applyNumberFormat="1" applyFont="1" applyFill="1" applyBorder="1"/>
    <xf numFmtId="0" fontId="8" fillId="9" borderId="9" xfId="0" applyFont="1" applyFill="1" applyBorder="1" applyAlignment="1"/>
    <xf numFmtId="0" fontId="4" fillId="7" borderId="10" xfId="0" applyFont="1" applyFill="1" applyBorder="1"/>
    <xf numFmtId="0" fontId="3" fillId="7" borderId="21" xfId="0" applyFont="1" applyFill="1" applyBorder="1"/>
    <xf numFmtId="0" fontId="3" fillId="10" borderId="24" xfId="0" applyFont="1" applyFill="1" applyBorder="1" applyAlignment="1"/>
    <xf numFmtId="0" fontId="3" fillId="10" borderId="25" xfId="0" applyFont="1" applyFill="1" applyBorder="1" applyAlignment="1"/>
    <xf numFmtId="0" fontId="3" fillId="10" borderId="26" xfId="0" applyFont="1" applyFill="1" applyBorder="1" applyAlignment="1"/>
    <xf numFmtId="164" fontId="3" fillId="10" borderId="26" xfId="0" applyNumberFormat="1" applyFont="1" applyFill="1" applyBorder="1" applyAlignme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2" fillId="0" borderId="6" xfId="0" applyFont="1" applyBorder="1"/>
    <xf numFmtId="0" fontId="2" fillId="0" borderId="7" xfId="0" applyFont="1" applyBorder="1"/>
    <xf numFmtId="0" fontId="2" fillId="0" borderId="8" xfId="0" applyFont="1" applyBorder="1"/>
    <xf numFmtId="0" fontId="3" fillId="3" borderId="4" xfId="0" applyFont="1" applyFill="1" applyBorder="1" applyAlignment="1">
      <alignment horizontal="center"/>
    </xf>
    <xf numFmtId="0" fontId="2" fillId="0" borderId="4" xfId="0" applyFont="1" applyBorder="1"/>
    <xf numFmtId="0" fontId="2" fillId="0" borderId="5" xfId="0" applyFont="1" applyBorder="1"/>
    <xf numFmtId="0" fontId="5" fillId="5" borderId="12" xfId="0" applyFont="1" applyFill="1" applyBorder="1" applyAlignment="1">
      <alignment horizontal="center"/>
    </xf>
    <xf numFmtId="0" fontId="2" fillId="0" borderId="13" xfId="0" applyFont="1" applyBorder="1"/>
    <xf numFmtId="0" fontId="0" fillId="0" borderId="0" xfId="0"/>
    <xf numFmtId="0" fontId="10" fillId="0" borderId="0" xfId="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mall%20Bore%20Syste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ll Bore System"/>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digikey.com/en/products/detail/keystone-electronics/5019/39073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5"/>
  <sheetViews>
    <sheetView topLeftCell="A10" workbookViewId="0">
      <selection sqref="A1:U2"/>
    </sheetView>
  </sheetViews>
  <sheetFormatPr defaultColWidth="12.625" defaultRowHeight="15" customHeight="1" x14ac:dyDescent="0.2"/>
  <cols>
    <col min="1" max="1" width="10.125" customWidth="1"/>
    <col min="2" max="3" width="1.875" customWidth="1"/>
    <col min="4" max="4" width="2.875" customWidth="1"/>
    <col min="5" max="5" width="3.75" customWidth="1"/>
    <col min="6" max="6" width="18" customWidth="1"/>
    <col min="7" max="7" width="7.75" customWidth="1"/>
    <col min="8" max="8" width="7.125" customWidth="1"/>
    <col min="9" max="9" width="11.125" customWidth="1"/>
    <col min="10" max="10" width="17" customWidth="1"/>
    <col min="11" max="11" width="9" customWidth="1"/>
    <col min="12" max="12" width="45.25" customWidth="1"/>
    <col min="13" max="13" width="9.625" customWidth="1"/>
    <col min="14" max="14" width="12.125" customWidth="1"/>
    <col min="15" max="15" width="17.125" customWidth="1"/>
    <col min="16" max="16" width="4.125" customWidth="1"/>
    <col min="17" max="17" width="10.375" customWidth="1"/>
    <col min="18" max="18" width="8.25" customWidth="1"/>
    <col min="19" max="19" width="12" customWidth="1"/>
    <col min="20" max="20" width="8.75" customWidth="1"/>
    <col min="21" max="21" width="12.875" customWidth="1"/>
    <col min="22" max="22" width="19.75" customWidth="1"/>
    <col min="23" max="23" width="9.375" customWidth="1"/>
    <col min="24" max="24" width="14.875" customWidth="1"/>
  </cols>
  <sheetData>
    <row r="1" spans="1:24" x14ac:dyDescent="0.25">
      <c r="A1" s="89" t="s">
        <v>0</v>
      </c>
      <c r="B1" s="90"/>
      <c r="C1" s="90"/>
      <c r="D1" s="90"/>
      <c r="E1" s="90"/>
      <c r="F1" s="90"/>
      <c r="G1" s="90"/>
      <c r="H1" s="90"/>
      <c r="I1" s="90"/>
      <c r="J1" s="90"/>
      <c r="K1" s="90"/>
      <c r="L1" s="90"/>
      <c r="M1" s="90"/>
      <c r="N1" s="90"/>
      <c r="O1" s="90"/>
      <c r="P1" s="90"/>
      <c r="Q1" s="90"/>
      <c r="R1" s="90"/>
      <c r="S1" s="90"/>
      <c r="T1" s="90"/>
      <c r="U1" s="91"/>
      <c r="V1" s="95" t="s">
        <v>1</v>
      </c>
      <c r="W1" s="96"/>
      <c r="X1" s="97"/>
    </row>
    <row r="2" spans="1:24" x14ac:dyDescent="0.25">
      <c r="A2" s="92"/>
      <c r="B2" s="93"/>
      <c r="C2" s="93"/>
      <c r="D2" s="93"/>
      <c r="E2" s="93"/>
      <c r="F2" s="93"/>
      <c r="G2" s="93"/>
      <c r="H2" s="93"/>
      <c r="I2" s="93"/>
      <c r="J2" s="93"/>
      <c r="K2" s="93"/>
      <c r="L2" s="93"/>
      <c r="M2" s="93"/>
      <c r="N2" s="93"/>
      <c r="O2" s="93"/>
      <c r="P2" s="93"/>
      <c r="Q2" s="93"/>
      <c r="R2" s="93"/>
      <c r="S2" s="93"/>
      <c r="T2" s="93"/>
      <c r="U2" s="94"/>
      <c r="V2" s="1" t="s">
        <v>2</v>
      </c>
      <c r="W2" s="2" t="s">
        <v>3</v>
      </c>
      <c r="X2" s="3"/>
    </row>
    <row r="3" spans="1:24" x14ac:dyDescent="0.25">
      <c r="A3" s="98" t="s">
        <v>4</v>
      </c>
      <c r="B3" s="99"/>
      <c r="C3" s="99"/>
      <c r="D3" s="99"/>
      <c r="E3" s="99"/>
      <c r="F3" s="4" t="s">
        <v>5</v>
      </c>
      <c r="G3" s="5" t="s">
        <v>6</v>
      </c>
      <c r="H3" s="5" t="s">
        <v>7</v>
      </c>
      <c r="I3" s="5" t="s">
        <v>8</v>
      </c>
      <c r="J3" s="6" t="s">
        <v>9</v>
      </c>
      <c r="K3" s="5" t="s">
        <v>10</v>
      </c>
      <c r="L3" s="5" t="s">
        <v>11</v>
      </c>
      <c r="M3" s="5" t="s">
        <v>12</v>
      </c>
      <c r="N3" s="6" t="s">
        <v>13</v>
      </c>
      <c r="O3" s="5" t="s">
        <v>14</v>
      </c>
      <c r="P3" s="5" t="s">
        <v>15</v>
      </c>
      <c r="Q3" s="5" t="s">
        <v>16</v>
      </c>
      <c r="R3" s="6" t="s">
        <v>17</v>
      </c>
      <c r="S3" s="6" t="s">
        <v>18</v>
      </c>
      <c r="T3" s="6" t="s">
        <v>19</v>
      </c>
      <c r="U3" s="6" t="s">
        <v>20</v>
      </c>
      <c r="V3" s="7" t="s">
        <v>21</v>
      </c>
      <c r="W3" s="8" t="s">
        <v>22</v>
      </c>
      <c r="X3" s="9"/>
    </row>
    <row r="4" spans="1:24" x14ac:dyDescent="0.25">
      <c r="A4" s="10"/>
      <c r="B4" s="10"/>
      <c r="C4" s="10"/>
      <c r="D4" s="10"/>
      <c r="E4" s="10"/>
      <c r="F4" s="11"/>
      <c r="G4" s="12">
        <f>SUMIF(G5:G260,"&lt;&gt;")</f>
        <v>89</v>
      </c>
      <c r="H4" s="12"/>
      <c r="I4" s="13">
        <f t="shared" ref="I4:K4" si="0">AVERAGEIF(I6:I160,"&lt;&gt;")</f>
        <v>1</v>
      </c>
      <c r="J4" s="13">
        <f t="shared" si="0"/>
        <v>1</v>
      </c>
      <c r="K4" s="13">
        <f t="shared" si="0"/>
        <v>1</v>
      </c>
      <c r="L4" s="12"/>
      <c r="M4" s="12"/>
      <c r="N4" s="12"/>
      <c r="O4" s="12"/>
      <c r="P4" s="12"/>
      <c r="Q4" s="12"/>
      <c r="R4" s="12"/>
      <c r="S4" s="14">
        <f>SUMIF(S6:S160,"&lt;&gt;")</f>
        <v>0</v>
      </c>
      <c r="T4" s="15"/>
      <c r="U4" s="15">
        <f>SUMIF(U6:U160,"&lt;&gt;")</f>
        <v>3299.5360000000001</v>
      </c>
    </row>
    <row r="5" spans="1:24" x14ac:dyDescent="0.25">
      <c r="A5" s="16">
        <v>1</v>
      </c>
      <c r="B5" s="16">
        <v>0</v>
      </c>
      <c r="C5" s="16">
        <v>0</v>
      </c>
      <c r="D5" s="16">
        <v>0</v>
      </c>
      <c r="E5" s="16"/>
      <c r="F5" s="17" t="s">
        <v>23</v>
      </c>
      <c r="G5" s="18">
        <v>1</v>
      </c>
      <c r="H5" s="18" t="s">
        <v>24</v>
      </c>
      <c r="I5" s="18"/>
      <c r="J5" s="18"/>
      <c r="K5" s="18"/>
      <c r="L5" s="18"/>
      <c r="M5" s="18" t="s">
        <v>2</v>
      </c>
      <c r="N5" s="18"/>
      <c r="O5" s="18" t="s">
        <v>24</v>
      </c>
      <c r="P5" s="18" t="s">
        <v>24</v>
      </c>
      <c r="Q5" s="18" t="s">
        <v>24</v>
      </c>
      <c r="R5" s="18"/>
      <c r="S5" s="18" t="str">
        <f t="shared" ref="S5:S6" si="1">IF(R5&gt;0,R5*G5,"")</f>
        <v/>
      </c>
      <c r="T5" s="19" t="s">
        <v>24</v>
      </c>
      <c r="U5" s="19" t="str">
        <f t="shared" ref="U5:U6" si="2">IF($M5="","",IF($M5="Yes","N/A",$T5*$G5))</f>
        <v>N/A</v>
      </c>
    </row>
    <row r="6" spans="1:24" x14ac:dyDescent="0.25">
      <c r="A6" s="20">
        <v>1</v>
      </c>
      <c r="B6" s="20">
        <v>1</v>
      </c>
      <c r="C6" s="20">
        <v>0</v>
      </c>
      <c r="D6" s="20">
        <v>0</v>
      </c>
      <c r="E6" s="21"/>
      <c r="F6" s="22" t="s">
        <v>25</v>
      </c>
      <c r="G6" s="22">
        <v>1</v>
      </c>
      <c r="H6" s="22" t="s">
        <v>26</v>
      </c>
      <c r="I6" s="22">
        <v>1</v>
      </c>
      <c r="J6" s="22">
        <v>1</v>
      </c>
      <c r="K6" s="22">
        <v>1</v>
      </c>
      <c r="L6" s="22" t="s">
        <v>27</v>
      </c>
      <c r="M6" s="22" t="s">
        <v>21</v>
      </c>
      <c r="N6" s="23"/>
      <c r="O6" s="23" t="s">
        <v>24</v>
      </c>
      <c r="P6" s="23" t="s">
        <v>24</v>
      </c>
      <c r="Q6" s="23" t="s">
        <v>24</v>
      </c>
      <c r="R6" s="23"/>
      <c r="S6" s="23" t="str">
        <f t="shared" si="1"/>
        <v/>
      </c>
      <c r="T6" s="24">
        <v>74.989999999999995</v>
      </c>
      <c r="U6" s="25">
        <f t="shared" si="2"/>
        <v>74.989999999999995</v>
      </c>
    </row>
    <row r="7" spans="1:24" x14ac:dyDescent="0.25">
      <c r="A7" s="26">
        <v>1</v>
      </c>
      <c r="B7" s="26">
        <v>1</v>
      </c>
      <c r="C7" s="26">
        <v>0</v>
      </c>
      <c r="D7" s="26">
        <v>0</v>
      </c>
      <c r="E7" s="27"/>
      <c r="F7" s="28" t="s">
        <v>28</v>
      </c>
      <c r="G7" s="28">
        <v>1</v>
      </c>
      <c r="H7" s="28" t="s">
        <v>26</v>
      </c>
      <c r="I7" s="28">
        <v>1</v>
      </c>
      <c r="J7" s="28">
        <v>1</v>
      </c>
      <c r="K7" s="28">
        <v>1</v>
      </c>
      <c r="L7" s="28"/>
      <c r="M7" s="28" t="s">
        <v>21</v>
      </c>
      <c r="N7" s="29"/>
      <c r="O7" s="29"/>
      <c r="P7" s="29"/>
      <c r="Q7" s="29"/>
      <c r="R7" s="29"/>
      <c r="S7" s="29"/>
      <c r="T7" s="30">
        <v>20.010000000000002</v>
      </c>
      <c r="U7" s="30">
        <v>20.010000000000002</v>
      </c>
      <c r="V7" s="31"/>
      <c r="W7" s="31"/>
    </row>
    <row r="8" spans="1:24" x14ac:dyDescent="0.25">
      <c r="A8" s="20">
        <v>1</v>
      </c>
      <c r="B8" s="20">
        <v>2</v>
      </c>
      <c r="C8" s="20">
        <v>0</v>
      </c>
      <c r="D8" s="20">
        <v>0</v>
      </c>
      <c r="E8" s="21"/>
      <c r="F8" s="22" t="s">
        <v>29</v>
      </c>
      <c r="G8" s="23"/>
      <c r="H8" s="23"/>
      <c r="I8" s="22"/>
      <c r="J8" s="22"/>
      <c r="K8" s="22"/>
      <c r="L8" s="22"/>
      <c r="M8" s="22"/>
      <c r="N8" s="23"/>
      <c r="O8" s="23"/>
      <c r="P8" s="23"/>
      <c r="Q8" s="23"/>
      <c r="R8" s="23"/>
      <c r="S8" s="23"/>
      <c r="T8" s="25"/>
      <c r="U8" s="25" t="str">
        <f t="shared" ref="U8:U30" si="3">IF($M8="","",IF($M8="Yes","N/A",$T8*$G8))</f>
        <v/>
      </c>
      <c r="V8" s="32"/>
      <c r="W8" s="32"/>
    </row>
    <row r="9" spans="1:24" x14ac:dyDescent="0.25">
      <c r="A9" s="33">
        <v>1</v>
      </c>
      <c r="B9" s="33">
        <v>2</v>
      </c>
      <c r="C9" s="33">
        <v>1</v>
      </c>
      <c r="D9" s="33">
        <v>0</v>
      </c>
      <c r="E9" s="34"/>
      <c r="F9" s="35" t="s">
        <v>30</v>
      </c>
      <c r="G9" s="35"/>
      <c r="H9" s="36"/>
      <c r="I9" s="35"/>
      <c r="J9" s="35"/>
      <c r="K9" s="35"/>
      <c r="L9" s="36"/>
      <c r="M9" s="35"/>
      <c r="N9" s="36"/>
      <c r="O9" s="36"/>
      <c r="P9" s="36"/>
      <c r="Q9" s="36"/>
      <c r="R9" s="36"/>
      <c r="S9" s="36"/>
      <c r="T9" s="37"/>
      <c r="U9" s="37" t="str">
        <f t="shared" si="3"/>
        <v/>
      </c>
      <c r="V9" s="32"/>
      <c r="W9" s="32"/>
    </row>
    <row r="10" spans="1:24" x14ac:dyDescent="0.25">
      <c r="A10" s="38">
        <v>1</v>
      </c>
      <c r="B10" s="39">
        <v>2</v>
      </c>
      <c r="C10" s="39">
        <v>1</v>
      </c>
      <c r="D10" s="39">
        <v>1</v>
      </c>
      <c r="E10" s="40"/>
      <c r="F10" s="41" t="s">
        <v>31</v>
      </c>
      <c r="G10" s="40"/>
      <c r="H10" s="40"/>
      <c r="I10" s="40">
        <v>1</v>
      </c>
      <c r="J10" s="40">
        <v>1</v>
      </c>
      <c r="K10" s="40">
        <v>1</v>
      </c>
      <c r="L10" s="40" t="s">
        <v>32</v>
      </c>
      <c r="M10" s="40" t="s">
        <v>2</v>
      </c>
      <c r="N10" s="40" t="s">
        <v>22</v>
      </c>
      <c r="O10" s="40"/>
      <c r="P10" s="40"/>
      <c r="Q10" s="40"/>
      <c r="R10" s="40"/>
      <c r="S10" s="40"/>
      <c r="T10" s="42"/>
      <c r="U10" s="42" t="str">
        <f t="shared" si="3"/>
        <v>N/A</v>
      </c>
      <c r="V10" s="32"/>
      <c r="W10" s="32"/>
    </row>
    <row r="11" spans="1:24" x14ac:dyDescent="0.25">
      <c r="A11" s="43">
        <v>1</v>
      </c>
      <c r="B11" s="44">
        <v>2</v>
      </c>
      <c r="C11" s="44">
        <v>1</v>
      </c>
      <c r="D11" s="44">
        <v>2</v>
      </c>
      <c r="E11" s="45"/>
      <c r="F11" s="45" t="s">
        <v>33</v>
      </c>
      <c r="G11" s="45"/>
      <c r="H11" s="45"/>
      <c r="I11" s="45">
        <v>1</v>
      </c>
      <c r="J11" s="45">
        <v>1</v>
      </c>
      <c r="K11" s="45">
        <v>1</v>
      </c>
      <c r="L11" s="45" t="s">
        <v>32</v>
      </c>
      <c r="M11" s="45" t="s">
        <v>2</v>
      </c>
      <c r="N11" s="45" t="s">
        <v>22</v>
      </c>
      <c r="O11" s="45"/>
      <c r="P11" s="45"/>
      <c r="Q11" s="45"/>
      <c r="R11" s="45"/>
      <c r="S11" s="45"/>
      <c r="T11" s="46"/>
      <c r="U11" s="46" t="str">
        <f t="shared" si="3"/>
        <v>N/A</v>
      </c>
      <c r="V11" s="32"/>
      <c r="W11" s="32"/>
    </row>
    <row r="12" spans="1:24" x14ac:dyDescent="0.25">
      <c r="A12" s="38"/>
      <c r="B12" s="39"/>
      <c r="C12" s="39"/>
      <c r="D12" s="39"/>
      <c r="E12" s="40"/>
      <c r="F12" s="40"/>
      <c r="G12" s="40"/>
      <c r="H12" s="40"/>
      <c r="I12" s="40"/>
      <c r="J12" s="40"/>
      <c r="K12" s="40"/>
      <c r="L12" s="40"/>
      <c r="M12" s="40"/>
      <c r="N12" s="40"/>
      <c r="O12" s="40"/>
      <c r="P12" s="40"/>
      <c r="Q12" s="40"/>
      <c r="R12" s="40"/>
      <c r="S12" s="40"/>
      <c r="T12" s="42"/>
      <c r="U12" s="42" t="str">
        <f t="shared" si="3"/>
        <v/>
      </c>
      <c r="V12" s="32"/>
      <c r="W12" s="32"/>
    </row>
    <row r="13" spans="1:24" x14ac:dyDescent="0.25">
      <c r="A13" s="33">
        <v>1</v>
      </c>
      <c r="B13" s="33">
        <v>2</v>
      </c>
      <c r="C13" s="33">
        <v>2</v>
      </c>
      <c r="D13" s="33">
        <v>0</v>
      </c>
      <c r="E13" s="34"/>
      <c r="F13" s="35" t="s">
        <v>34</v>
      </c>
      <c r="G13" s="35"/>
      <c r="H13" s="35"/>
      <c r="I13" s="35"/>
      <c r="J13" s="35"/>
      <c r="K13" s="35"/>
      <c r="L13" s="36"/>
      <c r="M13" s="35"/>
      <c r="N13" s="36"/>
      <c r="O13" s="36"/>
      <c r="P13" s="36"/>
      <c r="Q13" s="36"/>
      <c r="R13" s="36"/>
      <c r="S13" s="36"/>
      <c r="T13" s="47"/>
      <c r="U13" s="47" t="str">
        <f t="shared" si="3"/>
        <v/>
      </c>
      <c r="V13" s="32"/>
      <c r="W13" s="32"/>
    </row>
    <row r="14" spans="1:24" x14ac:dyDescent="0.25">
      <c r="A14" s="26">
        <v>1</v>
      </c>
      <c r="B14" s="26">
        <v>2</v>
      </c>
      <c r="C14" s="26">
        <v>2</v>
      </c>
      <c r="D14" s="26">
        <v>1</v>
      </c>
      <c r="E14" s="26"/>
      <c r="F14" s="28" t="s">
        <v>35</v>
      </c>
      <c r="G14" s="28">
        <v>1</v>
      </c>
      <c r="H14" s="28"/>
      <c r="I14" s="28">
        <v>1</v>
      </c>
      <c r="J14" s="28">
        <v>1</v>
      </c>
      <c r="K14" s="28">
        <v>1</v>
      </c>
      <c r="L14" s="28" t="s">
        <v>36</v>
      </c>
      <c r="M14" s="28" t="s">
        <v>21</v>
      </c>
      <c r="N14" s="29"/>
      <c r="O14" s="29"/>
      <c r="P14" s="29"/>
      <c r="Q14" s="29"/>
      <c r="R14" s="29"/>
      <c r="S14" s="29"/>
      <c r="T14" s="30">
        <v>5.7</v>
      </c>
      <c r="U14" s="48">
        <f t="shared" si="3"/>
        <v>5.7</v>
      </c>
      <c r="V14" s="32"/>
      <c r="W14" s="32"/>
    </row>
    <row r="15" spans="1:24" x14ac:dyDescent="0.25">
      <c r="A15" s="49">
        <v>1</v>
      </c>
      <c r="B15" s="49">
        <v>2</v>
      </c>
      <c r="C15" s="49">
        <v>2</v>
      </c>
      <c r="D15" s="49">
        <v>2</v>
      </c>
      <c r="E15" s="49"/>
      <c r="F15" s="50" t="s">
        <v>37</v>
      </c>
      <c r="G15" s="50">
        <v>1</v>
      </c>
      <c r="H15" s="50"/>
      <c r="I15" s="50">
        <v>1</v>
      </c>
      <c r="J15" s="50">
        <v>1</v>
      </c>
      <c r="K15" s="50">
        <v>1</v>
      </c>
      <c r="L15" s="50" t="s">
        <v>38</v>
      </c>
      <c r="M15" s="50" t="s">
        <v>21</v>
      </c>
      <c r="N15" s="51"/>
      <c r="O15" s="51"/>
      <c r="P15" s="51"/>
      <c r="Q15" s="51"/>
      <c r="R15" s="50"/>
      <c r="S15" s="51"/>
      <c r="T15" s="52">
        <v>8.17</v>
      </c>
      <c r="U15" s="53">
        <f t="shared" si="3"/>
        <v>8.17</v>
      </c>
      <c r="V15" s="32"/>
      <c r="W15" s="32"/>
    </row>
    <row r="16" spans="1:24" x14ac:dyDescent="0.25">
      <c r="A16" s="27">
        <v>1</v>
      </c>
      <c r="B16" s="27">
        <v>2</v>
      </c>
      <c r="C16" s="27">
        <v>2</v>
      </c>
      <c r="D16" s="26">
        <v>3</v>
      </c>
      <c r="E16" s="27"/>
      <c r="F16" s="28" t="s">
        <v>39</v>
      </c>
      <c r="G16" s="28">
        <v>1</v>
      </c>
      <c r="H16" s="28"/>
      <c r="I16" s="28">
        <v>1</v>
      </c>
      <c r="J16" s="28">
        <v>1</v>
      </c>
      <c r="K16" s="28">
        <v>1</v>
      </c>
      <c r="L16" s="28" t="s">
        <v>40</v>
      </c>
      <c r="M16" s="28" t="s">
        <v>21</v>
      </c>
      <c r="N16" s="28"/>
      <c r="O16" s="29"/>
      <c r="P16" s="29"/>
      <c r="Q16" s="29"/>
      <c r="R16" s="28"/>
      <c r="S16" s="29"/>
      <c r="T16" s="28">
        <v>1.08</v>
      </c>
      <c r="U16" s="28">
        <f t="shared" si="3"/>
        <v>1.08</v>
      </c>
      <c r="V16" s="32"/>
      <c r="W16" s="32"/>
    </row>
    <row r="17" spans="1:23" x14ac:dyDescent="0.25">
      <c r="A17" s="54">
        <v>1</v>
      </c>
      <c r="B17" s="54">
        <v>2</v>
      </c>
      <c r="C17" s="54">
        <v>2</v>
      </c>
      <c r="D17" s="49">
        <v>4</v>
      </c>
      <c r="E17" s="54"/>
      <c r="F17" s="50" t="s">
        <v>41</v>
      </c>
      <c r="G17" s="50">
        <v>1</v>
      </c>
      <c r="H17" s="50"/>
      <c r="I17" s="50">
        <v>1</v>
      </c>
      <c r="J17" s="50">
        <v>1</v>
      </c>
      <c r="K17" s="50">
        <v>1</v>
      </c>
      <c r="L17" s="50" t="s">
        <v>42</v>
      </c>
      <c r="M17" s="50" t="s">
        <v>21</v>
      </c>
      <c r="N17" s="50"/>
      <c r="O17" s="51"/>
      <c r="P17" s="51"/>
      <c r="Q17" s="51"/>
      <c r="R17" s="50"/>
      <c r="S17" s="51"/>
      <c r="T17" s="50">
        <v>8.17</v>
      </c>
      <c r="U17" s="50">
        <f t="shared" si="3"/>
        <v>8.17</v>
      </c>
      <c r="V17" s="32"/>
      <c r="W17" s="32"/>
    </row>
    <row r="18" spans="1:23" x14ac:dyDescent="0.25">
      <c r="A18" s="27">
        <v>1</v>
      </c>
      <c r="B18" s="27">
        <v>2</v>
      </c>
      <c r="C18" s="27">
        <v>2</v>
      </c>
      <c r="D18" s="26">
        <v>5</v>
      </c>
      <c r="E18" s="27"/>
      <c r="F18" s="28" t="s">
        <v>43</v>
      </c>
      <c r="G18" s="28">
        <v>1</v>
      </c>
      <c r="H18" s="28"/>
      <c r="I18" s="28">
        <v>1</v>
      </c>
      <c r="J18" s="28">
        <v>1</v>
      </c>
      <c r="K18" s="28">
        <v>1</v>
      </c>
      <c r="L18" s="28" t="s">
        <v>44</v>
      </c>
      <c r="M18" s="28" t="s">
        <v>21</v>
      </c>
      <c r="N18" s="28"/>
      <c r="O18" s="29"/>
      <c r="P18" s="29"/>
      <c r="Q18" s="29"/>
      <c r="R18" s="28"/>
      <c r="S18" s="29"/>
      <c r="T18" s="28">
        <v>1.08</v>
      </c>
      <c r="U18" s="28">
        <f t="shared" si="3"/>
        <v>1.08</v>
      </c>
      <c r="V18" s="32"/>
      <c r="W18" s="32"/>
    </row>
    <row r="19" spans="1:23" x14ac:dyDescent="0.25">
      <c r="A19" s="54">
        <v>1</v>
      </c>
      <c r="B19" s="54">
        <v>2</v>
      </c>
      <c r="C19" s="54">
        <v>2</v>
      </c>
      <c r="D19" s="49">
        <v>6</v>
      </c>
      <c r="E19" s="54"/>
      <c r="F19" s="50" t="s">
        <v>45</v>
      </c>
      <c r="G19" s="50">
        <v>1</v>
      </c>
      <c r="H19" s="50"/>
      <c r="I19" s="50">
        <v>1</v>
      </c>
      <c r="J19" s="50">
        <v>1</v>
      </c>
      <c r="K19" s="50">
        <v>1</v>
      </c>
      <c r="L19" s="50" t="s">
        <v>46</v>
      </c>
      <c r="M19" s="50" t="s">
        <v>21</v>
      </c>
      <c r="N19" s="50"/>
      <c r="O19" s="51"/>
      <c r="P19" s="51"/>
      <c r="Q19" s="51"/>
      <c r="R19" s="50"/>
      <c r="S19" s="51"/>
      <c r="T19" s="50">
        <v>1.08</v>
      </c>
      <c r="U19" s="50">
        <f t="shared" si="3"/>
        <v>1.08</v>
      </c>
      <c r="V19" s="32"/>
      <c r="W19" s="32"/>
    </row>
    <row r="20" spans="1:23" x14ac:dyDescent="0.25">
      <c r="A20" s="27"/>
      <c r="B20" s="27"/>
      <c r="C20" s="27"/>
      <c r="D20" s="26"/>
      <c r="E20" s="27"/>
      <c r="F20" s="29"/>
      <c r="G20" s="28"/>
      <c r="H20" s="28"/>
      <c r="I20" s="29"/>
      <c r="J20" s="28"/>
      <c r="K20" s="28"/>
      <c r="L20" s="29"/>
      <c r="M20" s="28"/>
      <c r="N20" s="28"/>
      <c r="O20" s="29"/>
      <c r="P20" s="29"/>
      <c r="Q20" s="29"/>
      <c r="R20" s="28"/>
      <c r="S20" s="29"/>
      <c r="T20" s="28"/>
      <c r="U20" s="28" t="str">
        <f t="shared" si="3"/>
        <v/>
      </c>
      <c r="V20" s="32"/>
      <c r="W20" s="32"/>
    </row>
    <row r="21" spans="1:23" x14ac:dyDescent="0.25">
      <c r="A21" s="55">
        <v>1</v>
      </c>
      <c r="B21" s="56">
        <v>3</v>
      </c>
      <c r="C21" s="56">
        <v>0</v>
      </c>
      <c r="D21" s="56">
        <v>0</v>
      </c>
      <c r="E21" s="57"/>
      <c r="F21" s="57" t="s">
        <v>47</v>
      </c>
      <c r="G21" s="57"/>
      <c r="H21" s="57"/>
      <c r="I21" s="57"/>
      <c r="J21" s="57"/>
      <c r="K21" s="57"/>
      <c r="L21" s="57"/>
      <c r="M21" s="57"/>
      <c r="N21" s="57"/>
      <c r="O21" s="57"/>
      <c r="P21" s="57"/>
      <c r="Q21" s="57"/>
      <c r="R21" s="57"/>
      <c r="S21" s="57"/>
      <c r="T21" s="58"/>
      <c r="U21" s="58" t="str">
        <f t="shared" si="3"/>
        <v/>
      </c>
      <c r="V21" s="32"/>
      <c r="W21" s="32"/>
    </row>
    <row r="22" spans="1:23" x14ac:dyDescent="0.25">
      <c r="A22" s="59">
        <v>1</v>
      </c>
      <c r="B22" s="60">
        <v>3</v>
      </c>
      <c r="C22" s="60">
        <v>1</v>
      </c>
      <c r="D22" s="60">
        <v>0</v>
      </c>
      <c r="E22" s="61"/>
      <c r="F22" s="61" t="s">
        <v>48</v>
      </c>
      <c r="G22" s="61"/>
      <c r="H22" s="62"/>
      <c r="I22" s="61">
        <v>1</v>
      </c>
      <c r="J22" s="61">
        <v>1</v>
      </c>
      <c r="K22" s="61">
        <v>1</v>
      </c>
      <c r="L22" s="61"/>
      <c r="M22" s="61"/>
      <c r="N22" s="61"/>
      <c r="O22" s="61"/>
      <c r="P22" s="61"/>
      <c r="Q22" s="61"/>
      <c r="R22" s="61"/>
      <c r="S22" s="61"/>
      <c r="T22" s="63"/>
      <c r="U22" s="63" t="str">
        <f t="shared" si="3"/>
        <v/>
      </c>
      <c r="V22" s="32"/>
      <c r="W22" s="32"/>
    </row>
    <row r="23" spans="1:23" x14ac:dyDescent="0.25">
      <c r="A23" s="64">
        <v>1</v>
      </c>
      <c r="B23" s="49">
        <v>3</v>
      </c>
      <c r="C23" s="49">
        <v>1</v>
      </c>
      <c r="D23" s="49">
        <v>1</v>
      </c>
      <c r="E23" s="49"/>
      <c r="F23" s="50" t="s">
        <v>49</v>
      </c>
      <c r="G23" s="50">
        <v>1</v>
      </c>
      <c r="H23" s="50" t="s">
        <v>50</v>
      </c>
      <c r="I23" s="50">
        <v>1</v>
      </c>
      <c r="J23" s="50">
        <v>1</v>
      </c>
      <c r="K23" s="50">
        <v>1</v>
      </c>
      <c r="L23" s="51"/>
      <c r="M23" s="50"/>
      <c r="N23" s="50"/>
      <c r="O23" s="51"/>
      <c r="P23" s="51"/>
      <c r="Q23" s="51"/>
      <c r="R23" s="51"/>
      <c r="S23" s="51"/>
      <c r="T23" s="53"/>
      <c r="U23" s="53" t="str">
        <f t="shared" si="3"/>
        <v/>
      </c>
      <c r="V23" s="32"/>
      <c r="W23" s="32"/>
    </row>
    <row r="24" spans="1:23" x14ac:dyDescent="0.25">
      <c r="A24" s="26">
        <v>1</v>
      </c>
      <c r="B24" s="26">
        <v>3</v>
      </c>
      <c r="C24" s="26">
        <v>1</v>
      </c>
      <c r="D24" s="26">
        <v>2</v>
      </c>
      <c r="E24" s="26" t="s">
        <v>51</v>
      </c>
      <c r="F24" s="28" t="s">
        <v>52</v>
      </c>
      <c r="G24" s="28">
        <v>1</v>
      </c>
      <c r="H24" s="28" t="s">
        <v>50</v>
      </c>
      <c r="I24" s="28">
        <v>1</v>
      </c>
      <c r="J24" s="28">
        <v>1</v>
      </c>
      <c r="K24" s="28">
        <v>1</v>
      </c>
      <c r="L24" s="29"/>
      <c r="M24" s="28"/>
      <c r="N24" s="28"/>
      <c r="O24" s="29"/>
      <c r="P24" s="29"/>
      <c r="Q24" s="29"/>
      <c r="R24" s="28"/>
      <c r="S24" s="29"/>
      <c r="T24" s="30"/>
      <c r="U24" s="30" t="str">
        <f t="shared" si="3"/>
        <v/>
      </c>
      <c r="V24" s="32"/>
      <c r="W24" s="32"/>
    </row>
    <row r="25" spans="1:23" x14ac:dyDescent="0.25">
      <c r="A25" s="65">
        <v>1</v>
      </c>
      <c r="B25" s="66">
        <v>3</v>
      </c>
      <c r="C25" s="66">
        <v>1</v>
      </c>
      <c r="D25" s="66">
        <v>3</v>
      </c>
      <c r="E25" s="67"/>
      <c r="F25" s="67" t="s">
        <v>53</v>
      </c>
      <c r="G25" s="67">
        <v>1</v>
      </c>
      <c r="H25" s="67" t="s">
        <v>50</v>
      </c>
      <c r="I25" s="67">
        <v>1</v>
      </c>
      <c r="J25" s="67">
        <v>1</v>
      </c>
      <c r="K25" s="67">
        <v>1</v>
      </c>
      <c r="L25" s="67"/>
      <c r="M25" s="67"/>
      <c r="N25" s="67"/>
      <c r="O25" s="67"/>
      <c r="P25" s="67"/>
      <c r="Q25" s="67"/>
      <c r="R25" s="67"/>
      <c r="S25" s="67"/>
      <c r="T25" s="68"/>
      <c r="U25" s="68" t="str">
        <f t="shared" si="3"/>
        <v/>
      </c>
      <c r="V25" s="32"/>
      <c r="W25" s="32"/>
    </row>
    <row r="26" spans="1:23" x14ac:dyDescent="0.25">
      <c r="A26" s="69"/>
      <c r="B26" s="70"/>
      <c r="C26" s="70"/>
      <c r="D26" s="70"/>
      <c r="E26" s="71"/>
      <c r="F26" s="71"/>
      <c r="G26" s="71"/>
      <c r="H26" s="71"/>
      <c r="I26" s="71"/>
      <c r="J26" s="71"/>
      <c r="K26" s="71"/>
      <c r="L26" s="71"/>
      <c r="M26" s="71"/>
      <c r="N26" s="71"/>
      <c r="O26" s="71"/>
      <c r="P26" s="71"/>
      <c r="Q26" s="71"/>
      <c r="R26" s="71"/>
      <c r="S26" s="71"/>
      <c r="T26" s="72"/>
      <c r="U26" s="72" t="str">
        <f t="shared" si="3"/>
        <v/>
      </c>
    </row>
    <row r="27" spans="1:23" x14ac:dyDescent="0.25">
      <c r="A27" s="73">
        <v>1</v>
      </c>
      <c r="B27" s="74">
        <v>4</v>
      </c>
      <c r="C27" s="74">
        <v>0</v>
      </c>
      <c r="D27" s="74">
        <v>0</v>
      </c>
      <c r="E27" s="75"/>
      <c r="F27" s="75" t="s">
        <v>54</v>
      </c>
      <c r="G27" s="75"/>
      <c r="H27" s="75"/>
      <c r="I27" s="75"/>
      <c r="J27" s="75"/>
      <c r="K27" s="75"/>
      <c r="L27" s="75"/>
      <c r="M27" s="75"/>
      <c r="N27" s="75"/>
      <c r="O27" s="75"/>
      <c r="P27" s="75"/>
      <c r="Q27" s="75"/>
      <c r="R27" s="75"/>
      <c r="S27" s="75"/>
      <c r="T27" s="76"/>
      <c r="U27" s="76" t="str">
        <f t="shared" si="3"/>
        <v/>
      </c>
    </row>
    <row r="28" spans="1:23" x14ac:dyDescent="0.25">
      <c r="A28" s="69">
        <v>1</v>
      </c>
      <c r="B28" s="70">
        <v>4</v>
      </c>
      <c r="C28" s="70">
        <v>0</v>
      </c>
      <c r="D28" s="70">
        <v>1</v>
      </c>
      <c r="E28" s="71"/>
      <c r="F28" s="71" t="s">
        <v>55</v>
      </c>
      <c r="G28" s="71">
        <v>1</v>
      </c>
      <c r="H28" s="71" t="s">
        <v>56</v>
      </c>
      <c r="I28" s="71">
        <v>1</v>
      </c>
      <c r="J28" s="71">
        <v>1</v>
      </c>
      <c r="K28" s="71">
        <v>1</v>
      </c>
      <c r="L28" s="71" t="s">
        <v>57</v>
      </c>
      <c r="M28" s="71" t="s">
        <v>21</v>
      </c>
      <c r="N28" s="71"/>
      <c r="O28" s="71"/>
      <c r="P28" s="71"/>
      <c r="Q28" s="71"/>
      <c r="R28" s="71"/>
      <c r="S28" s="71"/>
      <c r="T28" s="72">
        <v>18</v>
      </c>
      <c r="U28" s="72">
        <f t="shared" si="3"/>
        <v>18</v>
      </c>
    </row>
    <row r="29" spans="1:23" x14ac:dyDescent="0.25">
      <c r="A29" s="65">
        <v>1</v>
      </c>
      <c r="B29" s="66">
        <v>4</v>
      </c>
      <c r="C29" s="66">
        <v>0</v>
      </c>
      <c r="D29" s="66">
        <v>2</v>
      </c>
      <c r="E29" s="67"/>
      <c r="F29" s="67" t="s">
        <v>58</v>
      </c>
      <c r="G29" s="67">
        <v>16</v>
      </c>
      <c r="H29" s="67" t="s">
        <v>50</v>
      </c>
      <c r="I29" s="67">
        <v>1</v>
      </c>
      <c r="J29" s="67">
        <v>1</v>
      </c>
      <c r="K29" s="67">
        <v>1</v>
      </c>
      <c r="L29" s="67"/>
      <c r="M29" s="67"/>
      <c r="N29" s="67"/>
      <c r="O29" s="67"/>
      <c r="P29" s="67"/>
      <c r="Q29" s="67"/>
      <c r="R29" s="67"/>
      <c r="S29" s="67"/>
      <c r="T29" s="68"/>
      <c r="U29" s="68" t="str">
        <f t="shared" si="3"/>
        <v/>
      </c>
    </row>
    <row r="30" spans="1:23" x14ac:dyDescent="0.25">
      <c r="A30" s="20">
        <v>1</v>
      </c>
      <c r="B30" s="20">
        <v>5</v>
      </c>
      <c r="C30" s="20">
        <v>0</v>
      </c>
      <c r="D30" s="20">
        <v>0</v>
      </c>
      <c r="E30" s="21"/>
      <c r="F30" s="22" t="s">
        <v>59</v>
      </c>
      <c r="G30" s="22"/>
      <c r="H30" s="22"/>
      <c r="I30" s="22"/>
      <c r="J30" s="22"/>
      <c r="K30" s="22"/>
      <c r="L30" s="23"/>
      <c r="M30" s="22"/>
      <c r="N30" s="23"/>
      <c r="O30" s="23"/>
      <c r="P30" s="23"/>
      <c r="Q30" s="23"/>
      <c r="R30" s="23"/>
      <c r="S30" s="23"/>
      <c r="T30" s="25"/>
      <c r="U30" s="25" t="str">
        <f t="shared" si="3"/>
        <v/>
      </c>
    </row>
    <row r="31" spans="1:23" x14ac:dyDescent="0.25">
      <c r="A31" s="33">
        <v>1</v>
      </c>
      <c r="B31" s="33">
        <v>5</v>
      </c>
      <c r="C31" s="33">
        <v>1</v>
      </c>
      <c r="D31" s="33">
        <v>0</v>
      </c>
      <c r="E31" s="33"/>
      <c r="F31" s="35" t="s">
        <v>60</v>
      </c>
      <c r="G31" s="35"/>
      <c r="H31" s="35"/>
      <c r="I31" s="35"/>
      <c r="J31" s="35"/>
      <c r="K31" s="35"/>
      <c r="L31" s="35"/>
      <c r="M31" s="35"/>
      <c r="N31" s="36"/>
      <c r="O31" s="36"/>
      <c r="P31" s="36"/>
      <c r="Q31" s="36"/>
      <c r="R31" s="36"/>
      <c r="S31" s="36"/>
      <c r="T31" s="47"/>
      <c r="U31" s="47"/>
    </row>
    <row r="32" spans="1:23" x14ac:dyDescent="0.25">
      <c r="A32" s="77">
        <v>1</v>
      </c>
      <c r="B32" s="77">
        <v>5</v>
      </c>
      <c r="C32" s="77">
        <v>1</v>
      </c>
      <c r="D32" s="77">
        <v>1</v>
      </c>
      <c r="E32" s="77"/>
      <c r="F32" s="78" t="s">
        <v>61</v>
      </c>
      <c r="G32" s="78">
        <v>2</v>
      </c>
      <c r="H32" s="78"/>
      <c r="I32" s="78">
        <v>1</v>
      </c>
      <c r="J32" s="78">
        <v>1</v>
      </c>
      <c r="K32" s="78">
        <v>1</v>
      </c>
      <c r="L32" s="78" t="s">
        <v>62</v>
      </c>
      <c r="M32" s="78" t="s">
        <v>21</v>
      </c>
      <c r="N32" s="79"/>
      <c r="O32" s="79"/>
      <c r="P32" s="79"/>
      <c r="Q32" s="79"/>
      <c r="R32" s="79"/>
      <c r="S32" s="79"/>
      <c r="T32" s="80">
        <v>0</v>
      </c>
      <c r="U32" s="81">
        <v>0</v>
      </c>
    </row>
    <row r="33" spans="1:21" x14ac:dyDescent="0.25">
      <c r="A33" s="33"/>
      <c r="B33" s="33"/>
      <c r="C33" s="33"/>
      <c r="D33" s="33"/>
      <c r="E33" s="33"/>
      <c r="F33" s="35"/>
      <c r="G33" s="35"/>
      <c r="H33" s="35"/>
      <c r="I33" s="35"/>
      <c r="J33" s="35"/>
      <c r="K33" s="35"/>
      <c r="L33" s="35"/>
      <c r="M33" s="35"/>
      <c r="N33" s="36"/>
      <c r="O33" s="36"/>
      <c r="P33" s="36"/>
      <c r="Q33" s="36"/>
      <c r="R33" s="36"/>
      <c r="S33" s="36"/>
      <c r="T33" s="37"/>
      <c r="U33" s="37"/>
    </row>
    <row r="34" spans="1:21" x14ac:dyDescent="0.25">
      <c r="A34" s="26">
        <v>1</v>
      </c>
      <c r="B34" s="26">
        <v>5</v>
      </c>
      <c r="C34" s="26">
        <v>1</v>
      </c>
      <c r="D34" s="26">
        <v>2</v>
      </c>
      <c r="E34" s="26"/>
      <c r="F34" s="28" t="s">
        <v>63</v>
      </c>
      <c r="G34" s="28">
        <v>1</v>
      </c>
      <c r="H34" s="28"/>
      <c r="I34" s="28">
        <v>1</v>
      </c>
      <c r="J34" s="28">
        <v>1</v>
      </c>
      <c r="K34" s="28">
        <v>1</v>
      </c>
      <c r="L34" s="28" t="s">
        <v>64</v>
      </c>
      <c r="M34" s="28" t="s">
        <v>21</v>
      </c>
      <c r="N34" s="29"/>
      <c r="O34" s="29"/>
      <c r="P34" s="29"/>
      <c r="Q34" s="29"/>
      <c r="R34" s="29"/>
      <c r="S34" s="29"/>
      <c r="T34" s="30">
        <v>63.47</v>
      </c>
      <c r="U34" s="30">
        <f t="shared" ref="U34:U35" si="4">IF($M34="","",IF($M34="Yes","N/A",$T34*$G34))</f>
        <v>63.47</v>
      </c>
    </row>
    <row r="35" spans="1:21" x14ac:dyDescent="0.25">
      <c r="A35" s="33">
        <v>1</v>
      </c>
      <c r="B35" s="33">
        <v>5</v>
      </c>
      <c r="C35" s="33">
        <v>2</v>
      </c>
      <c r="D35" s="33">
        <v>0</v>
      </c>
      <c r="E35" s="33"/>
      <c r="F35" s="35" t="s">
        <v>65</v>
      </c>
      <c r="G35" s="35">
        <v>1</v>
      </c>
      <c r="H35" s="35"/>
      <c r="I35" s="35">
        <v>1</v>
      </c>
      <c r="J35" s="35">
        <v>1</v>
      </c>
      <c r="K35" s="35">
        <v>1</v>
      </c>
      <c r="L35" s="35" t="s">
        <v>66</v>
      </c>
      <c r="M35" s="35" t="s">
        <v>21</v>
      </c>
      <c r="N35" s="36"/>
      <c r="O35" s="36"/>
      <c r="P35" s="36"/>
      <c r="Q35" s="36"/>
      <c r="R35" s="35"/>
      <c r="S35" s="36"/>
      <c r="T35" s="37">
        <v>23</v>
      </c>
      <c r="U35" s="37">
        <f t="shared" si="4"/>
        <v>23</v>
      </c>
    </row>
    <row r="36" spans="1:21" x14ac:dyDescent="0.25">
      <c r="A36" s="26">
        <v>1</v>
      </c>
      <c r="B36" s="26">
        <v>5</v>
      </c>
      <c r="C36" s="26">
        <v>2</v>
      </c>
      <c r="D36" s="26">
        <v>1</v>
      </c>
      <c r="E36" s="26"/>
      <c r="F36" s="28" t="s">
        <v>67</v>
      </c>
      <c r="G36" s="28">
        <v>1</v>
      </c>
      <c r="H36" s="28"/>
      <c r="I36" s="29">
        <v>1</v>
      </c>
      <c r="J36" s="28">
        <v>1</v>
      </c>
      <c r="K36" s="28">
        <v>1</v>
      </c>
      <c r="L36" s="29" t="s">
        <v>68</v>
      </c>
      <c r="M36" s="28" t="s">
        <v>21</v>
      </c>
      <c r="N36" s="29"/>
      <c r="O36" s="29"/>
      <c r="P36" s="29"/>
      <c r="Q36" s="29"/>
      <c r="R36" s="29"/>
      <c r="S36" s="29"/>
      <c r="T36" s="48">
        <v>22.93</v>
      </c>
      <c r="U36" s="48">
        <v>22.93</v>
      </c>
    </row>
    <row r="37" spans="1:21" x14ac:dyDescent="0.25">
      <c r="A37" s="49">
        <v>1</v>
      </c>
      <c r="B37" s="49">
        <v>5</v>
      </c>
      <c r="C37" s="49">
        <v>2</v>
      </c>
      <c r="D37" s="49">
        <v>2</v>
      </c>
      <c r="E37" s="49"/>
      <c r="F37" s="50" t="s">
        <v>69</v>
      </c>
      <c r="G37" s="50">
        <v>1</v>
      </c>
      <c r="H37" s="50"/>
      <c r="I37" s="51">
        <v>1</v>
      </c>
      <c r="J37" s="51">
        <v>1</v>
      </c>
      <c r="K37" s="51">
        <v>1</v>
      </c>
      <c r="L37" s="51" t="s">
        <v>70</v>
      </c>
      <c r="M37" s="50"/>
      <c r="N37" s="51"/>
      <c r="O37" s="51"/>
      <c r="P37" s="51"/>
      <c r="Q37" s="51"/>
      <c r="R37" s="50"/>
      <c r="S37" s="51"/>
      <c r="T37" s="53">
        <v>0.83</v>
      </c>
      <c r="U37" s="53">
        <v>0.83</v>
      </c>
    </row>
    <row r="38" spans="1:21" x14ac:dyDescent="0.25">
      <c r="A38" s="26">
        <v>1</v>
      </c>
      <c r="B38" s="26">
        <v>5</v>
      </c>
      <c r="C38" s="26">
        <v>2</v>
      </c>
      <c r="D38" s="26">
        <v>3</v>
      </c>
      <c r="E38" s="26"/>
      <c r="F38" s="28" t="s">
        <v>71</v>
      </c>
      <c r="G38" s="28">
        <v>0</v>
      </c>
      <c r="H38" s="28"/>
      <c r="I38" s="29"/>
      <c r="J38" s="28"/>
      <c r="K38" s="28"/>
      <c r="L38" s="29" t="s">
        <v>72</v>
      </c>
      <c r="M38" s="28"/>
      <c r="N38" s="29"/>
      <c r="O38" s="29"/>
      <c r="P38" s="29"/>
      <c r="Q38" s="29"/>
      <c r="R38" s="29"/>
      <c r="S38" s="29"/>
      <c r="T38" s="48"/>
      <c r="U38" s="48"/>
    </row>
    <row r="39" spans="1:21" x14ac:dyDescent="0.25">
      <c r="A39" s="49">
        <v>1</v>
      </c>
      <c r="B39" s="49">
        <v>5</v>
      </c>
      <c r="C39" s="49">
        <v>2</v>
      </c>
      <c r="D39" s="49">
        <v>4</v>
      </c>
      <c r="E39" s="49"/>
      <c r="F39" s="50" t="s">
        <v>73</v>
      </c>
      <c r="G39" s="50">
        <v>1</v>
      </c>
      <c r="H39" s="50"/>
      <c r="I39" s="51">
        <v>1</v>
      </c>
      <c r="J39" s="51">
        <v>1</v>
      </c>
      <c r="K39" s="51">
        <v>1</v>
      </c>
      <c r="L39" s="51" t="s">
        <v>74</v>
      </c>
      <c r="M39" s="50"/>
      <c r="N39" s="51"/>
      <c r="O39" s="51"/>
      <c r="P39" s="51"/>
      <c r="Q39" s="51"/>
      <c r="R39" s="50"/>
      <c r="S39" s="51"/>
      <c r="T39" s="53">
        <v>3.08</v>
      </c>
      <c r="U39" s="53">
        <v>3.08</v>
      </c>
    </row>
    <row r="40" spans="1:21" x14ac:dyDescent="0.25">
      <c r="A40" s="27"/>
      <c r="B40" s="27"/>
      <c r="C40" s="27"/>
      <c r="D40" s="26"/>
      <c r="E40" s="27"/>
      <c r="F40" s="28"/>
      <c r="G40" s="28"/>
      <c r="H40" s="28"/>
      <c r="I40" s="29"/>
      <c r="J40" s="28"/>
      <c r="K40" s="28"/>
      <c r="L40" s="29"/>
      <c r="M40" s="28"/>
      <c r="N40" s="28"/>
      <c r="O40" s="29"/>
      <c r="P40" s="29"/>
      <c r="Q40" s="29"/>
      <c r="R40" s="28"/>
      <c r="S40" s="29"/>
      <c r="T40" s="28"/>
      <c r="U40" s="28"/>
    </row>
    <row r="41" spans="1:21" x14ac:dyDescent="0.25">
      <c r="A41" s="65"/>
      <c r="B41" s="66"/>
      <c r="C41" s="66"/>
      <c r="D41" s="66"/>
      <c r="E41" s="67"/>
      <c r="F41" s="67"/>
      <c r="G41" s="67"/>
      <c r="H41" s="67"/>
      <c r="I41" s="67"/>
      <c r="J41" s="67"/>
      <c r="K41" s="67"/>
      <c r="L41" s="67"/>
      <c r="M41" s="67"/>
      <c r="N41" s="67"/>
      <c r="O41" s="67"/>
      <c r="P41" s="67"/>
      <c r="Q41" s="67"/>
      <c r="R41" s="67"/>
      <c r="S41" s="67"/>
      <c r="T41" s="68"/>
      <c r="U41" s="68"/>
    </row>
    <row r="42" spans="1:21" x14ac:dyDescent="0.25">
      <c r="A42" s="38"/>
      <c r="B42" s="39"/>
      <c r="C42" s="39"/>
      <c r="D42" s="39"/>
      <c r="E42" s="40"/>
      <c r="F42" s="40"/>
      <c r="G42" s="40"/>
      <c r="H42" s="82"/>
      <c r="I42" s="40"/>
      <c r="J42" s="40"/>
      <c r="K42" s="40"/>
      <c r="L42" s="40"/>
      <c r="M42" s="40"/>
      <c r="N42" s="40"/>
      <c r="O42" s="40"/>
      <c r="P42" s="40"/>
      <c r="Q42" s="40"/>
      <c r="R42" s="40"/>
      <c r="S42" s="40"/>
      <c r="T42" s="42"/>
      <c r="U42" s="42"/>
    </row>
    <row r="43" spans="1:21" x14ac:dyDescent="0.25">
      <c r="A43" s="64"/>
      <c r="B43" s="49"/>
      <c r="C43" s="49"/>
      <c r="D43" s="49"/>
      <c r="E43" s="49"/>
      <c r="F43" s="50"/>
      <c r="G43" s="50"/>
      <c r="H43" s="50"/>
      <c r="I43" s="50"/>
      <c r="J43" s="50"/>
      <c r="K43" s="50"/>
      <c r="L43" s="50"/>
      <c r="M43" s="50"/>
      <c r="N43" s="50"/>
      <c r="O43" s="51"/>
      <c r="P43" s="51"/>
      <c r="Q43" s="51"/>
      <c r="R43" s="51"/>
      <c r="S43" s="51"/>
      <c r="T43" s="53"/>
      <c r="U43" s="53" t="str">
        <f>IF($M43="","",IF($M43="Yes","N/A",$T43*$G43))</f>
        <v/>
      </c>
    </row>
    <row r="44" spans="1:21" x14ac:dyDescent="0.25">
      <c r="A44" s="59">
        <v>1</v>
      </c>
      <c r="B44" s="60">
        <v>5</v>
      </c>
      <c r="C44" s="60">
        <v>3</v>
      </c>
      <c r="D44" s="60">
        <v>0</v>
      </c>
      <c r="E44" s="61"/>
      <c r="F44" s="61" t="s">
        <v>75</v>
      </c>
      <c r="G44" s="61">
        <v>1</v>
      </c>
      <c r="H44" s="61"/>
      <c r="I44" s="61"/>
      <c r="J44" s="61"/>
      <c r="K44" s="61"/>
      <c r="L44" s="61" t="s">
        <v>76</v>
      </c>
      <c r="M44" s="61" t="s">
        <v>21</v>
      </c>
      <c r="N44" s="61"/>
      <c r="O44" s="61"/>
      <c r="P44" s="61"/>
      <c r="Q44" s="61"/>
      <c r="R44" s="61"/>
      <c r="S44" s="61"/>
      <c r="T44" s="63">
        <v>418</v>
      </c>
      <c r="U44" s="63">
        <v>418</v>
      </c>
    </row>
    <row r="45" spans="1:21" x14ac:dyDescent="0.25">
      <c r="A45" s="38"/>
      <c r="B45" s="39"/>
      <c r="C45" s="39"/>
      <c r="D45" s="39"/>
      <c r="E45" s="40"/>
      <c r="F45" s="40"/>
      <c r="G45" s="40"/>
      <c r="H45" s="82"/>
      <c r="I45" s="40"/>
      <c r="J45" s="40"/>
      <c r="K45" s="40"/>
      <c r="L45" s="40"/>
      <c r="M45" s="40"/>
      <c r="N45" s="40"/>
      <c r="O45" s="40"/>
      <c r="P45" s="40"/>
      <c r="Q45" s="40"/>
      <c r="R45" s="40"/>
      <c r="S45" s="40"/>
      <c r="T45" s="42"/>
      <c r="U45" s="42" t="str">
        <f t="shared" ref="U45:U55" si="5">IF($M45="","",IF($M45="Yes","N/A",$T45*$G45))</f>
        <v/>
      </c>
    </row>
    <row r="46" spans="1:21" x14ac:dyDescent="0.25">
      <c r="A46" s="54"/>
      <c r="B46" s="54"/>
      <c r="C46" s="54"/>
      <c r="D46" s="49"/>
      <c r="E46" s="54"/>
      <c r="F46" s="51"/>
      <c r="G46" s="50"/>
      <c r="H46" s="50"/>
      <c r="I46" s="51"/>
      <c r="J46" s="50"/>
      <c r="K46" s="50"/>
      <c r="L46" s="51"/>
      <c r="M46" s="50"/>
      <c r="N46" s="50"/>
      <c r="O46" s="51"/>
      <c r="P46" s="51"/>
      <c r="Q46" s="51"/>
      <c r="R46" s="50"/>
      <c r="S46" s="51"/>
      <c r="T46" s="50"/>
      <c r="U46" s="50" t="str">
        <f t="shared" si="5"/>
        <v/>
      </c>
    </row>
    <row r="47" spans="1:21" x14ac:dyDescent="0.25">
      <c r="A47" s="83">
        <v>2</v>
      </c>
      <c r="B47" s="83">
        <v>0</v>
      </c>
      <c r="C47" s="83">
        <v>0</v>
      </c>
      <c r="D47" s="83">
        <v>0</v>
      </c>
      <c r="E47" s="16"/>
      <c r="F47" s="17" t="s">
        <v>77</v>
      </c>
      <c r="G47" s="17"/>
      <c r="H47" s="17"/>
      <c r="I47" s="84"/>
      <c r="J47" s="17"/>
      <c r="K47" s="17"/>
      <c r="L47" s="84"/>
      <c r="M47" s="17"/>
      <c r="N47" s="17"/>
      <c r="O47" s="84"/>
      <c r="P47" s="84"/>
      <c r="Q47" s="84"/>
      <c r="R47" s="17"/>
      <c r="S47" s="84"/>
      <c r="T47" s="17"/>
      <c r="U47" s="17" t="str">
        <f t="shared" si="5"/>
        <v/>
      </c>
    </row>
    <row r="48" spans="1:21" x14ac:dyDescent="0.25">
      <c r="A48" s="55">
        <v>2</v>
      </c>
      <c r="B48" s="56">
        <v>1</v>
      </c>
      <c r="C48" s="56">
        <v>0</v>
      </c>
      <c r="D48" s="56">
        <v>0</v>
      </c>
      <c r="E48" s="57"/>
      <c r="F48" s="57" t="s">
        <v>78</v>
      </c>
      <c r="G48" s="57"/>
      <c r="H48" s="57"/>
      <c r="I48" s="57"/>
      <c r="J48" s="57"/>
      <c r="K48" s="57"/>
      <c r="L48" s="57"/>
      <c r="M48" s="57"/>
      <c r="N48" s="57"/>
      <c r="O48" s="57"/>
      <c r="P48" s="57"/>
      <c r="Q48" s="57"/>
      <c r="R48" s="57"/>
      <c r="S48" s="57"/>
      <c r="T48" s="58"/>
      <c r="U48" s="58" t="str">
        <f t="shared" si="5"/>
        <v/>
      </c>
    </row>
    <row r="49" spans="1:21" x14ac:dyDescent="0.25">
      <c r="A49" s="38">
        <v>2</v>
      </c>
      <c r="B49" s="39">
        <v>1</v>
      </c>
      <c r="C49" s="39">
        <v>0</v>
      </c>
      <c r="D49" s="39">
        <v>1</v>
      </c>
      <c r="E49" s="40"/>
      <c r="F49" s="40" t="s">
        <v>79</v>
      </c>
      <c r="G49" s="82">
        <v>1</v>
      </c>
      <c r="H49" s="82"/>
      <c r="I49" s="40">
        <v>1</v>
      </c>
      <c r="J49" s="40">
        <v>1</v>
      </c>
      <c r="K49" s="40">
        <v>1</v>
      </c>
      <c r="L49" s="40"/>
      <c r="M49" s="40" t="s">
        <v>2</v>
      </c>
      <c r="N49" s="40" t="s">
        <v>22</v>
      </c>
      <c r="O49" s="40"/>
      <c r="P49" s="40"/>
      <c r="Q49" s="40"/>
      <c r="R49" s="40"/>
      <c r="S49" s="40"/>
      <c r="T49" s="42"/>
      <c r="U49" s="42" t="str">
        <f t="shared" si="5"/>
        <v>N/A</v>
      </c>
    </row>
    <row r="50" spans="1:21" x14ac:dyDescent="0.25">
      <c r="A50" s="64">
        <v>2</v>
      </c>
      <c r="B50" s="49">
        <v>1</v>
      </c>
      <c r="C50" s="49">
        <v>1</v>
      </c>
      <c r="D50" s="49">
        <v>1</v>
      </c>
      <c r="E50" s="49"/>
      <c r="F50" s="50" t="s">
        <v>80</v>
      </c>
      <c r="G50" s="50">
        <v>1</v>
      </c>
      <c r="H50" s="50"/>
      <c r="I50" s="50">
        <v>1</v>
      </c>
      <c r="J50" s="50">
        <v>1</v>
      </c>
      <c r="K50" s="50">
        <v>1</v>
      </c>
      <c r="L50" s="51"/>
      <c r="M50" s="51" t="s">
        <v>2</v>
      </c>
      <c r="N50" s="51" t="s">
        <v>22</v>
      </c>
      <c r="O50" s="51"/>
      <c r="P50" s="51"/>
      <c r="Q50" s="51"/>
      <c r="R50" s="51"/>
      <c r="S50" s="51"/>
      <c r="T50" s="53"/>
      <c r="U50" s="53" t="str">
        <f t="shared" si="5"/>
        <v>N/A</v>
      </c>
    </row>
    <row r="51" spans="1:21" x14ac:dyDescent="0.25">
      <c r="A51" s="26">
        <v>2</v>
      </c>
      <c r="B51" s="26">
        <v>1</v>
      </c>
      <c r="C51" s="26">
        <v>1</v>
      </c>
      <c r="D51" s="26">
        <v>2</v>
      </c>
      <c r="E51" s="26"/>
      <c r="F51" s="28" t="s">
        <v>81</v>
      </c>
      <c r="G51" s="28">
        <v>1</v>
      </c>
      <c r="H51" s="28"/>
      <c r="I51" s="28">
        <v>1</v>
      </c>
      <c r="J51" s="28">
        <v>1</v>
      </c>
      <c r="K51" s="28">
        <v>1</v>
      </c>
      <c r="L51" s="29"/>
      <c r="M51" s="29" t="s">
        <v>2</v>
      </c>
      <c r="N51" s="29" t="s">
        <v>22</v>
      </c>
      <c r="O51" s="29"/>
      <c r="P51" s="29"/>
      <c r="Q51" s="29"/>
      <c r="R51" s="28"/>
      <c r="S51" s="29"/>
      <c r="T51" s="30"/>
      <c r="U51" s="30" t="str">
        <f t="shared" si="5"/>
        <v>N/A</v>
      </c>
    </row>
    <row r="52" spans="1:21" x14ac:dyDescent="0.25">
      <c r="A52" s="65">
        <v>2</v>
      </c>
      <c r="B52" s="66">
        <v>1</v>
      </c>
      <c r="C52" s="66">
        <v>1</v>
      </c>
      <c r="D52" s="66">
        <v>3</v>
      </c>
      <c r="E52" s="67"/>
      <c r="F52" s="67" t="s">
        <v>82</v>
      </c>
      <c r="G52" s="67">
        <v>2</v>
      </c>
      <c r="H52" s="67"/>
      <c r="I52" s="67">
        <v>1</v>
      </c>
      <c r="J52" s="67">
        <v>1</v>
      </c>
      <c r="K52" s="67">
        <v>1</v>
      </c>
      <c r="L52" s="67"/>
      <c r="M52" s="67" t="s">
        <v>2</v>
      </c>
      <c r="N52" s="67" t="s">
        <v>22</v>
      </c>
      <c r="O52" s="67"/>
      <c r="P52" s="67"/>
      <c r="Q52" s="67"/>
      <c r="R52" s="67"/>
      <c r="S52" s="67"/>
      <c r="T52" s="68"/>
      <c r="U52" s="68" t="str">
        <f t="shared" si="5"/>
        <v>N/A</v>
      </c>
    </row>
    <row r="53" spans="1:21" x14ac:dyDescent="0.25">
      <c r="A53" s="69">
        <v>2</v>
      </c>
      <c r="B53" s="70">
        <v>1</v>
      </c>
      <c r="C53" s="70">
        <v>1</v>
      </c>
      <c r="D53" s="70">
        <v>4</v>
      </c>
      <c r="E53" s="71"/>
      <c r="F53" s="71" t="s">
        <v>83</v>
      </c>
      <c r="G53" s="71">
        <v>2</v>
      </c>
      <c r="H53" s="71"/>
      <c r="I53" s="71">
        <v>1</v>
      </c>
      <c r="J53" s="71">
        <v>1</v>
      </c>
      <c r="K53" s="71">
        <v>1</v>
      </c>
      <c r="L53" s="71"/>
      <c r="M53" s="71" t="s">
        <v>2</v>
      </c>
      <c r="N53" s="71" t="s">
        <v>22</v>
      </c>
      <c r="O53" s="71"/>
      <c r="P53" s="71"/>
      <c r="Q53" s="71"/>
      <c r="R53" s="71"/>
      <c r="S53" s="71"/>
      <c r="T53" s="72"/>
      <c r="U53" s="72" t="str">
        <f t="shared" si="5"/>
        <v>N/A</v>
      </c>
    </row>
    <row r="54" spans="1:21" x14ac:dyDescent="0.25">
      <c r="A54" s="43">
        <v>2</v>
      </c>
      <c r="B54" s="44">
        <v>1</v>
      </c>
      <c r="C54" s="44">
        <v>1</v>
      </c>
      <c r="D54" s="44">
        <v>5</v>
      </c>
      <c r="E54" s="45"/>
      <c r="F54" s="45" t="s">
        <v>84</v>
      </c>
      <c r="G54" s="45">
        <v>20</v>
      </c>
      <c r="H54" s="45"/>
      <c r="I54" s="45">
        <v>1</v>
      </c>
      <c r="J54" s="45">
        <v>1</v>
      </c>
      <c r="K54" s="45">
        <v>1</v>
      </c>
      <c r="L54" s="45" t="s">
        <v>85</v>
      </c>
      <c r="M54" s="45" t="s">
        <v>21</v>
      </c>
      <c r="N54" s="45"/>
      <c r="O54" s="45"/>
      <c r="P54" s="45"/>
      <c r="Q54" s="45"/>
      <c r="R54" s="45"/>
      <c r="S54" s="45"/>
      <c r="T54" s="46">
        <v>2.4E-2</v>
      </c>
      <c r="U54" s="46">
        <f t="shared" si="5"/>
        <v>0.48</v>
      </c>
    </row>
    <row r="55" spans="1:21" x14ac:dyDescent="0.25">
      <c r="A55" s="69"/>
      <c r="B55" s="70"/>
      <c r="C55" s="70"/>
      <c r="D55" s="70"/>
      <c r="E55" s="71"/>
      <c r="F55" s="71"/>
      <c r="G55" s="71"/>
      <c r="H55" s="71"/>
      <c r="I55" s="71"/>
      <c r="J55" s="71"/>
      <c r="K55" s="71"/>
      <c r="L55" s="71"/>
      <c r="M55" s="71"/>
      <c r="N55" s="71"/>
      <c r="O55" s="71"/>
      <c r="P55" s="71"/>
      <c r="Q55" s="71"/>
      <c r="R55" s="71"/>
      <c r="S55" s="71"/>
      <c r="T55" s="72"/>
      <c r="U55" s="72" t="str">
        <f t="shared" si="5"/>
        <v/>
      </c>
    </row>
    <row r="56" spans="1:21" x14ac:dyDescent="0.25">
      <c r="A56" s="73">
        <v>2</v>
      </c>
      <c r="B56" s="74">
        <v>2</v>
      </c>
      <c r="C56" s="74">
        <v>0</v>
      </c>
      <c r="D56" s="74">
        <v>0</v>
      </c>
      <c r="E56" s="75"/>
      <c r="F56" s="75" t="s">
        <v>86</v>
      </c>
      <c r="G56" s="75"/>
      <c r="H56" s="75"/>
      <c r="I56" s="75">
        <v>1</v>
      </c>
      <c r="J56" s="75">
        <v>1</v>
      </c>
      <c r="K56" s="75">
        <v>1</v>
      </c>
      <c r="L56" s="75"/>
      <c r="M56" s="75"/>
      <c r="N56" s="75"/>
      <c r="O56" s="75"/>
      <c r="P56" s="75"/>
      <c r="Q56" s="75"/>
      <c r="R56" s="75"/>
      <c r="S56" s="75"/>
      <c r="T56" s="76"/>
      <c r="U56" s="76"/>
    </row>
    <row r="57" spans="1:21" x14ac:dyDescent="0.25">
      <c r="A57" s="27">
        <v>2</v>
      </c>
      <c r="B57" s="27">
        <v>2</v>
      </c>
      <c r="C57" s="27">
        <v>1</v>
      </c>
      <c r="D57" s="26">
        <v>0</v>
      </c>
      <c r="E57" s="27"/>
      <c r="F57" s="28" t="s">
        <v>87</v>
      </c>
      <c r="G57" s="28">
        <v>1</v>
      </c>
      <c r="H57" s="28"/>
      <c r="I57" s="29">
        <v>1</v>
      </c>
      <c r="J57" s="28">
        <v>1</v>
      </c>
      <c r="K57" s="28">
        <v>1</v>
      </c>
      <c r="L57" s="29" t="s">
        <v>88</v>
      </c>
      <c r="M57" s="28"/>
      <c r="N57" s="28"/>
      <c r="O57" s="29"/>
      <c r="P57" s="29"/>
      <c r="Q57" s="29"/>
      <c r="R57" s="28"/>
      <c r="S57" s="29"/>
      <c r="T57" s="42">
        <v>23</v>
      </c>
      <c r="U57" s="42">
        <v>23</v>
      </c>
    </row>
    <row r="58" spans="1:21" x14ac:dyDescent="0.25">
      <c r="A58" s="65">
        <v>2</v>
      </c>
      <c r="B58" s="66">
        <v>2</v>
      </c>
      <c r="C58" s="66">
        <v>2</v>
      </c>
      <c r="D58" s="66">
        <v>0</v>
      </c>
      <c r="E58" s="67"/>
      <c r="F58" s="67" t="s">
        <v>89</v>
      </c>
      <c r="G58" s="67">
        <v>1</v>
      </c>
      <c r="H58" s="67"/>
      <c r="I58" s="67">
        <v>1</v>
      </c>
      <c r="J58" s="67">
        <v>1</v>
      </c>
      <c r="K58" s="67">
        <v>1</v>
      </c>
      <c r="L58" s="67" t="s">
        <v>90</v>
      </c>
      <c r="M58" s="67"/>
      <c r="N58" s="67"/>
      <c r="O58" s="67"/>
      <c r="P58" s="67"/>
      <c r="Q58" s="67"/>
      <c r="R58" s="67"/>
      <c r="S58" s="67"/>
      <c r="T58" s="68">
        <v>6.74</v>
      </c>
      <c r="U58" s="68">
        <v>6.74</v>
      </c>
    </row>
    <row r="59" spans="1:21" x14ac:dyDescent="0.25">
      <c r="A59" s="38"/>
      <c r="B59" s="39"/>
      <c r="C59" s="39"/>
      <c r="D59" s="39"/>
      <c r="E59" s="40"/>
      <c r="F59" s="40"/>
      <c r="G59" s="40"/>
      <c r="H59" s="82"/>
      <c r="I59" s="40"/>
      <c r="J59" s="40"/>
      <c r="K59" s="40"/>
      <c r="L59" s="40"/>
      <c r="M59" s="40"/>
      <c r="N59" s="40"/>
      <c r="O59" s="40"/>
      <c r="P59" s="40"/>
      <c r="Q59" s="40"/>
      <c r="R59" s="40"/>
      <c r="S59" s="40"/>
      <c r="T59" s="42"/>
      <c r="U59" s="42"/>
    </row>
    <row r="60" spans="1:21" x14ac:dyDescent="0.25">
      <c r="A60" s="43"/>
      <c r="B60" s="44"/>
      <c r="C60" s="44"/>
      <c r="D60" s="44"/>
      <c r="E60" s="45"/>
      <c r="F60" s="45"/>
      <c r="G60" s="45"/>
      <c r="H60" s="45"/>
      <c r="I60" s="45"/>
      <c r="J60" s="45"/>
      <c r="K60" s="45"/>
      <c r="L60" s="45"/>
      <c r="M60" s="45"/>
      <c r="N60" s="45"/>
      <c r="O60" s="45"/>
      <c r="P60" s="45"/>
      <c r="Q60" s="45"/>
      <c r="R60" s="45"/>
      <c r="S60" s="45"/>
      <c r="T60" s="46"/>
      <c r="U60" s="46"/>
    </row>
    <row r="61" spans="1:21" x14ac:dyDescent="0.25">
      <c r="A61" s="65"/>
      <c r="B61" s="66"/>
      <c r="C61" s="66"/>
      <c r="D61" s="66"/>
      <c r="E61" s="67"/>
      <c r="F61" s="67"/>
      <c r="G61" s="67"/>
      <c r="H61" s="67"/>
      <c r="I61" s="67"/>
      <c r="J61" s="67"/>
      <c r="K61" s="67"/>
      <c r="L61" s="67"/>
      <c r="M61" s="67"/>
      <c r="N61" s="67"/>
      <c r="O61" s="67"/>
      <c r="P61" s="67"/>
      <c r="Q61" s="67"/>
      <c r="R61" s="67"/>
      <c r="S61" s="67"/>
      <c r="T61" s="68"/>
      <c r="U61" s="68" t="str">
        <f t="shared" ref="U61:U69" si="6">IF($M61="","",IF($M61="Yes","N/A",$T61*$G61))</f>
        <v/>
      </c>
    </row>
    <row r="62" spans="1:21" x14ac:dyDescent="0.25">
      <c r="A62" s="20">
        <v>2</v>
      </c>
      <c r="B62" s="20">
        <v>2</v>
      </c>
      <c r="C62" s="20">
        <v>0</v>
      </c>
      <c r="D62" s="20">
        <v>0</v>
      </c>
      <c r="E62" s="21"/>
      <c r="F62" s="22" t="s">
        <v>91</v>
      </c>
      <c r="G62" s="22"/>
      <c r="H62" s="22"/>
      <c r="I62" s="22"/>
      <c r="J62" s="22"/>
      <c r="K62" s="22"/>
      <c r="L62" s="22" t="s">
        <v>92</v>
      </c>
      <c r="M62" s="22"/>
      <c r="N62" s="23"/>
      <c r="O62" s="23"/>
      <c r="P62" s="23"/>
      <c r="Q62" s="23"/>
      <c r="R62" s="23"/>
      <c r="S62" s="23"/>
      <c r="T62" s="25"/>
      <c r="U62" s="25" t="str">
        <f t="shared" si="6"/>
        <v/>
      </c>
    </row>
    <row r="63" spans="1:21" x14ac:dyDescent="0.25">
      <c r="A63" s="26">
        <v>2</v>
      </c>
      <c r="B63" s="26">
        <v>2</v>
      </c>
      <c r="C63" s="26">
        <v>0</v>
      </c>
      <c r="D63" s="26">
        <v>1</v>
      </c>
      <c r="E63" s="26"/>
      <c r="F63" s="28" t="s">
        <v>93</v>
      </c>
      <c r="G63" s="28">
        <v>1</v>
      </c>
      <c r="H63" s="28" t="s">
        <v>94</v>
      </c>
      <c r="I63" s="29">
        <v>1</v>
      </c>
      <c r="J63" s="28">
        <v>1</v>
      </c>
      <c r="K63" s="28">
        <v>1</v>
      </c>
      <c r="L63" s="29"/>
      <c r="M63" s="28" t="s">
        <v>2</v>
      </c>
      <c r="N63" s="29"/>
      <c r="O63" s="29"/>
      <c r="P63" s="29"/>
      <c r="Q63" s="29"/>
      <c r="R63" s="29"/>
      <c r="S63" s="29"/>
      <c r="T63" s="48"/>
      <c r="U63" s="48" t="str">
        <f t="shared" si="6"/>
        <v>N/A</v>
      </c>
    </row>
    <row r="64" spans="1:21" x14ac:dyDescent="0.25">
      <c r="A64" s="49">
        <v>2</v>
      </c>
      <c r="B64" s="49">
        <v>2</v>
      </c>
      <c r="C64" s="49">
        <v>0</v>
      </c>
      <c r="D64" s="49">
        <v>2</v>
      </c>
      <c r="E64" s="49"/>
      <c r="F64" s="50" t="s">
        <v>95</v>
      </c>
      <c r="G64" s="50">
        <v>2</v>
      </c>
      <c r="H64" s="50" t="s">
        <v>94</v>
      </c>
      <c r="I64" s="51">
        <v>1</v>
      </c>
      <c r="J64" s="51">
        <v>1</v>
      </c>
      <c r="K64" s="51">
        <v>1</v>
      </c>
      <c r="L64" s="51"/>
      <c r="M64" s="50" t="s">
        <v>2</v>
      </c>
      <c r="N64" s="51"/>
      <c r="O64" s="51"/>
      <c r="P64" s="51"/>
      <c r="Q64" s="51"/>
      <c r="R64" s="50"/>
      <c r="S64" s="51"/>
      <c r="T64" s="53"/>
      <c r="U64" s="53" t="str">
        <f t="shared" si="6"/>
        <v>N/A</v>
      </c>
    </row>
    <row r="65" spans="1:21" x14ac:dyDescent="0.25">
      <c r="A65" s="27">
        <v>2</v>
      </c>
      <c r="B65" s="27">
        <v>2</v>
      </c>
      <c r="C65" s="27">
        <v>0</v>
      </c>
      <c r="D65" s="26">
        <v>3</v>
      </c>
      <c r="E65" s="27"/>
      <c r="F65" s="28" t="s">
        <v>96</v>
      </c>
      <c r="G65" s="28">
        <v>1</v>
      </c>
      <c r="H65" s="28" t="s">
        <v>94</v>
      </c>
      <c r="I65" s="29">
        <v>1</v>
      </c>
      <c r="J65" s="28">
        <v>1</v>
      </c>
      <c r="K65" s="28">
        <v>1</v>
      </c>
      <c r="L65" s="29"/>
      <c r="M65" s="28" t="s">
        <v>2</v>
      </c>
      <c r="N65" s="28"/>
      <c r="O65" s="29"/>
      <c r="P65" s="29"/>
      <c r="Q65" s="29"/>
      <c r="R65" s="28"/>
      <c r="S65" s="29"/>
      <c r="T65" s="28"/>
      <c r="U65" s="28" t="str">
        <f t="shared" si="6"/>
        <v>N/A</v>
      </c>
    </row>
    <row r="66" spans="1:21" x14ac:dyDescent="0.25">
      <c r="A66" s="65">
        <v>2</v>
      </c>
      <c r="B66" s="66">
        <v>2</v>
      </c>
      <c r="C66" s="66">
        <v>0</v>
      </c>
      <c r="D66" s="66">
        <v>4</v>
      </c>
      <c r="E66" s="67"/>
      <c r="F66" s="67" t="s">
        <v>97</v>
      </c>
      <c r="G66" s="67">
        <v>1</v>
      </c>
      <c r="H66" s="67" t="s">
        <v>94</v>
      </c>
      <c r="I66" s="67">
        <v>1</v>
      </c>
      <c r="J66" s="67">
        <v>1</v>
      </c>
      <c r="K66" s="67">
        <v>1</v>
      </c>
      <c r="L66" s="67"/>
      <c r="M66" s="67" t="s">
        <v>2</v>
      </c>
      <c r="N66" s="67"/>
      <c r="O66" s="67"/>
      <c r="P66" s="67"/>
      <c r="Q66" s="67"/>
      <c r="R66" s="67"/>
      <c r="S66" s="67"/>
      <c r="T66" s="68"/>
      <c r="U66" s="68" t="str">
        <f t="shared" si="6"/>
        <v>N/A</v>
      </c>
    </row>
    <row r="67" spans="1:21" x14ac:dyDescent="0.25">
      <c r="A67" s="38">
        <v>2</v>
      </c>
      <c r="B67" s="39">
        <v>2</v>
      </c>
      <c r="C67" s="39">
        <v>0</v>
      </c>
      <c r="D67" s="39">
        <v>5</v>
      </c>
      <c r="E67" s="40"/>
      <c r="F67" s="40" t="s">
        <v>98</v>
      </c>
      <c r="G67" s="40">
        <v>2</v>
      </c>
      <c r="H67" s="82" t="s">
        <v>94</v>
      </c>
      <c r="I67" s="40">
        <v>1</v>
      </c>
      <c r="J67" s="40">
        <v>1</v>
      </c>
      <c r="K67" s="40">
        <v>1</v>
      </c>
      <c r="L67" s="40" t="s">
        <v>99</v>
      </c>
      <c r="M67" s="40" t="s">
        <v>21</v>
      </c>
      <c r="N67" s="40"/>
      <c r="O67" s="40"/>
      <c r="P67" s="40"/>
      <c r="Q67" s="40"/>
      <c r="R67" s="40"/>
      <c r="S67" s="40"/>
      <c r="T67" s="42">
        <v>2.2400000000000002</v>
      </c>
      <c r="U67" s="42">
        <f t="shared" si="6"/>
        <v>4.4800000000000004</v>
      </c>
    </row>
    <row r="68" spans="1:21" x14ac:dyDescent="0.25">
      <c r="A68" s="64">
        <v>2</v>
      </c>
      <c r="B68" s="49">
        <v>2</v>
      </c>
      <c r="C68" s="49">
        <v>0</v>
      </c>
      <c r="D68" s="49">
        <v>6</v>
      </c>
      <c r="E68" s="49"/>
      <c r="F68" s="50" t="s">
        <v>100</v>
      </c>
      <c r="G68" s="50">
        <v>4</v>
      </c>
      <c r="H68" s="50" t="s">
        <v>101</v>
      </c>
      <c r="I68" s="50">
        <v>1</v>
      </c>
      <c r="J68" s="50">
        <v>1</v>
      </c>
      <c r="K68" s="50">
        <v>1</v>
      </c>
      <c r="L68" s="50" t="s">
        <v>102</v>
      </c>
      <c r="M68" s="50" t="s">
        <v>21</v>
      </c>
      <c r="N68" s="50"/>
      <c r="O68" s="51"/>
      <c r="P68" s="51"/>
      <c r="Q68" s="51"/>
      <c r="R68" s="51"/>
      <c r="S68" s="51"/>
      <c r="T68" s="53">
        <f>8.1/25</f>
        <v>0.32400000000000001</v>
      </c>
      <c r="U68" s="53">
        <f t="shared" si="6"/>
        <v>1.296</v>
      </c>
    </row>
    <row r="69" spans="1:21" x14ac:dyDescent="0.25">
      <c r="A69" s="69">
        <v>2</v>
      </c>
      <c r="B69" s="70">
        <v>2</v>
      </c>
      <c r="C69" s="70">
        <v>0</v>
      </c>
      <c r="D69" s="70">
        <v>7</v>
      </c>
      <c r="E69" s="71"/>
      <c r="F69" s="71" t="s">
        <v>103</v>
      </c>
      <c r="G69" s="71">
        <v>1</v>
      </c>
      <c r="H69" s="71" t="s">
        <v>56</v>
      </c>
      <c r="I69" s="71">
        <v>1</v>
      </c>
      <c r="J69" s="71">
        <v>1</v>
      </c>
      <c r="K69" s="71">
        <v>1</v>
      </c>
      <c r="L69" s="71" t="s">
        <v>104</v>
      </c>
      <c r="M69" s="71" t="s">
        <v>21</v>
      </c>
      <c r="N69" s="71"/>
      <c r="O69" s="71"/>
      <c r="P69" s="71"/>
      <c r="Q69" s="71"/>
      <c r="R69" s="71"/>
      <c r="S69" s="71"/>
      <c r="T69" s="72">
        <v>24.91</v>
      </c>
      <c r="U69" s="72">
        <f t="shared" si="6"/>
        <v>24.91</v>
      </c>
    </row>
    <row r="70" spans="1:21" x14ac:dyDescent="0.25">
      <c r="A70" s="43">
        <v>2</v>
      </c>
      <c r="B70" s="44">
        <v>2</v>
      </c>
      <c r="C70" s="44">
        <v>0</v>
      </c>
      <c r="D70" s="44">
        <v>8</v>
      </c>
      <c r="E70" s="45"/>
      <c r="F70" s="45" t="s">
        <v>105</v>
      </c>
      <c r="G70" s="45">
        <v>2</v>
      </c>
      <c r="H70" s="45" t="s">
        <v>50</v>
      </c>
      <c r="I70" s="45">
        <v>1</v>
      </c>
      <c r="J70" s="45">
        <v>1</v>
      </c>
      <c r="K70" s="45">
        <v>1</v>
      </c>
      <c r="L70" s="45"/>
      <c r="M70" s="45"/>
      <c r="N70" s="45"/>
      <c r="O70" s="45"/>
      <c r="P70" s="45"/>
      <c r="Q70" s="45"/>
      <c r="R70" s="45"/>
      <c r="S70" s="45"/>
      <c r="T70" s="46"/>
      <c r="U70" s="46"/>
    </row>
    <row r="71" spans="1:21" x14ac:dyDescent="0.25">
      <c r="A71" s="69">
        <v>2</v>
      </c>
      <c r="B71" s="70">
        <v>2</v>
      </c>
      <c r="C71" s="70">
        <v>0</v>
      </c>
      <c r="D71" s="70">
        <v>9</v>
      </c>
      <c r="E71" s="71"/>
      <c r="F71" s="71" t="s">
        <v>106</v>
      </c>
      <c r="G71" s="71"/>
      <c r="H71" s="71"/>
      <c r="I71" s="71">
        <v>1</v>
      </c>
      <c r="J71" s="71">
        <v>1</v>
      </c>
      <c r="K71" s="71">
        <v>1</v>
      </c>
      <c r="L71" s="71"/>
      <c r="M71" s="71"/>
      <c r="N71" s="71"/>
      <c r="O71" s="71"/>
      <c r="P71" s="71"/>
      <c r="Q71" s="71"/>
      <c r="R71" s="71"/>
      <c r="S71" s="71"/>
      <c r="T71" s="72"/>
      <c r="U71" s="72" t="str">
        <f>IF($M71="","",IF($M71="Yes","N/A",$T71*$G71))</f>
        <v/>
      </c>
    </row>
    <row r="72" spans="1:21" x14ac:dyDescent="0.25">
      <c r="A72" s="43">
        <v>2</v>
      </c>
      <c r="B72" s="44">
        <v>2</v>
      </c>
      <c r="C72" s="44">
        <v>0</v>
      </c>
      <c r="D72" s="44">
        <v>10</v>
      </c>
      <c r="E72" s="45"/>
      <c r="F72" s="45" t="s">
        <v>107</v>
      </c>
      <c r="G72" s="45">
        <v>1</v>
      </c>
      <c r="H72" s="45" t="s">
        <v>50</v>
      </c>
      <c r="I72" s="45">
        <v>1</v>
      </c>
      <c r="J72" s="45">
        <v>1</v>
      </c>
      <c r="K72" s="45">
        <v>1</v>
      </c>
      <c r="L72" s="45"/>
      <c r="M72" s="45"/>
      <c r="N72" s="45"/>
      <c r="O72" s="45"/>
      <c r="P72" s="45"/>
      <c r="Q72" s="45"/>
      <c r="R72" s="45"/>
      <c r="S72" s="45"/>
      <c r="T72" s="46"/>
      <c r="U72" s="46"/>
    </row>
    <row r="73" spans="1:21" x14ac:dyDescent="0.25">
      <c r="A73" s="83">
        <v>3</v>
      </c>
      <c r="B73" s="83">
        <v>0</v>
      </c>
      <c r="C73" s="83">
        <v>0</v>
      </c>
      <c r="D73" s="83">
        <v>0</v>
      </c>
      <c r="E73" s="16"/>
      <c r="F73" s="17" t="s">
        <v>108</v>
      </c>
      <c r="G73" s="17"/>
      <c r="H73" s="17"/>
      <c r="I73" s="84"/>
      <c r="J73" s="17"/>
      <c r="K73" s="17"/>
      <c r="L73" s="84"/>
      <c r="M73" s="17"/>
      <c r="N73" s="17"/>
      <c r="O73" s="84"/>
      <c r="P73" s="84"/>
      <c r="Q73" s="84"/>
      <c r="R73" s="17"/>
      <c r="S73" s="84"/>
      <c r="T73" s="17"/>
      <c r="U73" s="17" t="str">
        <f t="shared" ref="U73:U77" si="7">IF($M73="","",IF($M73="Yes","N/A",$T73*$G73))</f>
        <v/>
      </c>
    </row>
    <row r="74" spans="1:21" x14ac:dyDescent="0.25">
      <c r="A74" s="55">
        <v>3</v>
      </c>
      <c r="B74" s="56">
        <v>1</v>
      </c>
      <c r="C74" s="56">
        <v>0</v>
      </c>
      <c r="D74" s="56">
        <v>0</v>
      </c>
      <c r="E74" s="57"/>
      <c r="F74" s="57" t="s">
        <v>109</v>
      </c>
      <c r="G74" s="57"/>
      <c r="H74" s="57"/>
      <c r="I74" s="57"/>
      <c r="J74" s="57"/>
      <c r="K74" s="57"/>
      <c r="L74" s="57"/>
      <c r="M74" s="57"/>
      <c r="N74" s="57"/>
      <c r="O74" s="57"/>
      <c r="P74" s="57"/>
      <c r="Q74" s="57"/>
      <c r="R74" s="57"/>
      <c r="S74" s="57"/>
      <c r="T74" s="58"/>
      <c r="U74" s="58" t="str">
        <f t="shared" si="7"/>
        <v/>
      </c>
    </row>
    <row r="75" spans="1:21" x14ac:dyDescent="0.25">
      <c r="A75" s="38">
        <v>3</v>
      </c>
      <c r="B75" s="39">
        <v>1</v>
      </c>
      <c r="C75" s="39">
        <v>0</v>
      </c>
      <c r="D75" s="39">
        <v>1</v>
      </c>
      <c r="E75" s="40"/>
      <c r="F75" s="40" t="s">
        <v>110</v>
      </c>
      <c r="G75" s="82"/>
      <c r="H75" s="82"/>
      <c r="I75" s="40"/>
      <c r="J75" s="40"/>
      <c r="K75" s="40"/>
      <c r="L75" s="40"/>
      <c r="M75" s="40" t="s">
        <v>2</v>
      </c>
      <c r="N75" s="40" t="s">
        <v>22</v>
      </c>
      <c r="O75" s="40"/>
      <c r="P75" s="40"/>
      <c r="Q75" s="40"/>
      <c r="R75" s="40"/>
      <c r="S75" s="40"/>
      <c r="T75" s="42"/>
      <c r="U75" s="42" t="str">
        <f t="shared" si="7"/>
        <v>N/A</v>
      </c>
    </row>
    <row r="76" spans="1:21" x14ac:dyDescent="0.25">
      <c r="A76" s="64">
        <v>3</v>
      </c>
      <c r="B76" s="49">
        <v>1</v>
      </c>
      <c r="C76" s="49">
        <v>0</v>
      </c>
      <c r="D76" s="49">
        <v>2</v>
      </c>
      <c r="E76" s="49"/>
      <c r="F76" s="50" t="s">
        <v>111</v>
      </c>
      <c r="G76" s="50"/>
      <c r="H76" s="50"/>
      <c r="I76" s="50"/>
      <c r="J76" s="50"/>
      <c r="K76" s="50"/>
      <c r="L76" s="51"/>
      <c r="M76" s="50" t="s">
        <v>2</v>
      </c>
      <c r="N76" s="50" t="s">
        <v>22</v>
      </c>
      <c r="O76" s="51"/>
      <c r="P76" s="51"/>
      <c r="Q76" s="51"/>
      <c r="R76" s="51"/>
      <c r="S76" s="51"/>
      <c r="T76" s="53"/>
      <c r="U76" s="53" t="str">
        <f t="shared" si="7"/>
        <v>N/A</v>
      </c>
    </row>
    <row r="77" spans="1:21" x14ac:dyDescent="0.25">
      <c r="A77" s="26">
        <v>3</v>
      </c>
      <c r="B77" s="26">
        <v>1</v>
      </c>
      <c r="C77" s="26">
        <v>0</v>
      </c>
      <c r="D77" s="26">
        <v>3</v>
      </c>
      <c r="E77" s="26"/>
      <c r="F77" s="28" t="s">
        <v>112</v>
      </c>
      <c r="G77" s="28"/>
      <c r="H77" s="28"/>
      <c r="I77" s="28"/>
      <c r="J77" s="28"/>
      <c r="K77" s="28"/>
      <c r="L77" s="29"/>
      <c r="M77" s="28" t="s">
        <v>2</v>
      </c>
      <c r="N77" s="28" t="s">
        <v>22</v>
      </c>
      <c r="O77" s="29"/>
      <c r="P77" s="29"/>
      <c r="Q77" s="29"/>
      <c r="R77" s="28"/>
      <c r="S77" s="29"/>
      <c r="T77" s="30"/>
      <c r="U77" s="30" t="str">
        <f t="shared" si="7"/>
        <v>N/A</v>
      </c>
    </row>
    <row r="78" spans="1:21" x14ac:dyDescent="0.25">
      <c r="A78" s="64"/>
      <c r="B78" s="49"/>
      <c r="C78" s="49"/>
      <c r="D78" s="49"/>
      <c r="E78" s="49"/>
      <c r="F78" s="50"/>
      <c r="G78" s="50"/>
      <c r="H78" s="50"/>
      <c r="I78" s="50"/>
      <c r="J78" s="50"/>
      <c r="K78" s="50"/>
      <c r="L78" s="50"/>
      <c r="M78" s="50"/>
      <c r="N78" s="50"/>
      <c r="O78" s="51"/>
      <c r="P78" s="51"/>
      <c r="Q78" s="51"/>
      <c r="R78" s="51"/>
      <c r="S78" s="51"/>
      <c r="T78" s="52"/>
      <c r="U78" s="52"/>
    </row>
    <row r="79" spans="1:21" x14ac:dyDescent="0.25">
      <c r="A79" s="26"/>
      <c r="B79" s="26"/>
      <c r="C79" s="26"/>
      <c r="D79" s="26"/>
      <c r="E79" s="26"/>
      <c r="F79" s="28"/>
      <c r="G79" s="28"/>
      <c r="H79" s="28"/>
      <c r="I79" s="28"/>
      <c r="J79" s="28"/>
      <c r="K79" s="28"/>
      <c r="L79" s="29"/>
      <c r="M79" s="28"/>
      <c r="N79" s="28"/>
      <c r="O79" s="29"/>
      <c r="P79" s="29"/>
      <c r="Q79" s="29"/>
      <c r="R79" s="28"/>
      <c r="S79" s="29"/>
      <c r="T79" s="30"/>
      <c r="U79" s="30" t="str">
        <f t="shared" ref="U79:U88" si="8">IF($M79="","",IF($M79="Yes","N/A",$T79*$G79))</f>
        <v/>
      </c>
    </row>
    <row r="80" spans="1:21" x14ac:dyDescent="0.25">
      <c r="A80" s="55">
        <v>3</v>
      </c>
      <c r="B80" s="56">
        <v>2</v>
      </c>
      <c r="C80" s="56">
        <v>0</v>
      </c>
      <c r="D80" s="56">
        <v>0</v>
      </c>
      <c r="E80" s="57"/>
      <c r="F80" s="57" t="s">
        <v>113</v>
      </c>
      <c r="G80" s="57"/>
      <c r="H80" s="57"/>
      <c r="I80" s="57"/>
      <c r="J80" s="57"/>
      <c r="K80" s="57"/>
      <c r="L80" s="57"/>
      <c r="M80" s="57"/>
      <c r="N80" s="57"/>
      <c r="O80" s="57"/>
      <c r="P80" s="57"/>
      <c r="Q80" s="57"/>
      <c r="R80" s="57"/>
      <c r="S80" s="57"/>
      <c r="T80" s="58"/>
      <c r="U80" s="58" t="str">
        <f t="shared" si="8"/>
        <v/>
      </c>
    </row>
    <row r="81" spans="1:21" x14ac:dyDescent="0.25">
      <c r="A81" s="85">
        <v>3</v>
      </c>
      <c r="B81" s="86">
        <v>2</v>
      </c>
      <c r="C81" s="86">
        <v>1</v>
      </c>
      <c r="D81" s="86">
        <v>0</v>
      </c>
      <c r="E81" s="87"/>
      <c r="F81" s="87" t="s">
        <v>114</v>
      </c>
      <c r="G81" s="87"/>
      <c r="H81" s="87"/>
      <c r="I81" s="87"/>
      <c r="J81" s="87"/>
      <c r="K81" s="87"/>
      <c r="L81" s="87"/>
      <c r="M81" s="87"/>
      <c r="N81" s="87"/>
      <c r="O81" s="87"/>
      <c r="P81" s="87"/>
      <c r="Q81" s="87"/>
      <c r="R81" s="87"/>
      <c r="S81" s="87"/>
      <c r="T81" s="88"/>
      <c r="U81" s="88" t="str">
        <f t="shared" si="8"/>
        <v/>
      </c>
    </row>
    <row r="82" spans="1:21" x14ac:dyDescent="0.25">
      <c r="A82" s="65">
        <v>3</v>
      </c>
      <c r="B82" s="66">
        <v>2</v>
      </c>
      <c r="C82" s="66">
        <v>1</v>
      </c>
      <c r="D82" s="66">
        <v>1</v>
      </c>
      <c r="E82" s="67"/>
      <c r="F82" s="67" t="s">
        <v>115</v>
      </c>
      <c r="G82" s="67">
        <v>1</v>
      </c>
      <c r="H82" s="67"/>
      <c r="I82" s="67"/>
      <c r="J82" s="67"/>
      <c r="K82" s="67"/>
      <c r="L82" s="67" t="s">
        <v>116</v>
      </c>
      <c r="M82" s="67" t="s">
        <v>21</v>
      </c>
      <c r="N82" s="67"/>
      <c r="O82" s="67"/>
      <c r="P82" s="67"/>
      <c r="Q82" s="67"/>
      <c r="R82" s="67"/>
      <c r="S82" s="67"/>
      <c r="T82" s="68">
        <v>15.95</v>
      </c>
      <c r="U82" s="68">
        <f t="shared" si="8"/>
        <v>15.95</v>
      </c>
    </row>
    <row r="83" spans="1:21" x14ac:dyDescent="0.25">
      <c r="A83" s="38">
        <v>3</v>
      </c>
      <c r="B83" s="39">
        <v>2</v>
      </c>
      <c r="C83" s="39">
        <v>1</v>
      </c>
      <c r="D83" s="39">
        <v>2</v>
      </c>
      <c r="E83" s="40"/>
      <c r="F83" s="40" t="s">
        <v>117</v>
      </c>
      <c r="G83" s="82">
        <v>1</v>
      </c>
      <c r="H83" s="82"/>
      <c r="I83" s="40"/>
      <c r="J83" s="40"/>
      <c r="K83" s="40"/>
      <c r="L83" s="40" t="s">
        <v>118</v>
      </c>
      <c r="M83" s="40" t="s">
        <v>21</v>
      </c>
      <c r="N83" s="40"/>
      <c r="O83" s="40"/>
      <c r="P83" s="40"/>
      <c r="Q83" s="40"/>
      <c r="R83" s="40"/>
      <c r="S83" s="40"/>
      <c r="T83" s="42">
        <v>14.95</v>
      </c>
      <c r="U83" s="42">
        <f t="shared" si="8"/>
        <v>14.95</v>
      </c>
    </row>
    <row r="84" spans="1:21" x14ac:dyDescent="0.25">
      <c r="A84" s="43"/>
      <c r="B84" s="44"/>
      <c r="C84" s="44"/>
      <c r="D84" s="44"/>
      <c r="E84" s="45"/>
      <c r="F84" s="45"/>
      <c r="G84" s="45"/>
      <c r="H84" s="45"/>
      <c r="I84" s="45"/>
      <c r="J84" s="45"/>
      <c r="K84" s="45"/>
      <c r="L84" s="45"/>
      <c r="M84" s="45"/>
      <c r="N84" s="45"/>
      <c r="O84" s="45"/>
      <c r="P84" s="45"/>
      <c r="Q84" s="45"/>
      <c r="R84" s="45"/>
      <c r="S84" s="45"/>
      <c r="T84" s="46"/>
      <c r="U84" s="46" t="str">
        <f t="shared" si="8"/>
        <v/>
      </c>
    </row>
    <row r="85" spans="1:21" x14ac:dyDescent="0.25">
      <c r="A85" s="38"/>
      <c r="B85" s="39"/>
      <c r="C85" s="39"/>
      <c r="D85" s="39"/>
      <c r="E85" s="40"/>
      <c r="F85" s="40"/>
      <c r="G85" s="40"/>
      <c r="H85" s="40"/>
      <c r="I85" s="40"/>
      <c r="J85" s="40"/>
      <c r="K85" s="40"/>
      <c r="L85" s="40"/>
      <c r="M85" s="40"/>
      <c r="N85" s="40"/>
      <c r="O85" s="40"/>
      <c r="P85" s="40"/>
      <c r="Q85" s="40"/>
      <c r="R85" s="40"/>
      <c r="S85" s="40"/>
      <c r="T85" s="42"/>
      <c r="U85" s="42" t="str">
        <f t="shared" si="8"/>
        <v/>
      </c>
    </row>
    <row r="86" spans="1:21" x14ac:dyDescent="0.25">
      <c r="A86" s="43"/>
      <c r="B86" s="44"/>
      <c r="C86" s="44"/>
      <c r="D86" s="44"/>
      <c r="E86" s="45"/>
      <c r="F86" s="45"/>
      <c r="G86" s="45"/>
      <c r="H86" s="45"/>
      <c r="I86" s="45"/>
      <c r="J86" s="45"/>
      <c r="K86" s="45"/>
      <c r="L86" s="45"/>
      <c r="M86" s="45"/>
      <c r="N86" s="45"/>
      <c r="O86" s="45"/>
      <c r="P86" s="45"/>
      <c r="Q86" s="45"/>
      <c r="R86" s="45"/>
      <c r="S86" s="45"/>
      <c r="T86" s="46"/>
      <c r="U86" s="46" t="str">
        <f t="shared" si="8"/>
        <v/>
      </c>
    </row>
    <row r="87" spans="1:21" x14ac:dyDescent="0.25">
      <c r="A87" s="85">
        <v>3</v>
      </c>
      <c r="B87" s="86">
        <v>2</v>
      </c>
      <c r="C87" s="86">
        <v>2</v>
      </c>
      <c r="D87" s="86">
        <v>0</v>
      </c>
      <c r="E87" s="87"/>
      <c r="F87" s="87" t="s">
        <v>119</v>
      </c>
      <c r="G87" s="87"/>
      <c r="H87" s="87"/>
      <c r="I87" s="87"/>
      <c r="J87" s="87"/>
      <c r="K87" s="87"/>
      <c r="L87" s="87"/>
      <c r="M87" s="87"/>
      <c r="N87" s="87"/>
      <c r="O87" s="87"/>
      <c r="P87" s="87"/>
      <c r="Q87" s="87"/>
      <c r="R87" s="87"/>
      <c r="S87" s="87"/>
      <c r="T87" s="88"/>
      <c r="U87" s="88" t="str">
        <f t="shared" si="8"/>
        <v/>
      </c>
    </row>
    <row r="88" spans="1:21" x14ac:dyDescent="0.25">
      <c r="A88" s="65">
        <v>3</v>
      </c>
      <c r="B88" s="66">
        <v>2</v>
      </c>
      <c r="C88" s="66">
        <v>2</v>
      </c>
      <c r="D88" s="66">
        <v>1</v>
      </c>
      <c r="E88" s="67"/>
      <c r="F88" s="67" t="s">
        <v>120</v>
      </c>
      <c r="G88" s="67">
        <v>1</v>
      </c>
      <c r="H88" s="67" t="s">
        <v>121</v>
      </c>
      <c r="I88" s="67">
        <v>1</v>
      </c>
      <c r="J88" s="67">
        <v>1</v>
      </c>
      <c r="K88" s="67">
        <v>1</v>
      </c>
      <c r="L88" s="67" t="s">
        <v>122</v>
      </c>
      <c r="M88" s="67" t="s">
        <v>21</v>
      </c>
      <c r="N88" s="67"/>
      <c r="O88" s="67"/>
      <c r="P88" s="67"/>
      <c r="Q88" s="67"/>
      <c r="R88" s="67"/>
      <c r="S88" s="67"/>
      <c r="T88" s="68">
        <v>4.1399999999999997</v>
      </c>
      <c r="U88" s="68">
        <f t="shared" si="8"/>
        <v>4.1399999999999997</v>
      </c>
    </row>
    <row r="89" spans="1:21" x14ac:dyDescent="0.25">
      <c r="A89" s="38">
        <v>3</v>
      </c>
      <c r="B89" s="39">
        <v>2</v>
      </c>
      <c r="C89" s="39">
        <v>2</v>
      </c>
      <c r="D89" s="39">
        <v>2</v>
      </c>
      <c r="E89" s="40"/>
      <c r="F89" s="40" t="s">
        <v>123</v>
      </c>
      <c r="G89" s="82">
        <v>1</v>
      </c>
      <c r="H89" s="82" t="s">
        <v>121</v>
      </c>
      <c r="I89" s="40">
        <v>1</v>
      </c>
      <c r="J89" s="40">
        <v>1</v>
      </c>
      <c r="K89" s="40">
        <v>1</v>
      </c>
      <c r="L89" s="40" t="s">
        <v>124</v>
      </c>
      <c r="M89" s="40" t="s">
        <v>21</v>
      </c>
      <c r="N89" s="40"/>
      <c r="O89" s="40"/>
      <c r="P89" s="40"/>
      <c r="Q89" s="40"/>
      <c r="R89" s="40"/>
      <c r="S89" s="40"/>
      <c r="T89" s="42">
        <v>4</v>
      </c>
      <c r="U89" s="42">
        <v>4</v>
      </c>
    </row>
    <row r="90" spans="1:21" x14ac:dyDescent="0.25">
      <c r="A90" s="64">
        <v>3</v>
      </c>
      <c r="B90" s="49">
        <v>2</v>
      </c>
      <c r="C90" s="49">
        <v>2</v>
      </c>
      <c r="D90" s="49">
        <v>3</v>
      </c>
      <c r="E90" s="49"/>
      <c r="F90" s="50" t="s">
        <v>125</v>
      </c>
      <c r="G90" s="50">
        <v>1</v>
      </c>
      <c r="H90" s="50" t="s">
        <v>26</v>
      </c>
      <c r="I90" s="50">
        <v>1</v>
      </c>
      <c r="J90" s="50">
        <v>1</v>
      </c>
      <c r="K90" s="50">
        <v>1</v>
      </c>
      <c r="L90" s="50" t="s">
        <v>126</v>
      </c>
      <c r="M90" s="50" t="s">
        <v>2</v>
      </c>
      <c r="N90" s="50"/>
      <c r="O90" s="51"/>
      <c r="P90" s="51"/>
      <c r="Q90" s="51"/>
      <c r="R90" s="51"/>
      <c r="S90" s="51"/>
      <c r="T90" s="53"/>
      <c r="U90" s="53"/>
    </row>
    <row r="91" spans="1:21" x14ac:dyDescent="0.25">
      <c r="A91" s="83">
        <v>9</v>
      </c>
      <c r="B91" s="83">
        <v>9</v>
      </c>
      <c r="C91" s="83">
        <v>9</v>
      </c>
      <c r="D91" s="83">
        <v>0</v>
      </c>
      <c r="E91" s="16"/>
      <c r="F91" s="17" t="s">
        <v>127</v>
      </c>
      <c r="G91" s="17"/>
      <c r="H91" s="17"/>
      <c r="I91" s="84"/>
      <c r="J91" s="17"/>
      <c r="K91" s="17"/>
      <c r="L91" s="17" t="s">
        <v>128</v>
      </c>
      <c r="M91" s="17"/>
      <c r="N91" s="17"/>
      <c r="O91" s="84"/>
      <c r="P91" s="84"/>
      <c r="Q91" s="84"/>
      <c r="R91" s="17"/>
      <c r="S91" s="84"/>
      <c r="T91" s="17"/>
      <c r="U91" s="17" t="str">
        <f t="shared" ref="U91:U95" si="9">IF($M91="","",IF($M91="Yes","N/A",$T91*$G91))</f>
        <v/>
      </c>
    </row>
    <row r="92" spans="1:21" x14ac:dyDescent="0.25">
      <c r="A92" s="65">
        <v>9</v>
      </c>
      <c r="B92" s="66">
        <v>9</v>
      </c>
      <c r="C92" s="66">
        <v>9</v>
      </c>
      <c r="D92" s="66">
        <v>1</v>
      </c>
      <c r="E92" s="67"/>
      <c r="F92" s="67" t="s">
        <v>129</v>
      </c>
      <c r="G92" s="67">
        <v>1</v>
      </c>
      <c r="H92" s="67"/>
      <c r="I92" s="67"/>
      <c r="J92" s="67"/>
      <c r="K92" s="67"/>
      <c r="L92" s="67" t="s">
        <v>130</v>
      </c>
      <c r="M92" s="67" t="s">
        <v>21</v>
      </c>
      <c r="N92" s="67"/>
      <c r="O92" s="67"/>
      <c r="P92" s="67"/>
      <c r="Q92" s="67"/>
      <c r="R92" s="67"/>
      <c r="S92" s="67"/>
      <c r="T92" s="68">
        <v>20</v>
      </c>
      <c r="U92" s="68">
        <f t="shared" si="9"/>
        <v>20</v>
      </c>
    </row>
    <row r="93" spans="1:21" x14ac:dyDescent="0.25">
      <c r="A93" s="38">
        <v>9</v>
      </c>
      <c r="B93" s="39">
        <v>9</v>
      </c>
      <c r="C93" s="39">
        <v>9</v>
      </c>
      <c r="D93" s="39">
        <v>2</v>
      </c>
      <c r="E93" s="40"/>
      <c r="F93" s="40" t="s">
        <v>94</v>
      </c>
      <c r="G93" s="82">
        <v>1</v>
      </c>
      <c r="H93" s="82"/>
      <c r="I93" s="40"/>
      <c r="J93" s="40"/>
      <c r="K93" s="40"/>
      <c r="L93" s="40" t="s">
        <v>131</v>
      </c>
      <c r="M93" s="40" t="s">
        <v>21</v>
      </c>
      <c r="N93" s="40"/>
      <c r="O93" s="40"/>
      <c r="P93" s="40"/>
      <c r="Q93" s="40"/>
      <c r="R93" s="40"/>
      <c r="S93" s="40"/>
      <c r="T93" s="42">
        <v>10</v>
      </c>
      <c r="U93" s="42">
        <f t="shared" si="9"/>
        <v>10</v>
      </c>
    </row>
    <row r="94" spans="1:21" x14ac:dyDescent="0.25">
      <c r="A94" s="64">
        <v>9</v>
      </c>
      <c r="B94" s="49">
        <v>9</v>
      </c>
      <c r="C94" s="49">
        <v>9</v>
      </c>
      <c r="D94" s="49">
        <v>3</v>
      </c>
      <c r="E94" s="49"/>
      <c r="F94" s="50" t="s">
        <v>132</v>
      </c>
      <c r="G94" s="50">
        <v>1</v>
      </c>
      <c r="H94" s="50"/>
      <c r="I94" s="50"/>
      <c r="J94" s="50"/>
      <c r="K94" s="50"/>
      <c r="L94" s="51" t="s">
        <v>133</v>
      </c>
      <c r="M94" s="50" t="s">
        <v>21</v>
      </c>
      <c r="N94" s="50"/>
      <c r="O94" s="51"/>
      <c r="P94" s="51"/>
      <c r="Q94" s="51"/>
      <c r="R94" s="51"/>
      <c r="S94" s="51"/>
      <c r="T94" s="53">
        <v>2500</v>
      </c>
      <c r="U94" s="53">
        <f t="shared" si="9"/>
        <v>2500</v>
      </c>
    </row>
    <row r="95" spans="1:21" x14ac:dyDescent="0.25">
      <c r="A95" s="26"/>
      <c r="B95" s="26"/>
      <c r="C95" s="26"/>
      <c r="D95" s="26"/>
      <c r="E95" s="26"/>
      <c r="F95" s="28"/>
      <c r="G95" s="28"/>
      <c r="H95" s="28"/>
      <c r="I95" s="28"/>
      <c r="J95" s="28"/>
      <c r="K95" s="28"/>
      <c r="L95" s="29"/>
      <c r="M95" s="28"/>
      <c r="N95" s="28"/>
      <c r="O95" s="29"/>
      <c r="P95" s="29"/>
      <c r="Q95" s="29"/>
      <c r="R95" s="28"/>
      <c r="S95" s="29"/>
      <c r="T95" s="30"/>
      <c r="U95" s="30" t="str">
        <f t="shared" si="9"/>
        <v/>
      </c>
    </row>
  </sheetData>
  <mergeCells count="3">
    <mergeCell ref="A1:U2"/>
    <mergeCell ref="V1:X1"/>
    <mergeCell ref="A3:E3"/>
  </mergeCells>
  <conditionalFormatting sqref="I4:K95">
    <cfRule type="colorScale" priority="1">
      <colorScale>
        <cfvo type="formula" val="0"/>
        <cfvo type="formula" val="1"/>
        <color rgb="FFFF0000"/>
        <color rgb="FF70AD47"/>
      </colorScale>
    </cfRule>
  </conditionalFormatting>
  <conditionalFormatting sqref="I4:K14 I21:K34 I36:K36 I38:K63 I66:K95">
    <cfRule type="colorScale" priority="2">
      <colorScale>
        <cfvo type="formula" val="0"/>
        <cfvo type="formula" val="1"/>
        <color rgb="FFFF0000"/>
        <color theme="9"/>
      </colorScale>
    </cfRule>
  </conditionalFormatting>
  <conditionalFormatting sqref="M4">
    <cfRule type="notContainsBlanks" dxfId="0" priority="3">
      <formula>LEN(TRIM(M4))&gt;0</formula>
    </cfRule>
  </conditionalFormatting>
  <dataValidations count="1">
    <dataValidation type="list" allowBlank="1" showErrorMessage="1" sqref="M4:M95" xr:uid="{00000000-0002-0000-0000-000001000000}">
      <formula1>$V$2:$V$3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000-000000000000}">
          <x14:formula1>
            <xm:f>'Small Bore System'!#REF!</xm:f>
          </x14:formula1>
          <xm:sqref>N5:N95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79483-298F-467F-B7FE-634856DB3200}">
  <dimension ref="A4:AE23"/>
  <sheetViews>
    <sheetView workbookViewId="0">
      <selection activeCell="D26" sqref="D26"/>
    </sheetView>
  </sheetViews>
  <sheetFormatPr defaultRowHeight="14.25" x14ac:dyDescent="0.2"/>
  <cols>
    <col min="2" max="2" width="13.75" customWidth="1"/>
    <col min="3" max="3" width="17.25" customWidth="1"/>
  </cols>
  <sheetData>
    <row r="4" spans="1:31" x14ac:dyDescent="0.2">
      <c r="A4" s="100" t="s">
        <v>238</v>
      </c>
      <c r="B4" s="100" t="s">
        <v>237</v>
      </c>
      <c r="C4" s="100" t="s">
        <v>236</v>
      </c>
      <c r="D4" s="100" t="s">
        <v>235</v>
      </c>
      <c r="E4" s="100" t="s">
        <v>234</v>
      </c>
      <c r="F4" s="100" t="s">
        <v>233</v>
      </c>
      <c r="G4" s="100" t="s">
        <v>232</v>
      </c>
      <c r="H4" s="100" t="s">
        <v>231</v>
      </c>
      <c r="I4" s="100" t="s">
        <v>230</v>
      </c>
      <c r="J4" s="100" t="s">
        <v>229</v>
      </c>
      <c r="K4" s="100" t="s">
        <v>228</v>
      </c>
      <c r="L4" s="100" t="s">
        <v>227</v>
      </c>
      <c r="M4" s="100" t="s">
        <v>226</v>
      </c>
      <c r="N4" s="100" t="s">
        <v>225</v>
      </c>
      <c r="O4" s="100" t="s">
        <v>224</v>
      </c>
      <c r="P4" s="100" t="s">
        <v>223</v>
      </c>
      <c r="Q4" s="100" t="s">
        <v>222</v>
      </c>
      <c r="R4" s="100" t="s">
        <v>221</v>
      </c>
      <c r="S4" s="100" t="s">
        <v>220</v>
      </c>
      <c r="T4" s="100" t="s">
        <v>219</v>
      </c>
      <c r="U4" s="100" t="s">
        <v>218</v>
      </c>
      <c r="V4" s="100" t="s">
        <v>217</v>
      </c>
      <c r="W4" s="100" t="s">
        <v>216</v>
      </c>
      <c r="X4" s="100" t="s">
        <v>215</v>
      </c>
      <c r="Y4" s="100" t="s">
        <v>214</v>
      </c>
      <c r="Z4" s="100" t="s">
        <v>213</v>
      </c>
      <c r="AA4" s="100" t="s">
        <v>212</v>
      </c>
      <c r="AB4" s="100" t="s">
        <v>211</v>
      </c>
      <c r="AC4" s="100" t="s">
        <v>210</v>
      </c>
      <c r="AD4" s="100" t="s">
        <v>209</v>
      </c>
      <c r="AE4" s="100" t="s">
        <v>208</v>
      </c>
    </row>
    <row r="5" spans="1:31" x14ac:dyDescent="0.2">
      <c r="A5" s="100">
        <v>2</v>
      </c>
      <c r="B5" s="100"/>
      <c r="C5" s="100" t="s">
        <v>207</v>
      </c>
      <c r="D5" s="100" t="s">
        <v>206</v>
      </c>
      <c r="E5" s="100" t="s">
        <v>205</v>
      </c>
      <c r="F5" s="100" t="s">
        <v>204</v>
      </c>
      <c r="G5" s="100"/>
      <c r="H5" s="100"/>
      <c r="I5" s="100"/>
      <c r="J5" s="100"/>
      <c r="K5" s="100"/>
      <c r="L5" s="100"/>
      <c r="M5" s="100"/>
      <c r="N5" s="100"/>
      <c r="O5" s="100"/>
      <c r="P5" s="100"/>
      <c r="Q5" s="100"/>
      <c r="R5" s="100"/>
      <c r="S5" s="100"/>
      <c r="T5" s="100"/>
      <c r="U5" s="100"/>
      <c r="V5" s="100"/>
      <c r="W5" s="100"/>
      <c r="X5" s="100"/>
      <c r="Y5" s="100"/>
      <c r="Z5" s="100">
        <v>17</v>
      </c>
      <c r="AA5" s="100"/>
      <c r="AB5" s="100"/>
      <c r="AC5" s="100"/>
      <c r="AD5" s="100"/>
      <c r="AE5" s="100"/>
    </row>
    <row r="6" spans="1:31" x14ac:dyDescent="0.2">
      <c r="A6" s="100">
        <v>6</v>
      </c>
      <c r="B6" s="100"/>
      <c r="C6" s="100" t="s">
        <v>203</v>
      </c>
      <c r="D6" s="100" t="s">
        <v>202</v>
      </c>
      <c r="E6" s="100" t="s">
        <v>201</v>
      </c>
      <c r="F6" s="100" t="s">
        <v>200</v>
      </c>
      <c r="G6" s="100"/>
      <c r="H6" s="100"/>
      <c r="I6" s="100"/>
      <c r="J6" s="100"/>
      <c r="K6" s="100"/>
      <c r="L6" s="100"/>
      <c r="M6" s="100"/>
      <c r="N6" s="100"/>
      <c r="O6" s="100"/>
      <c r="P6" s="100"/>
      <c r="Q6" s="100"/>
      <c r="R6" s="100"/>
      <c r="S6" s="100"/>
      <c r="T6" s="100"/>
      <c r="U6" s="100"/>
      <c r="V6" s="100"/>
      <c r="W6" s="100"/>
      <c r="X6" s="100"/>
      <c r="Y6" s="100"/>
      <c r="Z6" s="100">
        <v>98</v>
      </c>
      <c r="AA6" s="100"/>
      <c r="AB6" s="100"/>
      <c r="AC6" s="100"/>
      <c r="AD6" s="100"/>
      <c r="AE6" s="100"/>
    </row>
    <row r="7" spans="1:31" x14ac:dyDescent="0.2">
      <c r="A7" s="100">
        <v>4</v>
      </c>
      <c r="B7" s="100"/>
      <c r="C7" s="100" t="s">
        <v>172</v>
      </c>
      <c r="D7" s="100" t="s">
        <v>171</v>
      </c>
      <c r="E7" s="100" t="s">
        <v>199</v>
      </c>
      <c r="F7" s="100" t="s">
        <v>169</v>
      </c>
      <c r="G7" s="100"/>
      <c r="H7" s="100"/>
      <c r="I7" s="100"/>
      <c r="J7" s="100"/>
      <c r="K7" s="100"/>
      <c r="L7" s="100"/>
      <c r="M7" s="100"/>
      <c r="N7" s="100"/>
      <c r="O7" s="100"/>
      <c r="P7" s="100"/>
      <c r="Q7" s="100"/>
      <c r="R7" s="100"/>
      <c r="S7" s="100"/>
      <c r="T7" s="100"/>
      <c r="U7" s="100"/>
      <c r="V7" s="100"/>
      <c r="W7" s="100"/>
      <c r="X7" s="100"/>
      <c r="Y7" s="100"/>
      <c r="Z7" s="100">
        <v>85</v>
      </c>
      <c r="AA7" s="100" t="s">
        <v>168</v>
      </c>
      <c r="AB7" s="100"/>
      <c r="AC7" s="100"/>
      <c r="AD7" s="100"/>
      <c r="AE7" s="100"/>
    </row>
    <row r="8" spans="1:31" x14ac:dyDescent="0.2">
      <c r="A8" s="100">
        <v>2</v>
      </c>
      <c r="B8" s="100" t="s">
        <v>198</v>
      </c>
      <c r="C8" s="100" t="s">
        <v>184</v>
      </c>
      <c r="D8" s="100" t="s">
        <v>183</v>
      </c>
      <c r="E8" s="100" t="s">
        <v>197</v>
      </c>
      <c r="F8" s="100" t="s">
        <v>181</v>
      </c>
      <c r="G8" s="100"/>
      <c r="H8" s="100"/>
      <c r="I8" s="100"/>
      <c r="J8" s="100"/>
      <c r="K8" s="100"/>
      <c r="L8" s="100"/>
      <c r="M8" s="100"/>
      <c r="N8" s="100"/>
      <c r="O8" s="100"/>
      <c r="P8" s="100"/>
      <c r="Q8" s="100"/>
      <c r="R8" s="100"/>
      <c r="S8" s="100"/>
      <c r="T8" s="100"/>
      <c r="U8" s="100"/>
      <c r="V8" s="100"/>
      <c r="W8" s="100"/>
      <c r="X8" s="100"/>
      <c r="Y8" s="100"/>
      <c r="Z8" s="100">
        <v>54</v>
      </c>
      <c r="AA8" s="100" t="s">
        <v>173</v>
      </c>
      <c r="AB8" s="100"/>
      <c r="AC8" s="100"/>
      <c r="AD8" s="100"/>
      <c r="AE8" s="100"/>
    </row>
    <row r="9" spans="1:31" x14ac:dyDescent="0.2">
      <c r="A9" s="100">
        <v>2</v>
      </c>
      <c r="B9" s="100">
        <v>0</v>
      </c>
      <c r="C9" s="100" t="s">
        <v>172</v>
      </c>
      <c r="D9" s="100" t="s">
        <v>171</v>
      </c>
      <c r="E9" s="100" t="s">
        <v>196</v>
      </c>
      <c r="F9" s="100" t="s">
        <v>169</v>
      </c>
      <c r="G9" s="100"/>
      <c r="H9" s="100"/>
      <c r="I9" s="100"/>
      <c r="J9" s="100"/>
      <c r="K9" s="100"/>
      <c r="L9" s="100"/>
      <c r="M9" s="100"/>
      <c r="N9" s="100"/>
      <c r="O9" s="100"/>
      <c r="P9" s="100"/>
      <c r="Q9" s="100"/>
      <c r="R9" s="100"/>
      <c r="S9" s="100"/>
      <c r="T9" s="100"/>
      <c r="U9" s="100"/>
      <c r="V9" s="100"/>
      <c r="W9" s="100"/>
      <c r="X9" s="100"/>
      <c r="Y9" s="100"/>
      <c r="Z9" s="100">
        <v>85</v>
      </c>
      <c r="AA9" s="100" t="s">
        <v>168</v>
      </c>
      <c r="AB9" s="100"/>
      <c r="AC9" s="100"/>
      <c r="AD9" s="100"/>
      <c r="AE9" s="100"/>
    </row>
    <row r="10" spans="1:31" x14ac:dyDescent="0.2">
      <c r="A10" s="100">
        <v>2</v>
      </c>
      <c r="B10" s="100" t="s">
        <v>195</v>
      </c>
      <c r="C10" s="100" t="s">
        <v>184</v>
      </c>
      <c r="D10" s="100" t="s">
        <v>183</v>
      </c>
      <c r="E10" s="100" t="s">
        <v>194</v>
      </c>
      <c r="F10" s="100" t="s">
        <v>181</v>
      </c>
      <c r="G10" s="100"/>
      <c r="H10" s="100"/>
      <c r="I10" s="100"/>
      <c r="J10" s="100"/>
      <c r="K10" s="100"/>
      <c r="L10" s="100"/>
      <c r="M10" s="100"/>
      <c r="N10" s="100"/>
      <c r="O10" s="100"/>
      <c r="P10" s="100"/>
      <c r="Q10" s="100"/>
      <c r="R10" s="100"/>
      <c r="S10" s="100"/>
      <c r="T10" s="100"/>
      <c r="U10" s="100"/>
      <c r="V10" s="100"/>
      <c r="W10" s="100"/>
      <c r="X10" s="100"/>
      <c r="Y10" s="100"/>
      <c r="Z10" s="100">
        <v>54</v>
      </c>
      <c r="AA10" s="100" t="s">
        <v>173</v>
      </c>
      <c r="AB10" s="100"/>
      <c r="AC10" s="100"/>
      <c r="AD10" s="100"/>
      <c r="AE10" s="100"/>
    </row>
    <row r="11" spans="1:31" x14ac:dyDescent="0.2">
      <c r="A11" s="100">
        <v>2</v>
      </c>
      <c r="B11" s="100" t="s">
        <v>193</v>
      </c>
      <c r="C11" s="100" t="s">
        <v>193</v>
      </c>
      <c r="D11" s="100" t="s">
        <v>192</v>
      </c>
      <c r="E11" s="100" t="s">
        <v>191</v>
      </c>
      <c r="F11" s="100" t="s">
        <v>190</v>
      </c>
      <c r="G11" s="100"/>
      <c r="H11" s="100"/>
      <c r="I11" s="100"/>
      <c r="J11" s="100"/>
      <c r="K11" s="100"/>
      <c r="L11" s="100"/>
      <c r="M11" s="100"/>
      <c r="N11" s="100"/>
      <c r="O11" s="100"/>
      <c r="P11" s="100"/>
      <c r="Q11" s="100"/>
      <c r="R11" s="100"/>
      <c r="S11" s="100"/>
      <c r="T11" s="100"/>
      <c r="U11" s="100"/>
      <c r="V11" s="100"/>
      <c r="W11" s="100"/>
      <c r="X11" s="100"/>
      <c r="Y11" s="100"/>
      <c r="Z11" s="100">
        <v>82</v>
      </c>
      <c r="AA11" s="100"/>
      <c r="AB11" s="100"/>
      <c r="AC11" s="100"/>
      <c r="AD11" s="100"/>
      <c r="AE11" s="100"/>
    </row>
    <row r="12" spans="1:31" x14ac:dyDescent="0.2">
      <c r="A12" s="100">
        <v>2</v>
      </c>
      <c r="B12" s="100" t="s">
        <v>189</v>
      </c>
      <c r="C12" s="100" t="s">
        <v>172</v>
      </c>
      <c r="D12" s="100" t="s">
        <v>171</v>
      </c>
      <c r="E12" s="100" t="s">
        <v>188</v>
      </c>
      <c r="F12" s="100" t="s">
        <v>169</v>
      </c>
      <c r="G12" s="100"/>
      <c r="H12" s="100"/>
      <c r="I12" s="100"/>
      <c r="J12" s="100"/>
      <c r="K12" s="100"/>
      <c r="L12" s="100"/>
      <c r="M12" s="100"/>
      <c r="N12" s="100"/>
      <c r="O12" s="100"/>
      <c r="P12" s="100"/>
      <c r="Q12" s="100"/>
      <c r="R12" s="100"/>
      <c r="S12" s="100"/>
      <c r="T12" s="100"/>
      <c r="U12" s="100"/>
      <c r="V12" s="100"/>
      <c r="W12" s="100"/>
      <c r="X12" s="100"/>
      <c r="Y12" s="100"/>
      <c r="Z12" s="100">
        <v>85</v>
      </c>
      <c r="AA12" s="100" t="s">
        <v>168</v>
      </c>
      <c r="AB12" s="100"/>
      <c r="AC12" s="100"/>
      <c r="AD12" s="100"/>
      <c r="AE12" s="100"/>
    </row>
    <row r="13" spans="1:31" x14ac:dyDescent="0.2">
      <c r="A13" s="100">
        <v>1</v>
      </c>
      <c r="B13" s="100" t="s">
        <v>187</v>
      </c>
      <c r="C13" s="100" t="s">
        <v>184</v>
      </c>
      <c r="D13" s="100" t="s">
        <v>183</v>
      </c>
      <c r="E13" s="100" t="s">
        <v>186</v>
      </c>
      <c r="F13" s="100" t="s">
        <v>181</v>
      </c>
      <c r="G13" s="100"/>
      <c r="H13" s="100"/>
      <c r="I13" s="100"/>
      <c r="J13" s="100"/>
      <c r="K13" s="100"/>
      <c r="L13" s="100"/>
      <c r="M13" s="100"/>
      <c r="N13" s="100"/>
      <c r="O13" s="100"/>
      <c r="P13" s="100"/>
      <c r="Q13" s="100"/>
      <c r="R13" s="100"/>
      <c r="S13" s="100"/>
      <c r="T13" s="100"/>
      <c r="U13" s="100"/>
      <c r="V13" s="100"/>
      <c r="W13" s="100"/>
      <c r="X13" s="100"/>
      <c r="Y13" s="100"/>
      <c r="Z13" s="100">
        <v>54</v>
      </c>
      <c r="AA13" s="100" t="s">
        <v>173</v>
      </c>
      <c r="AB13" s="100"/>
      <c r="AC13" s="100"/>
      <c r="AD13" s="100"/>
      <c r="AE13" s="100"/>
    </row>
    <row r="14" spans="1:31" x14ac:dyDescent="0.2">
      <c r="A14" s="100">
        <v>2</v>
      </c>
      <c r="B14" s="100" t="s">
        <v>185</v>
      </c>
      <c r="C14" s="100" t="s">
        <v>184</v>
      </c>
      <c r="D14" s="100" t="s">
        <v>183</v>
      </c>
      <c r="E14" s="100" t="s">
        <v>182</v>
      </c>
      <c r="F14" s="100" t="s">
        <v>181</v>
      </c>
      <c r="G14" s="100"/>
      <c r="H14" s="100"/>
      <c r="I14" s="100"/>
      <c r="J14" s="100"/>
      <c r="K14" s="100"/>
      <c r="L14" s="100"/>
      <c r="M14" s="100"/>
      <c r="N14" s="100"/>
      <c r="O14" s="100"/>
      <c r="P14" s="100"/>
      <c r="Q14" s="100"/>
      <c r="R14" s="100"/>
      <c r="S14" s="100"/>
      <c r="T14" s="100"/>
      <c r="U14" s="100"/>
      <c r="V14" s="100"/>
      <c r="W14" s="100"/>
      <c r="X14" s="100"/>
      <c r="Y14" s="100"/>
      <c r="Z14" s="100">
        <v>54</v>
      </c>
      <c r="AA14" s="100" t="s">
        <v>173</v>
      </c>
      <c r="AB14" s="100"/>
      <c r="AC14" s="100"/>
      <c r="AD14" s="100"/>
      <c r="AE14" s="100"/>
    </row>
    <row r="15" spans="1:31" x14ac:dyDescent="0.2">
      <c r="A15" s="100">
        <v>3</v>
      </c>
      <c r="B15" s="100" t="s">
        <v>180</v>
      </c>
      <c r="C15" s="100" t="s">
        <v>172</v>
      </c>
      <c r="D15" s="100" t="s">
        <v>171</v>
      </c>
      <c r="E15" s="100" t="s">
        <v>179</v>
      </c>
      <c r="F15" s="100" t="s">
        <v>169</v>
      </c>
      <c r="G15" s="100"/>
      <c r="H15" s="100"/>
      <c r="I15" s="100"/>
      <c r="J15" s="100"/>
      <c r="K15" s="100"/>
      <c r="L15" s="100"/>
      <c r="M15" s="100"/>
      <c r="N15" s="100"/>
      <c r="O15" s="100"/>
      <c r="P15" s="100"/>
      <c r="Q15" s="100"/>
      <c r="R15" s="100"/>
      <c r="S15" s="100"/>
      <c r="T15" s="100"/>
      <c r="U15" s="100"/>
      <c r="V15" s="100"/>
      <c r="W15" s="100"/>
      <c r="X15" s="100"/>
      <c r="Y15" s="100"/>
      <c r="Z15" s="100">
        <v>85</v>
      </c>
      <c r="AA15" s="100" t="s">
        <v>168</v>
      </c>
      <c r="AB15" s="100"/>
      <c r="AC15" s="100"/>
      <c r="AD15" s="100"/>
      <c r="AE15" s="100"/>
    </row>
    <row r="16" spans="1:31" x14ac:dyDescent="0.2">
      <c r="A16" s="100">
        <v>2</v>
      </c>
      <c r="B16" s="100" t="s">
        <v>178</v>
      </c>
      <c r="C16" s="100" t="s">
        <v>177</v>
      </c>
      <c r="D16" s="100" t="s">
        <v>176</v>
      </c>
      <c r="E16" s="100" t="s">
        <v>175</v>
      </c>
      <c r="F16" s="100" t="s">
        <v>174</v>
      </c>
      <c r="G16" s="100"/>
      <c r="H16" s="100"/>
      <c r="I16" s="100"/>
      <c r="J16" s="100"/>
      <c r="K16" s="100"/>
      <c r="L16" s="100"/>
      <c r="M16" s="100"/>
      <c r="N16" s="100"/>
      <c r="O16" s="100"/>
      <c r="P16" s="100"/>
      <c r="Q16" s="100"/>
      <c r="R16" s="100"/>
      <c r="S16" s="100"/>
      <c r="T16" s="100"/>
      <c r="U16" s="100"/>
      <c r="V16" s="100"/>
      <c r="W16" s="100"/>
      <c r="X16" s="100"/>
      <c r="Y16" s="100"/>
      <c r="Z16" s="100">
        <v>0</v>
      </c>
      <c r="AA16" s="100" t="s">
        <v>173</v>
      </c>
      <c r="AB16" s="100"/>
      <c r="AC16" s="100"/>
      <c r="AD16" s="100"/>
      <c r="AE16" s="100"/>
    </row>
    <row r="17" spans="1:31" x14ac:dyDescent="0.2">
      <c r="A17" s="100">
        <v>2</v>
      </c>
      <c r="B17" s="100">
        <v>50</v>
      </c>
      <c r="C17" s="100" t="s">
        <v>172</v>
      </c>
      <c r="D17" s="100" t="s">
        <v>171</v>
      </c>
      <c r="E17" s="100" t="s">
        <v>170</v>
      </c>
      <c r="F17" s="100" t="s">
        <v>169</v>
      </c>
      <c r="G17" s="100"/>
      <c r="H17" s="100"/>
      <c r="I17" s="100"/>
      <c r="J17" s="100"/>
      <c r="K17" s="100"/>
      <c r="L17" s="100"/>
      <c r="M17" s="100"/>
      <c r="N17" s="100"/>
      <c r="O17" s="100"/>
      <c r="P17" s="100"/>
      <c r="Q17" s="100"/>
      <c r="R17" s="100"/>
      <c r="S17" s="100"/>
      <c r="T17" s="100"/>
      <c r="U17" s="100"/>
      <c r="V17" s="100"/>
      <c r="W17" s="100"/>
      <c r="X17" s="100"/>
      <c r="Y17" s="100"/>
      <c r="Z17" s="100">
        <v>85</v>
      </c>
      <c r="AA17" s="100" t="s">
        <v>168</v>
      </c>
      <c r="AB17" s="100"/>
      <c r="AC17" s="100"/>
      <c r="AD17" s="100"/>
      <c r="AE17" s="100"/>
    </row>
    <row r="18" spans="1:31" x14ac:dyDescent="0.2">
      <c r="A18" s="100">
        <v>1</v>
      </c>
      <c r="B18" s="100"/>
      <c r="C18" s="100"/>
      <c r="D18" s="100"/>
      <c r="E18" s="100" t="s">
        <v>167</v>
      </c>
      <c r="F18" s="100" t="s">
        <v>166</v>
      </c>
      <c r="G18" s="100" t="s">
        <v>165</v>
      </c>
      <c r="H18" s="100"/>
      <c r="I18" s="100"/>
      <c r="J18" s="100"/>
      <c r="K18" s="100" t="s">
        <v>164</v>
      </c>
      <c r="L18" s="100"/>
      <c r="M18" s="100"/>
      <c r="N18" s="100" t="s">
        <v>163</v>
      </c>
      <c r="O18" s="100"/>
      <c r="P18" s="100"/>
      <c r="Q18" s="100"/>
      <c r="R18" s="100" t="s">
        <v>162</v>
      </c>
      <c r="S18" s="100"/>
      <c r="T18" s="100"/>
      <c r="U18" s="100"/>
      <c r="V18" s="100" t="s">
        <v>161</v>
      </c>
      <c r="W18" s="100"/>
      <c r="X18" s="100">
        <v>60312202111527</v>
      </c>
      <c r="Y18" s="100"/>
      <c r="Z18" s="100"/>
      <c r="AA18" s="100"/>
      <c r="AB18" s="100"/>
      <c r="AC18" s="100">
        <v>60312202111527</v>
      </c>
      <c r="AD18" s="100"/>
      <c r="AE18" s="100" t="s">
        <v>160</v>
      </c>
    </row>
    <row r="19" spans="1:31" x14ac:dyDescent="0.2">
      <c r="A19" s="100">
        <v>2</v>
      </c>
      <c r="B19" s="100"/>
      <c r="C19" s="100" t="s">
        <v>159</v>
      </c>
      <c r="D19" s="100" t="s">
        <v>159</v>
      </c>
      <c r="E19" s="100" t="s">
        <v>158</v>
      </c>
      <c r="F19" s="100" t="s">
        <v>157</v>
      </c>
      <c r="G19" s="100"/>
      <c r="H19" s="100"/>
      <c r="I19" s="100"/>
      <c r="J19" s="100"/>
      <c r="K19" s="100"/>
      <c r="L19" s="100"/>
      <c r="M19" s="100"/>
      <c r="N19" s="100"/>
      <c r="O19" s="100"/>
      <c r="P19" s="100"/>
      <c r="Q19" s="100"/>
      <c r="R19" s="100"/>
      <c r="S19" s="100" t="s">
        <v>156</v>
      </c>
      <c r="T19" s="100" t="s">
        <v>155</v>
      </c>
      <c r="U19" s="100" t="s">
        <v>154</v>
      </c>
      <c r="V19" s="100"/>
      <c r="W19" s="100"/>
      <c r="X19" s="100"/>
      <c r="Y19" s="100"/>
      <c r="Z19" s="100">
        <v>32</v>
      </c>
      <c r="AA19" s="100"/>
      <c r="AB19" s="100"/>
      <c r="AC19" s="100"/>
      <c r="AD19" s="100"/>
      <c r="AE19" s="100"/>
    </row>
    <row r="20" spans="1:31" x14ac:dyDescent="0.2">
      <c r="A20" s="100">
        <v>1</v>
      </c>
      <c r="B20" s="100" t="s">
        <v>145</v>
      </c>
      <c r="C20" s="100" t="s">
        <v>145</v>
      </c>
      <c r="D20" s="100" t="s">
        <v>153</v>
      </c>
      <c r="E20" s="100" t="s">
        <v>152</v>
      </c>
      <c r="F20" s="100" t="s">
        <v>151</v>
      </c>
      <c r="G20" s="100"/>
      <c r="H20" s="100" t="s">
        <v>150</v>
      </c>
      <c r="I20" s="100" t="s">
        <v>149</v>
      </c>
      <c r="J20" s="100" t="s">
        <v>148</v>
      </c>
      <c r="K20" s="100"/>
      <c r="L20" s="100" t="s">
        <v>147</v>
      </c>
      <c r="M20" s="100" t="s">
        <v>146</v>
      </c>
      <c r="N20" s="100"/>
      <c r="O20" s="100" t="s">
        <v>143</v>
      </c>
      <c r="P20" s="100" t="s">
        <v>145</v>
      </c>
      <c r="Q20" s="100"/>
      <c r="R20" s="100"/>
      <c r="S20" s="100"/>
      <c r="T20" s="100"/>
      <c r="U20" s="100"/>
      <c r="V20" s="100"/>
      <c r="W20" s="100" t="s">
        <v>144</v>
      </c>
      <c r="X20" s="100"/>
      <c r="Y20" s="100">
        <v>8</v>
      </c>
      <c r="Z20" s="100"/>
      <c r="AA20" s="100"/>
      <c r="AB20" s="100"/>
      <c r="AC20" s="100"/>
      <c r="AD20" s="100" t="s">
        <v>143</v>
      </c>
      <c r="AE20" s="100"/>
    </row>
    <row r="21" spans="1:31" x14ac:dyDescent="0.2">
      <c r="A21" s="100">
        <v>1</v>
      </c>
      <c r="B21" s="100" t="s">
        <v>142</v>
      </c>
      <c r="C21" s="100" t="s">
        <v>142</v>
      </c>
      <c r="D21" s="100" t="s">
        <v>141</v>
      </c>
      <c r="E21" s="100" t="s">
        <v>140</v>
      </c>
      <c r="F21" s="100" t="s">
        <v>139</v>
      </c>
      <c r="G21" s="100"/>
      <c r="H21" s="100"/>
      <c r="I21" s="100"/>
      <c r="J21" s="100"/>
      <c r="K21" s="100"/>
      <c r="L21" s="100"/>
      <c r="M21" s="100"/>
      <c r="N21" s="100"/>
      <c r="O21" s="100"/>
      <c r="P21" s="100"/>
      <c r="Q21" s="100"/>
      <c r="R21" s="100"/>
      <c r="S21" s="100"/>
      <c r="T21" s="100"/>
      <c r="U21" s="100"/>
      <c r="V21" s="100"/>
      <c r="W21" s="100"/>
      <c r="X21" s="100"/>
      <c r="Y21" s="100"/>
      <c r="Z21" s="100">
        <v>6</v>
      </c>
      <c r="AA21" s="100"/>
      <c r="AB21" s="100"/>
      <c r="AC21" s="100"/>
      <c r="AD21" s="100"/>
      <c r="AE21" s="100"/>
    </row>
    <row r="22" spans="1:31" x14ac:dyDescent="0.2">
      <c r="A22" s="100">
        <v>2</v>
      </c>
      <c r="B22" s="100"/>
      <c r="C22" s="100"/>
      <c r="D22" s="100"/>
      <c r="E22" s="100" t="s">
        <v>138</v>
      </c>
      <c r="F22" s="100" t="s">
        <v>134</v>
      </c>
      <c r="G22" s="100"/>
      <c r="H22" s="100"/>
      <c r="I22" s="100"/>
      <c r="J22" s="100"/>
      <c r="K22" s="100"/>
      <c r="L22" s="100"/>
      <c r="M22" s="100"/>
      <c r="N22" s="100"/>
      <c r="O22" s="100"/>
      <c r="P22" s="100"/>
      <c r="Q22" s="100"/>
      <c r="R22" s="100"/>
      <c r="S22" s="100"/>
      <c r="T22" s="100"/>
      <c r="U22" s="100"/>
      <c r="V22" s="100"/>
      <c r="W22" s="100"/>
      <c r="X22" s="100"/>
      <c r="Y22" s="100"/>
      <c r="Z22" s="100">
        <v>3</v>
      </c>
      <c r="AA22" s="100"/>
      <c r="AB22" s="100"/>
      <c r="AC22" s="100"/>
      <c r="AD22" s="100"/>
      <c r="AE22" s="100"/>
    </row>
    <row r="23" spans="1:31" x14ac:dyDescent="0.2">
      <c r="A23" s="100">
        <v>8</v>
      </c>
      <c r="B23" s="100"/>
      <c r="C23" s="100"/>
      <c r="D23" s="100">
        <v>5019</v>
      </c>
      <c r="E23" s="100" t="s">
        <v>135</v>
      </c>
      <c r="F23" s="101" t="s">
        <v>239</v>
      </c>
      <c r="G23" s="100"/>
      <c r="H23" s="100"/>
      <c r="I23" s="100"/>
      <c r="J23" s="100"/>
      <c r="K23" s="100"/>
      <c r="L23" s="100"/>
      <c r="M23" s="100"/>
      <c r="N23" s="100"/>
      <c r="O23" s="100"/>
      <c r="P23" s="100"/>
      <c r="Q23" s="100"/>
      <c r="R23" s="100"/>
      <c r="S23" s="100"/>
      <c r="T23" s="100"/>
      <c r="U23" s="100"/>
      <c r="V23" s="100"/>
      <c r="W23" s="100"/>
      <c r="X23" s="100"/>
      <c r="Y23" s="100"/>
      <c r="Z23" s="100">
        <v>2</v>
      </c>
      <c r="AA23" s="100"/>
      <c r="AB23" s="100"/>
      <c r="AC23" s="100"/>
      <c r="AD23" s="100"/>
      <c r="AE23" s="100"/>
    </row>
  </sheetData>
  <hyperlinks>
    <hyperlink ref="F23" r:id="rId1" xr:uid="{8F3FC205-D16F-49E1-AE81-81677CD156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086DA-1C3B-42B5-8347-C70B0C43D67B}">
  <dimension ref="A3:Q23"/>
  <sheetViews>
    <sheetView workbookViewId="0">
      <selection activeCell="K13" sqref="K13"/>
    </sheetView>
  </sheetViews>
  <sheetFormatPr defaultRowHeight="14.25" x14ac:dyDescent="0.2"/>
  <sheetData>
    <row r="3" spans="1:17" x14ac:dyDescent="0.2">
      <c r="A3" s="100" t="s">
        <v>238</v>
      </c>
      <c r="B3" s="100" t="s">
        <v>237</v>
      </c>
      <c r="C3" s="100" t="s">
        <v>236</v>
      </c>
      <c r="D3" s="100" t="s">
        <v>235</v>
      </c>
      <c r="E3" s="100" t="s">
        <v>234</v>
      </c>
      <c r="F3" s="100" t="s">
        <v>233</v>
      </c>
      <c r="G3" s="100" t="s">
        <v>286</v>
      </c>
      <c r="H3" s="100" t="s">
        <v>223</v>
      </c>
      <c r="I3" s="100"/>
      <c r="J3" s="100" t="s">
        <v>287</v>
      </c>
      <c r="K3" s="100"/>
      <c r="L3" s="100"/>
      <c r="M3" s="100"/>
      <c r="N3" s="100"/>
      <c r="O3" s="100"/>
      <c r="P3" s="100"/>
      <c r="Q3" s="100"/>
    </row>
    <row r="4" spans="1:17" x14ac:dyDescent="0.2">
      <c r="A4" s="100">
        <v>2</v>
      </c>
      <c r="B4" s="100"/>
      <c r="C4" s="100" t="s">
        <v>184</v>
      </c>
      <c r="D4" s="100" t="s">
        <v>183</v>
      </c>
      <c r="E4" s="100" t="s">
        <v>182</v>
      </c>
      <c r="F4" s="100" t="s">
        <v>181</v>
      </c>
      <c r="G4" s="100"/>
      <c r="H4" s="100"/>
      <c r="I4" s="100"/>
      <c r="J4" s="100"/>
      <c r="K4" s="100"/>
      <c r="L4" s="100"/>
      <c r="M4" s="100"/>
      <c r="N4" s="100"/>
      <c r="O4" s="100"/>
      <c r="P4" s="100"/>
      <c r="Q4" s="100"/>
    </row>
    <row r="5" spans="1:17" x14ac:dyDescent="0.2">
      <c r="A5" s="100">
        <v>2</v>
      </c>
      <c r="B5" s="100"/>
      <c r="C5" s="100" t="s">
        <v>285</v>
      </c>
      <c r="D5" s="100" t="s">
        <v>284</v>
      </c>
      <c r="E5" s="100" t="s">
        <v>283</v>
      </c>
      <c r="F5" s="100" t="s">
        <v>174</v>
      </c>
      <c r="G5" s="100"/>
      <c r="H5" s="100"/>
      <c r="I5" s="100"/>
      <c r="J5" s="100"/>
      <c r="K5" s="100"/>
      <c r="L5" s="100"/>
      <c r="M5" s="100"/>
      <c r="N5" s="100"/>
      <c r="O5" s="100"/>
      <c r="P5" s="100"/>
      <c r="Q5" s="100"/>
    </row>
    <row r="6" spans="1:17" x14ac:dyDescent="0.2">
      <c r="A6" s="100">
        <v>4</v>
      </c>
      <c r="B6" s="100"/>
      <c r="C6" s="100" t="s">
        <v>282</v>
      </c>
      <c r="D6" s="100" t="s">
        <v>281</v>
      </c>
      <c r="E6" s="100" t="s">
        <v>280</v>
      </c>
      <c r="F6" s="100" t="s">
        <v>190</v>
      </c>
      <c r="G6" s="100"/>
      <c r="H6" s="100"/>
      <c r="I6" s="100"/>
      <c r="J6" s="100"/>
      <c r="K6" s="100"/>
      <c r="L6" s="100"/>
      <c r="M6" s="100"/>
      <c r="N6" s="100"/>
      <c r="O6" s="100"/>
      <c r="P6" s="100"/>
      <c r="Q6" s="100"/>
    </row>
    <row r="7" spans="1:17" x14ac:dyDescent="0.2">
      <c r="A7" s="100">
        <v>2</v>
      </c>
      <c r="B7" s="100"/>
      <c r="C7" s="100" t="s">
        <v>279</v>
      </c>
      <c r="D7" s="100" t="s">
        <v>278</v>
      </c>
      <c r="E7" s="100" t="s">
        <v>205</v>
      </c>
      <c r="F7" s="100" t="s">
        <v>204</v>
      </c>
      <c r="G7" s="100"/>
      <c r="H7" s="100"/>
      <c r="I7" s="100"/>
      <c r="J7" s="100"/>
      <c r="K7" s="100"/>
      <c r="L7" s="100"/>
      <c r="M7" s="100"/>
      <c r="N7" s="100"/>
      <c r="O7" s="100"/>
      <c r="P7" s="100"/>
      <c r="Q7" s="100"/>
    </row>
    <row r="8" spans="1:17" x14ac:dyDescent="0.2">
      <c r="A8" s="100">
        <v>1</v>
      </c>
      <c r="B8" s="100"/>
      <c r="C8" s="100" t="s">
        <v>277</v>
      </c>
      <c r="D8" s="100" t="s">
        <v>276</v>
      </c>
      <c r="E8" s="100" t="s">
        <v>275</v>
      </c>
      <c r="F8" s="100" t="s">
        <v>274</v>
      </c>
      <c r="G8" s="100"/>
      <c r="H8" s="100"/>
      <c r="I8" s="100"/>
      <c r="J8" s="100"/>
      <c r="K8" s="100"/>
      <c r="L8" s="100"/>
      <c r="M8" s="100"/>
      <c r="N8" s="100"/>
      <c r="O8" s="100"/>
      <c r="P8" s="100"/>
      <c r="Q8" s="100"/>
    </row>
    <row r="9" spans="1:17" x14ac:dyDescent="0.2">
      <c r="A9" s="100">
        <v>1</v>
      </c>
      <c r="B9" s="100"/>
      <c r="C9" s="100" t="s">
        <v>273</v>
      </c>
      <c r="D9" s="100" t="s">
        <v>273</v>
      </c>
      <c r="E9" s="100" t="s">
        <v>272</v>
      </c>
      <c r="F9" s="100" t="s">
        <v>157</v>
      </c>
      <c r="G9" s="100"/>
      <c r="H9" s="100"/>
      <c r="I9" s="100"/>
      <c r="J9" s="100"/>
      <c r="K9" s="100"/>
      <c r="L9" s="100"/>
      <c r="M9" s="100"/>
      <c r="N9" s="100"/>
      <c r="O9" s="100"/>
      <c r="P9" s="100"/>
      <c r="Q9" s="100"/>
    </row>
    <row r="10" spans="1:17" x14ac:dyDescent="0.2">
      <c r="A10" s="100">
        <v>2</v>
      </c>
      <c r="B10" s="100">
        <v>0</v>
      </c>
      <c r="C10" s="100" t="s">
        <v>242</v>
      </c>
      <c r="D10" s="100" t="s">
        <v>241</v>
      </c>
      <c r="E10" s="100" t="s">
        <v>271</v>
      </c>
      <c r="F10" s="100" t="s">
        <v>169</v>
      </c>
      <c r="G10" s="100"/>
      <c r="H10" s="100"/>
      <c r="I10" s="100"/>
      <c r="J10" s="100"/>
      <c r="K10" s="100"/>
      <c r="L10" s="100"/>
      <c r="M10" s="100"/>
      <c r="N10" s="100"/>
      <c r="O10" s="100"/>
      <c r="P10" s="100"/>
      <c r="Q10" s="100"/>
    </row>
    <row r="11" spans="1:17" x14ac:dyDescent="0.2">
      <c r="A11" s="100">
        <v>2</v>
      </c>
      <c r="B11" s="100" t="s">
        <v>270</v>
      </c>
      <c r="C11" s="100" t="s">
        <v>242</v>
      </c>
      <c r="D11" s="100" t="s">
        <v>241</v>
      </c>
      <c r="E11" s="100" t="s">
        <v>269</v>
      </c>
      <c r="F11" s="100" t="s">
        <v>169</v>
      </c>
      <c r="G11" s="100"/>
      <c r="H11" s="100"/>
      <c r="I11" s="100"/>
      <c r="J11" s="100"/>
      <c r="K11" s="100"/>
      <c r="L11" s="100"/>
      <c r="M11" s="100"/>
      <c r="N11" s="100"/>
      <c r="O11" s="100"/>
      <c r="P11" s="100"/>
      <c r="Q11" s="100"/>
    </row>
    <row r="12" spans="1:17" x14ac:dyDescent="0.2">
      <c r="A12" s="100">
        <v>2</v>
      </c>
      <c r="B12" s="100" t="s">
        <v>195</v>
      </c>
      <c r="C12" s="100" t="s">
        <v>254</v>
      </c>
      <c r="D12" s="100" t="s">
        <v>253</v>
      </c>
      <c r="E12" s="100" t="s">
        <v>268</v>
      </c>
      <c r="F12" s="100" t="s">
        <v>181</v>
      </c>
      <c r="G12" s="100"/>
      <c r="H12" s="100"/>
      <c r="I12" s="100"/>
      <c r="J12" s="100"/>
      <c r="K12" s="100"/>
      <c r="L12" s="100"/>
      <c r="M12" s="100"/>
      <c r="N12" s="100"/>
      <c r="O12" s="100"/>
      <c r="P12" s="100"/>
      <c r="Q12" s="100"/>
    </row>
    <row r="13" spans="1:17" x14ac:dyDescent="0.2">
      <c r="A13" s="100">
        <v>8</v>
      </c>
      <c r="B13" s="100" t="s">
        <v>187</v>
      </c>
      <c r="C13" s="100" t="s">
        <v>184</v>
      </c>
      <c r="D13" s="100" t="s">
        <v>183</v>
      </c>
      <c r="E13" s="100" t="s">
        <v>267</v>
      </c>
      <c r="F13" s="100" t="s">
        <v>181</v>
      </c>
      <c r="G13" s="100"/>
      <c r="H13" s="100"/>
      <c r="I13" s="100"/>
      <c r="J13" s="100"/>
      <c r="K13" s="100"/>
      <c r="L13" s="100"/>
      <c r="M13" s="100"/>
      <c r="N13" s="100"/>
      <c r="O13" s="100"/>
      <c r="P13" s="100"/>
      <c r="Q13" s="100"/>
    </row>
    <row r="14" spans="1:17" x14ac:dyDescent="0.2">
      <c r="A14" s="100">
        <v>2</v>
      </c>
      <c r="B14" s="100" t="s">
        <v>180</v>
      </c>
      <c r="C14" s="100" t="s">
        <v>242</v>
      </c>
      <c r="D14" s="100" t="s">
        <v>241</v>
      </c>
      <c r="E14" s="100" t="s">
        <v>266</v>
      </c>
      <c r="F14" s="100" t="s">
        <v>169</v>
      </c>
      <c r="G14" s="100"/>
      <c r="H14" s="100"/>
      <c r="I14" s="100"/>
      <c r="J14" s="100"/>
      <c r="K14" s="100"/>
      <c r="L14" s="100"/>
      <c r="M14" s="100"/>
      <c r="N14" s="100"/>
      <c r="O14" s="100"/>
      <c r="P14" s="100"/>
      <c r="Q14" s="100"/>
    </row>
    <row r="15" spans="1:17" x14ac:dyDescent="0.2">
      <c r="A15" s="100">
        <v>4</v>
      </c>
      <c r="B15" s="100" t="s">
        <v>265</v>
      </c>
      <c r="C15" s="100" t="s">
        <v>264</v>
      </c>
      <c r="D15" s="100" t="s">
        <v>263</v>
      </c>
      <c r="E15" s="100" t="s">
        <v>262</v>
      </c>
      <c r="F15" s="100" t="s">
        <v>261</v>
      </c>
      <c r="G15" s="100"/>
      <c r="H15" s="100"/>
      <c r="I15" s="100"/>
      <c r="J15" s="100"/>
      <c r="K15" s="100"/>
      <c r="L15" s="100"/>
      <c r="M15" s="100"/>
      <c r="N15" s="100"/>
      <c r="O15" s="100"/>
      <c r="P15" s="100"/>
      <c r="Q15" s="100"/>
    </row>
    <row r="16" spans="1:17" x14ac:dyDescent="0.2">
      <c r="A16" s="100">
        <v>1</v>
      </c>
      <c r="B16" s="100" t="s">
        <v>260</v>
      </c>
      <c r="C16" s="100" t="s">
        <v>184</v>
      </c>
      <c r="D16" s="100" t="s">
        <v>183</v>
      </c>
      <c r="E16" s="100" t="s">
        <v>259</v>
      </c>
      <c r="F16" s="100" t="s">
        <v>181</v>
      </c>
      <c r="G16" s="100"/>
      <c r="H16" s="100"/>
      <c r="I16" s="100"/>
      <c r="J16" s="100"/>
      <c r="K16" s="100"/>
      <c r="L16" s="100"/>
      <c r="M16" s="100"/>
      <c r="N16" s="100"/>
      <c r="O16" s="100"/>
      <c r="P16" s="100"/>
      <c r="Q16" s="100"/>
    </row>
    <row r="17" spans="1:17" x14ac:dyDescent="0.2">
      <c r="A17" s="100">
        <v>1</v>
      </c>
      <c r="B17" s="100" t="s">
        <v>258</v>
      </c>
      <c r="C17" s="100" t="s">
        <v>184</v>
      </c>
      <c r="D17" s="100" t="s">
        <v>183</v>
      </c>
      <c r="E17" s="100" t="s">
        <v>257</v>
      </c>
      <c r="F17" s="100" t="s">
        <v>181</v>
      </c>
      <c r="G17" s="100"/>
      <c r="H17" s="100"/>
      <c r="I17" s="100"/>
      <c r="J17" s="100"/>
      <c r="K17" s="100"/>
      <c r="L17" s="100"/>
      <c r="M17" s="100"/>
      <c r="N17" s="100"/>
      <c r="O17" s="100"/>
      <c r="P17" s="100"/>
      <c r="Q17" s="100"/>
    </row>
    <row r="18" spans="1:17" x14ac:dyDescent="0.2">
      <c r="A18" s="100">
        <v>8</v>
      </c>
      <c r="B18" s="100">
        <v>470</v>
      </c>
      <c r="C18" s="100" t="s">
        <v>242</v>
      </c>
      <c r="D18" s="100" t="s">
        <v>241</v>
      </c>
      <c r="E18" s="100" t="s">
        <v>256</v>
      </c>
      <c r="F18" s="100" t="s">
        <v>169</v>
      </c>
      <c r="G18" s="100"/>
      <c r="H18" s="100"/>
      <c r="I18" s="100"/>
      <c r="J18" s="100"/>
      <c r="K18" s="100"/>
      <c r="L18" s="100"/>
      <c r="M18" s="100"/>
      <c r="N18" s="100"/>
      <c r="O18" s="100"/>
      <c r="P18" s="100"/>
      <c r="Q18" s="100"/>
    </row>
    <row r="19" spans="1:17" x14ac:dyDescent="0.2">
      <c r="A19" s="100">
        <v>2</v>
      </c>
      <c r="B19" s="100" t="s">
        <v>255</v>
      </c>
      <c r="C19" s="100" t="s">
        <v>254</v>
      </c>
      <c r="D19" s="100" t="s">
        <v>253</v>
      </c>
      <c r="E19" s="100" t="s">
        <v>252</v>
      </c>
      <c r="F19" s="100" t="s">
        <v>181</v>
      </c>
      <c r="G19" s="100"/>
      <c r="H19" s="100"/>
      <c r="I19" s="100"/>
      <c r="J19" s="100"/>
      <c r="K19" s="100"/>
      <c r="L19" s="100"/>
      <c r="M19" s="100"/>
      <c r="N19" s="100"/>
      <c r="O19" s="100"/>
      <c r="P19" s="100"/>
      <c r="Q19" s="100"/>
    </row>
    <row r="20" spans="1:17" x14ac:dyDescent="0.2">
      <c r="A20" s="100">
        <v>4</v>
      </c>
      <c r="B20" s="100" t="s">
        <v>251</v>
      </c>
      <c r="C20" s="100" t="s">
        <v>251</v>
      </c>
      <c r="D20" s="100" t="s">
        <v>251</v>
      </c>
      <c r="E20" s="100" t="s">
        <v>250</v>
      </c>
      <c r="F20" s="100" t="s">
        <v>249</v>
      </c>
      <c r="G20" s="100"/>
      <c r="H20" s="100"/>
      <c r="I20" s="100"/>
      <c r="J20" s="100"/>
      <c r="K20" s="100"/>
      <c r="L20" s="100"/>
      <c r="M20" s="100"/>
      <c r="N20" s="100"/>
      <c r="O20" s="100"/>
      <c r="P20" s="100"/>
      <c r="Q20" s="100"/>
    </row>
    <row r="21" spans="1:17" x14ac:dyDescent="0.2">
      <c r="A21" s="100">
        <v>1</v>
      </c>
      <c r="B21" s="100" t="s">
        <v>248</v>
      </c>
      <c r="C21" s="100" t="s">
        <v>248</v>
      </c>
      <c r="D21" s="100" t="s">
        <v>247</v>
      </c>
      <c r="E21" s="100" t="s">
        <v>152</v>
      </c>
      <c r="F21" s="100"/>
      <c r="G21" s="100" t="s">
        <v>246</v>
      </c>
      <c r="H21" s="100" t="s">
        <v>245</v>
      </c>
      <c r="I21" s="100"/>
      <c r="J21" s="100" t="s">
        <v>288</v>
      </c>
      <c r="K21" s="100"/>
      <c r="L21" s="100"/>
      <c r="M21" s="100"/>
      <c r="N21" s="100"/>
      <c r="O21" s="100"/>
      <c r="P21" s="100"/>
      <c r="Q21" s="100"/>
    </row>
    <row r="22" spans="1:17" x14ac:dyDescent="0.2">
      <c r="A22" s="100">
        <v>11</v>
      </c>
      <c r="B22" s="100" t="s">
        <v>137</v>
      </c>
      <c r="C22" s="100" t="s">
        <v>137</v>
      </c>
      <c r="D22" s="100" t="s">
        <v>136</v>
      </c>
      <c r="E22" s="100" t="s">
        <v>244</v>
      </c>
      <c r="F22" s="100" t="s">
        <v>134</v>
      </c>
      <c r="G22" s="100"/>
      <c r="H22" s="100"/>
      <c r="I22" s="100"/>
      <c r="J22" s="100"/>
      <c r="K22" s="100"/>
      <c r="L22" s="100"/>
      <c r="M22" s="100"/>
      <c r="N22" s="100"/>
      <c r="O22" s="100"/>
      <c r="P22" s="100"/>
      <c r="Q22" s="100"/>
    </row>
    <row r="23" spans="1:17" x14ac:dyDescent="0.2">
      <c r="A23" s="100">
        <v>2</v>
      </c>
      <c r="B23" s="100" t="s">
        <v>243</v>
      </c>
      <c r="C23" s="100" t="s">
        <v>242</v>
      </c>
      <c r="D23" s="100" t="s">
        <v>241</v>
      </c>
      <c r="E23" s="100" t="s">
        <v>240</v>
      </c>
      <c r="F23" s="100" t="s">
        <v>169</v>
      </c>
      <c r="G23" s="100"/>
      <c r="H23" s="100"/>
      <c r="I23" s="100"/>
      <c r="J23" s="100"/>
      <c r="K23" s="100"/>
      <c r="L23" s="100"/>
      <c r="M23" s="100"/>
      <c r="N23" s="100"/>
      <c r="O23" s="100"/>
      <c r="P23" s="100"/>
      <c r="Q23" s="10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07446-8DFB-4FFB-8CD1-41FF2878293B}">
  <dimension ref="A2:W24"/>
  <sheetViews>
    <sheetView tabSelected="1" workbookViewId="0">
      <selection activeCell="F21" sqref="F21"/>
    </sheetView>
  </sheetViews>
  <sheetFormatPr defaultRowHeight="14.25" x14ac:dyDescent="0.2"/>
  <sheetData>
    <row r="2" spans="1:23" x14ac:dyDescent="0.2">
      <c r="A2" s="100" t="s">
        <v>238</v>
      </c>
      <c r="B2" s="100" t="s">
        <v>237</v>
      </c>
      <c r="C2" s="100" t="s">
        <v>236</v>
      </c>
      <c r="D2" s="100" t="s">
        <v>235</v>
      </c>
      <c r="E2" s="100" t="s">
        <v>234</v>
      </c>
      <c r="F2" s="100" t="s">
        <v>233</v>
      </c>
      <c r="G2" s="100" t="s">
        <v>231</v>
      </c>
      <c r="H2" s="100" t="s">
        <v>230</v>
      </c>
      <c r="I2" s="100" t="s">
        <v>229</v>
      </c>
      <c r="J2" s="100" t="s">
        <v>227</v>
      </c>
      <c r="K2" s="100" t="s">
        <v>226</v>
      </c>
      <c r="L2" s="100" t="s">
        <v>224</v>
      </c>
      <c r="M2" s="100" t="s">
        <v>223</v>
      </c>
      <c r="N2" s="100" t="s">
        <v>222</v>
      </c>
      <c r="O2" s="100" t="s">
        <v>220</v>
      </c>
      <c r="P2" s="100" t="s">
        <v>219</v>
      </c>
      <c r="Q2" s="100" t="s">
        <v>218</v>
      </c>
      <c r="R2" s="100" t="s">
        <v>216</v>
      </c>
      <c r="S2" s="100" t="s">
        <v>214</v>
      </c>
      <c r="T2" s="100" t="s">
        <v>213</v>
      </c>
      <c r="U2" s="100" t="s">
        <v>212</v>
      </c>
      <c r="V2" s="100" t="s">
        <v>211</v>
      </c>
      <c r="W2" s="100" t="s">
        <v>209</v>
      </c>
    </row>
    <row r="3" spans="1:23" x14ac:dyDescent="0.2">
      <c r="A3" s="100">
        <v>1</v>
      </c>
      <c r="B3" s="100"/>
      <c r="C3" s="100" t="s">
        <v>347</v>
      </c>
      <c r="D3" s="100" t="s">
        <v>346</v>
      </c>
      <c r="E3" s="100" t="s">
        <v>345</v>
      </c>
      <c r="F3" s="100" t="s">
        <v>204</v>
      </c>
      <c r="G3" s="100"/>
      <c r="H3" s="100"/>
      <c r="I3" s="100"/>
      <c r="J3" s="100"/>
      <c r="K3" s="100"/>
      <c r="L3" s="100"/>
      <c r="M3" s="100"/>
      <c r="N3" s="100"/>
      <c r="O3" s="100"/>
      <c r="P3" s="100"/>
      <c r="Q3" s="100"/>
      <c r="R3" s="100"/>
      <c r="S3" s="100"/>
      <c r="T3" s="100">
        <v>52</v>
      </c>
      <c r="U3" s="100"/>
      <c r="V3" s="100"/>
      <c r="W3" s="100"/>
    </row>
    <row r="4" spans="1:23" x14ac:dyDescent="0.2">
      <c r="A4" s="100">
        <v>2</v>
      </c>
      <c r="B4" s="100"/>
      <c r="C4" s="100" t="s">
        <v>203</v>
      </c>
      <c r="D4" s="100" t="s">
        <v>202</v>
      </c>
      <c r="E4" s="100" t="s">
        <v>344</v>
      </c>
      <c r="F4" s="100" t="s">
        <v>200</v>
      </c>
      <c r="G4" s="100"/>
      <c r="H4" s="100"/>
      <c r="I4" s="100"/>
      <c r="J4" s="100"/>
      <c r="K4" s="100"/>
      <c r="L4" s="100"/>
      <c r="M4" s="100"/>
      <c r="N4" s="100"/>
      <c r="O4" s="100"/>
      <c r="P4" s="100"/>
      <c r="Q4" s="100"/>
      <c r="R4" s="100"/>
      <c r="S4" s="100"/>
      <c r="T4" s="100">
        <v>98</v>
      </c>
      <c r="U4" s="100"/>
      <c r="V4" s="100"/>
      <c r="W4" s="100"/>
    </row>
    <row r="5" spans="1:23" x14ac:dyDescent="0.2">
      <c r="A5" s="100">
        <v>3</v>
      </c>
      <c r="B5" s="100"/>
      <c r="C5" s="100" t="s">
        <v>159</v>
      </c>
      <c r="D5" s="100" t="s">
        <v>159</v>
      </c>
      <c r="E5" s="100" t="s">
        <v>343</v>
      </c>
      <c r="F5" s="100" t="s">
        <v>157</v>
      </c>
      <c r="G5" s="100"/>
      <c r="H5" s="100"/>
      <c r="I5" s="100"/>
      <c r="J5" s="100"/>
      <c r="K5" s="100"/>
      <c r="L5" s="100"/>
      <c r="M5" s="100"/>
      <c r="N5" s="100"/>
      <c r="O5" s="100" t="s">
        <v>156</v>
      </c>
      <c r="P5" s="100" t="s">
        <v>155</v>
      </c>
      <c r="Q5" s="100" t="s">
        <v>154</v>
      </c>
      <c r="R5" s="100"/>
      <c r="S5" s="100"/>
      <c r="T5" s="100">
        <v>32</v>
      </c>
      <c r="U5" s="100"/>
      <c r="V5" s="100"/>
      <c r="W5" s="100"/>
    </row>
    <row r="6" spans="1:23" x14ac:dyDescent="0.2">
      <c r="A6" s="100">
        <v>8</v>
      </c>
      <c r="B6" s="100" t="s">
        <v>198</v>
      </c>
      <c r="C6" s="100" t="s">
        <v>184</v>
      </c>
      <c r="D6" s="100" t="s">
        <v>183</v>
      </c>
      <c r="E6" s="100" t="s">
        <v>342</v>
      </c>
      <c r="F6" s="100" t="s">
        <v>181</v>
      </c>
      <c r="G6" s="100"/>
      <c r="H6" s="100"/>
      <c r="I6" s="100"/>
      <c r="J6" s="100"/>
      <c r="K6" s="100"/>
      <c r="L6" s="100"/>
      <c r="M6" s="100"/>
      <c r="N6" s="100"/>
      <c r="O6" s="100"/>
      <c r="P6" s="100"/>
      <c r="Q6" s="100"/>
      <c r="R6" s="100"/>
      <c r="S6" s="100"/>
      <c r="T6" s="100">
        <v>54</v>
      </c>
      <c r="U6" s="100" t="s">
        <v>173</v>
      </c>
      <c r="V6" s="100"/>
      <c r="W6" s="100"/>
    </row>
    <row r="7" spans="1:23" x14ac:dyDescent="0.2">
      <c r="A7" s="100">
        <v>1</v>
      </c>
      <c r="B7" s="100">
        <v>0.1</v>
      </c>
      <c r="C7" s="100" t="s">
        <v>341</v>
      </c>
      <c r="D7" s="100" t="s">
        <v>340</v>
      </c>
      <c r="E7" s="100" t="s">
        <v>339</v>
      </c>
      <c r="F7" s="100" t="s">
        <v>338</v>
      </c>
      <c r="G7" s="100"/>
      <c r="H7" s="100"/>
      <c r="I7" s="100"/>
      <c r="J7" s="100"/>
      <c r="K7" s="100"/>
      <c r="L7" s="100"/>
      <c r="M7" s="100"/>
      <c r="N7" s="100"/>
      <c r="O7" s="100"/>
      <c r="P7" s="100"/>
      <c r="Q7" s="100"/>
      <c r="R7" s="100"/>
      <c r="S7" s="100"/>
      <c r="T7" s="100">
        <v>0</v>
      </c>
      <c r="U7" s="100" t="s">
        <v>168</v>
      </c>
      <c r="V7" s="100"/>
      <c r="W7" s="100"/>
    </row>
    <row r="8" spans="1:23" x14ac:dyDescent="0.2">
      <c r="A8" s="100">
        <v>1</v>
      </c>
      <c r="B8" s="100" t="s">
        <v>270</v>
      </c>
      <c r="C8" s="100" t="s">
        <v>242</v>
      </c>
      <c r="D8" s="100" t="s">
        <v>241</v>
      </c>
      <c r="E8" s="100" t="s">
        <v>337</v>
      </c>
      <c r="F8" s="100" t="s">
        <v>169</v>
      </c>
      <c r="G8" s="100"/>
      <c r="H8" s="100"/>
      <c r="I8" s="100"/>
      <c r="J8" s="100"/>
      <c r="K8" s="100"/>
      <c r="L8" s="100"/>
      <c r="M8" s="100"/>
      <c r="N8" s="100"/>
      <c r="O8" s="100"/>
      <c r="P8" s="100"/>
      <c r="Q8" s="100"/>
      <c r="R8" s="100"/>
      <c r="S8" s="100"/>
      <c r="T8" s="100">
        <v>19</v>
      </c>
      <c r="U8" s="100" t="s">
        <v>168</v>
      </c>
      <c r="V8" s="100"/>
      <c r="W8" s="100"/>
    </row>
    <row r="9" spans="1:23" x14ac:dyDescent="0.2">
      <c r="A9" s="100">
        <v>1</v>
      </c>
      <c r="B9" s="100" t="s">
        <v>336</v>
      </c>
      <c r="C9" s="100" t="s">
        <v>184</v>
      </c>
      <c r="D9" s="100" t="s">
        <v>183</v>
      </c>
      <c r="E9" s="100" t="s">
        <v>335</v>
      </c>
      <c r="F9" s="100" t="s">
        <v>181</v>
      </c>
      <c r="G9" s="100"/>
      <c r="H9" s="100"/>
      <c r="I9" s="100"/>
      <c r="J9" s="100"/>
      <c r="K9" s="100"/>
      <c r="L9" s="100"/>
      <c r="M9" s="100"/>
      <c r="N9" s="100"/>
      <c r="O9" s="100"/>
      <c r="P9" s="100"/>
      <c r="Q9" s="100"/>
      <c r="R9" s="100"/>
      <c r="S9" s="100"/>
      <c r="T9" s="100">
        <v>54</v>
      </c>
      <c r="U9" s="100" t="s">
        <v>173</v>
      </c>
      <c r="V9" s="100"/>
      <c r="W9" s="100"/>
    </row>
    <row r="10" spans="1:23" x14ac:dyDescent="0.2">
      <c r="A10" s="100">
        <v>1</v>
      </c>
      <c r="B10" s="100" t="s">
        <v>334</v>
      </c>
      <c r="C10" s="100" t="s">
        <v>333</v>
      </c>
      <c r="D10" s="100" t="s">
        <v>332</v>
      </c>
      <c r="E10" s="100" t="s">
        <v>257</v>
      </c>
      <c r="F10" s="100" t="s">
        <v>331</v>
      </c>
      <c r="G10" s="100"/>
      <c r="H10" s="100"/>
      <c r="I10" s="100"/>
      <c r="J10" s="100"/>
      <c r="K10" s="100"/>
      <c r="L10" s="100"/>
      <c r="M10" s="100"/>
      <c r="N10" s="100"/>
      <c r="O10" s="100"/>
      <c r="P10" s="100"/>
      <c r="Q10" s="100"/>
      <c r="R10" s="100"/>
      <c r="S10" s="100"/>
      <c r="T10" s="100">
        <v>0</v>
      </c>
      <c r="U10" s="100" t="s">
        <v>173</v>
      </c>
      <c r="V10" s="100"/>
      <c r="W10" s="100"/>
    </row>
    <row r="11" spans="1:23" x14ac:dyDescent="0.2">
      <c r="A11" s="100">
        <v>1</v>
      </c>
      <c r="B11" s="100" t="s">
        <v>330</v>
      </c>
      <c r="C11" s="100" t="s">
        <v>321</v>
      </c>
      <c r="D11" s="100" t="s">
        <v>320</v>
      </c>
      <c r="E11" s="100" t="s">
        <v>329</v>
      </c>
      <c r="F11" s="100" t="s">
        <v>318</v>
      </c>
      <c r="G11" s="100"/>
      <c r="H11" s="100"/>
      <c r="I11" s="100"/>
      <c r="J11" s="100"/>
      <c r="K11" s="100"/>
      <c r="L11" s="100"/>
      <c r="M11" s="100"/>
      <c r="N11" s="100"/>
      <c r="O11" s="100"/>
      <c r="P11" s="100"/>
      <c r="Q11" s="100"/>
      <c r="R11" s="100"/>
      <c r="S11" s="100"/>
      <c r="T11" s="100"/>
      <c r="U11" s="100"/>
      <c r="V11" s="100"/>
      <c r="W11" s="100"/>
    </row>
    <row r="12" spans="1:23" x14ac:dyDescent="0.2">
      <c r="A12" s="100">
        <v>1</v>
      </c>
      <c r="B12" s="100" t="s">
        <v>328</v>
      </c>
      <c r="C12" s="100" t="s">
        <v>242</v>
      </c>
      <c r="D12" s="100" t="s">
        <v>241</v>
      </c>
      <c r="E12" s="100" t="s">
        <v>327</v>
      </c>
      <c r="F12" s="100" t="s">
        <v>169</v>
      </c>
      <c r="G12" s="100"/>
      <c r="H12" s="100"/>
      <c r="I12" s="100"/>
      <c r="J12" s="100"/>
      <c r="K12" s="100"/>
      <c r="L12" s="100"/>
      <c r="M12" s="100"/>
      <c r="N12" s="100"/>
      <c r="O12" s="100"/>
      <c r="P12" s="100"/>
      <c r="Q12" s="100"/>
      <c r="R12" s="100"/>
      <c r="S12" s="100"/>
      <c r="T12" s="100">
        <v>19</v>
      </c>
      <c r="U12" s="100" t="s">
        <v>168</v>
      </c>
      <c r="V12" s="100"/>
      <c r="W12" s="100"/>
    </row>
    <row r="13" spans="1:23" x14ac:dyDescent="0.2">
      <c r="A13" s="100">
        <v>1</v>
      </c>
      <c r="B13" s="100" t="s">
        <v>185</v>
      </c>
      <c r="C13" s="100" t="s">
        <v>184</v>
      </c>
      <c r="D13" s="100" t="s">
        <v>183</v>
      </c>
      <c r="E13" s="100" t="s">
        <v>326</v>
      </c>
      <c r="F13" s="100" t="s">
        <v>181</v>
      </c>
      <c r="G13" s="100"/>
      <c r="H13" s="100"/>
      <c r="I13" s="100"/>
      <c r="J13" s="100"/>
      <c r="K13" s="100"/>
      <c r="L13" s="100"/>
      <c r="M13" s="100"/>
      <c r="N13" s="100"/>
      <c r="O13" s="100"/>
      <c r="P13" s="100"/>
      <c r="Q13" s="100"/>
      <c r="R13" s="100"/>
      <c r="S13" s="100"/>
      <c r="T13" s="100">
        <v>54</v>
      </c>
      <c r="U13" s="100" t="s">
        <v>173</v>
      </c>
      <c r="V13" s="100"/>
      <c r="W13" s="100"/>
    </row>
    <row r="14" spans="1:23" x14ac:dyDescent="0.2">
      <c r="A14" s="100">
        <v>9</v>
      </c>
      <c r="B14" s="100" t="s">
        <v>180</v>
      </c>
      <c r="C14" s="100" t="s">
        <v>242</v>
      </c>
      <c r="D14" s="100" t="s">
        <v>241</v>
      </c>
      <c r="E14" s="100" t="s">
        <v>325</v>
      </c>
      <c r="F14" s="100" t="s">
        <v>169</v>
      </c>
      <c r="G14" s="100"/>
      <c r="H14" s="100"/>
      <c r="I14" s="100"/>
      <c r="J14" s="100"/>
      <c r="K14" s="100"/>
      <c r="L14" s="100"/>
      <c r="M14" s="100"/>
      <c r="N14" s="100"/>
      <c r="O14" s="100"/>
      <c r="P14" s="100"/>
      <c r="Q14" s="100"/>
      <c r="R14" s="100"/>
      <c r="S14" s="100"/>
      <c r="T14" s="100">
        <v>19</v>
      </c>
      <c r="U14" s="100" t="s">
        <v>168</v>
      </c>
      <c r="V14" s="100"/>
      <c r="W14" s="100"/>
    </row>
    <row r="15" spans="1:23" x14ac:dyDescent="0.2">
      <c r="A15" s="100">
        <v>2</v>
      </c>
      <c r="B15" s="100" t="s">
        <v>324</v>
      </c>
      <c r="C15" s="100" t="s">
        <v>242</v>
      </c>
      <c r="D15" s="100" t="s">
        <v>241</v>
      </c>
      <c r="E15" s="100" t="s">
        <v>323</v>
      </c>
      <c r="F15" s="100" t="s">
        <v>169</v>
      </c>
      <c r="G15" s="100"/>
      <c r="H15" s="100"/>
      <c r="I15" s="100"/>
      <c r="J15" s="100"/>
      <c r="K15" s="100"/>
      <c r="L15" s="100"/>
      <c r="M15" s="100"/>
      <c r="N15" s="100"/>
      <c r="O15" s="100"/>
      <c r="P15" s="100"/>
      <c r="Q15" s="100"/>
      <c r="R15" s="100"/>
      <c r="S15" s="100"/>
      <c r="T15" s="100">
        <v>19</v>
      </c>
      <c r="U15" s="100" t="s">
        <v>168</v>
      </c>
      <c r="V15" s="100"/>
      <c r="W15" s="100"/>
    </row>
    <row r="16" spans="1:23" x14ac:dyDescent="0.2">
      <c r="A16" s="100">
        <v>1</v>
      </c>
      <c r="B16" s="100" t="s">
        <v>322</v>
      </c>
      <c r="C16" s="100" t="s">
        <v>321</v>
      </c>
      <c r="D16" s="100" t="s">
        <v>320</v>
      </c>
      <c r="E16" s="100" t="s">
        <v>319</v>
      </c>
      <c r="F16" s="100" t="s">
        <v>318</v>
      </c>
      <c r="G16" s="100"/>
      <c r="H16" s="100"/>
      <c r="I16" s="100"/>
      <c r="J16" s="100"/>
      <c r="K16" s="100"/>
      <c r="L16" s="100"/>
      <c r="M16" s="100"/>
      <c r="N16" s="100"/>
      <c r="O16" s="100"/>
      <c r="P16" s="100"/>
      <c r="Q16" s="100"/>
      <c r="R16" s="100"/>
      <c r="S16" s="100"/>
      <c r="T16" s="100"/>
      <c r="U16" s="100"/>
      <c r="V16" s="100"/>
      <c r="W16" s="100"/>
    </row>
    <row r="17" spans="1:23" x14ac:dyDescent="0.2">
      <c r="A17" s="100">
        <v>1</v>
      </c>
      <c r="B17" s="100" t="s">
        <v>317</v>
      </c>
      <c r="C17" s="100" t="s">
        <v>242</v>
      </c>
      <c r="D17" s="100" t="s">
        <v>241</v>
      </c>
      <c r="E17" s="100" t="s">
        <v>316</v>
      </c>
      <c r="F17" s="100" t="s">
        <v>169</v>
      </c>
      <c r="G17" s="100"/>
      <c r="H17" s="100"/>
      <c r="I17" s="100"/>
      <c r="J17" s="100"/>
      <c r="K17" s="100"/>
      <c r="L17" s="100"/>
      <c r="M17" s="100"/>
      <c r="N17" s="100"/>
      <c r="O17" s="100"/>
      <c r="P17" s="100"/>
      <c r="Q17" s="100"/>
      <c r="R17" s="100"/>
      <c r="S17" s="100"/>
      <c r="T17" s="100">
        <v>19</v>
      </c>
      <c r="U17" s="100" t="s">
        <v>168</v>
      </c>
      <c r="V17" s="100"/>
      <c r="W17" s="100"/>
    </row>
    <row r="18" spans="1:23" x14ac:dyDescent="0.2">
      <c r="A18" s="100">
        <v>1</v>
      </c>
      <c r="B18" s="100" t="s">
        <v>315</v>
      </c>
      <c r="C18" s="100" t="s">
        <v>315</v>
      </c>
      <c r="D18" s="100" t="s">
        <v>314</v>
      </c>
      <c r="E18" s="100" t="s">
        <v>313</v>
      </c>
      <c r="F18" s="100" t="s">
        <v>312</v>
      </c>
      <c r="G18" s="100"/>
      <c r="H18" s="100"/>
      <c r="I18" s="100"/>
      <c r="J18" s="100"/>
      <c r="K18" s="100"/>
      <c r="L18" s="100"/>
      <c r="M18" s="100"/>
      <c r="N18" s="100"/>
      <c r="O18" s="100"/>
      <c r="P18" s="100"/>
      <c r="Q18" s="100"/>
      <c r="R18" s="100"/>
      <c r="S18" s="100"/>
      <c r="T18" s="100">
        <v>0</v>
      </c>
      <c r="U18" s="100"/>
      <c r="V18" s="100"/>
      <c r="W18" s="100"/>
    </row>
    <row r="19" spans="1:23" x14ac:dyDescent="0.2">
      <c r="A19" s="100">
        <v>1</v>
      </c>
      <c r="B19" s="100" t="s">
        <v>311</v>
      </c>
      <c r="C19" s="100" t="s">
        <v>242</v>
      </c>
      <c r="D19" s="100" t="s">
        <v>241</v>
      </c>
      <c r="E19" s="100" t="s">
        <v>310</v>
      </c>
      <c r="F19" s="100" t="s">
        <v>169</v>
      </c>
      <c r="G19" s="100"/>
      <c r="H19" s="100"/>
      <c r="I19" s="100"/>
      <c r="J19" s="100"/>
      <c r="K19" s="100"/>
      <c r="L19" s="100"/>
      <c r="M19" s="100"/>
      <c r="N19" s="100"/>
      <c r="O19" s="100"/>
      <c r="P19" s="100"/>
      <c r="Q19" s="100"/>
      <c r="R19" s="100"/>
      <c r="S19" s="100"/>
      <c r="T19" s="100">
        <v>19</v>
      </c>
      <c r="U19" s="100" t="s">
        <v>168</v>
      </c>
      <c r="V19" s="100"/>
      <c r="W19" s="100"/>
    </row>
    <row r="20" spans="1:23" x14ac:dyDescent="0.2">
      <c r="A20" s="100">
        <v>1</v>
      </c>
      <c r="B20" s="100" t="s">
        <v>309</v>
      </c>
      <c r="C20" s="100" t="s">
        <v>309</v>
      </c>
      <c r="D20" s="100" t="s">
        <v>302</v>
      </c>
      <c r="E20" s="100" t="s">
        <v>308</v>
      </c>
      <c r="F20" s="100" t="s">
        <v>307</v>
      </c>
      <c r="G20" s="100"/>
      <c r="H20" s="100"/>
      <c r="I20" s="100"/>
      <c r="J20" s="100"/>
      <c r="K20" s="100"/>
      <c r="L20" s="100"/>
      <c r="M20" s="100"/>
      <c r="N20" s="100" t="s">
        <v>306</v>
      </c>
      <c r="O20" s="100" t="s">
        <v>305</v>
      </c>
      <c r="P20" s="100">
        <v>1754832</v>
      </c>
      <c r="Q20" s="100" t="s">
        <v>304</v>
      </c>
      <c r="R20" s="100"/>
      <c r="S20" s="100"/>
      <c r="T20" s="100">
        <v>0</v>
      </c>
      <c r="U20" s="100"/>
      <c r="V20" s="100"/>
      <c r="W20" s="100"/>
    </row>
    <row r="21" spans="1:23" x14ac:dyDescent="0.2">
      <c r="A21" s="100">
        <v>1</v>
      </c>
      <c r="B21" s="100" t="s">
        <v>303</v>
      </c>
      <c r="C21" s="100" t="s">
        <v>303</v>
      </c>
      <c r="D21" s="100" t="s">
        <v>302</v>
      </c>
      <c r="E21" s="100" t="s">
        <v>301</v>
      </c>
      <c r="F21" s="100" t="s">
        <v>300</v>
      </c>
      <c r="G21" s="100"/>
      <c r="H21" s="100"/>
      <c r="I21" s="100"/>
      <c r="J21" s="100"/>
      <c r="K21" s="100"/>
      <c r="L21" s="100"/>
      <c r="M21" s="100"/>
      <c r="N21" s="100"/>
      <c r="O21" s="100"/>
      <c r="P21" s="100"/>
      <c r="Q21" s="100"/>
      <c r="R21" s="100"/>
      <c r="S21" s="100"/>
      <c r="T21" s="100">
        <v>0</v>
      </c>
      <c r="U21" s="100"/>
      <c r="V21" s="100"/>
      <c r="W21" s="100"/>
    </row>
    <row r="22" spans="1:23" x14ac:dyDescent="0.2">
      <c r="A22" s="100">
        <v>1</v>
      </c>
      <c r="B22" s="100" t="s">
        <v>294</v>
      </c>
      <c r="C22" s="100" t="s">
        <v>294</v>
      </c>
      <c r="D22" s="100" t="s">
        <v>299</v>
      </c>
      <c r="E22" s="100" t="s">
        <v>152</v>
      </c>
      <c r="F22" s="100"/>
      <c r="G22" s="100" t="s">
        <v>298</v>
      </c>
      <c r="H22" s="100" t="s">
        <v>297</v>
      </c>
      <c r="I22" s="100" t="s">
        <v>296</v>
      </c>
      <c r="J22" s="100" t="s">
        <v>67</v>
      </c>
      <c r="K22" s="100" t="s">
        <v>295</v>
      </c>
      <c r="L22" s="100" t="s">
        <v>143</v>
      </c>
      <c r="M22" s="100" t="s">
        <v>294</v>
      </c>
      <c r="N22" s="100"/>
      <c r="O22" s="100"/>
      <c r="P22" s="100"/>
      <c r="Q22" s="100"/>
      <c r="R22" s="100" t="s">
        <v>293</v>
      </c>
      <c r="S22" s="100">
        <v>11</v>
      </c>
      <c r="T22" s="100"/>
      <c r="U22" s="100"/>
      <c r="V22" s="100"/>
      <c r="W22" s="100" t="s">
        <v>143</v>
      </c>
    </row>
    <row r="23" spans="1:23" x14ac:dyDescent="0.2">
      <c r="A23" s="100">
        <v>1</v>
      </c>
      <c r="B23" s="100" t="s">
        <v>292</v>
      </c>
      <c r="C23" s="100" t="s">
        <v>292</v>
      </c>
      <c r="D23" s="100" t="s">
        <v>291</v>
      </c>
      <c r="E23" s="100" t="s">
        <v>290</v>
      </c>
      <c r="F23" s="100" t="s">
        <v>289</v>
      </c>
      <c r="G23" s="100"/>
      <c r="H23" s="100"/>
      <c r="I23" s="100"/>
      <c r="J23" s="100"/>
      <c r="K23" s="100"/>
      <c r="L23" s="100"/>
      <c r="M23" s="100"/>
      <c r="N23" s="100"/>
      <c r="O23" s="100"/>
      <c r="P23" s="100"/>
      <c r="Q23" s="100"/>
      <c r="R23" s="100"/>
      <c r="S23" s="100"/>
      <c r="T23" s="100">
        <v>3</v>
      </c>
      <c r="U23" s="100"/>
      <c r="V23" s="100"/>
      <c r="W23" s="100"/>
    </row>
    <row r="24" spans="1:23" x14ac:dyDescent="0.2">
      <c r="A24" s="100">
        <v>11</v>
      </c>
      <c r="B24" s="100" t="s">
        <v>137</v>
      </c>
      <c r="C24" s="100" t="s">
        <v>137</v>
      </c>
      <c r="D24" s="100" t="s">
        <v>136</v>
      </c>
      <c r="E24" s="100" t="s">
        <v>244</v>
      </c>
      <c r="F24" s="100" t="s">
        <v>134</v>
      </c>
      <c r="G24" s="100"/>
      <c r="H24" s="100"/>
      <c r="I24" s="100"/>
      <c r="J24" s="100"/>
      <c r="K24" s="100"/>
      <c r="L24" s="100"/>
      <c r="M24" s="100"/>
      <c r="N24" s="100"/>
      <c r="O24" s="100"/>
      <c r="P24" s="100"/>
      <c r="Q24" s="100"/>
      <c r="R24" s="100"/>
      <c r="S24" s="100"/>
      <c r="T24" s="100">
        <v>2</v>
      </c>
      <c r="U24" s="100"/>
      <c r="V24" s="100"/>
      <c r="W24" s="10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MPS</vt:lpstr>
      <vt:lpstr>Preamp</vt:lpstr>
      <vt:lpstr>Anti-Aliasing Filter</vt:lpstr>
      <vt:lpstr>Drive Amplifier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 Mattingly</dc:creator>
  <cp:lastModifiedBy>RFLab</cp:lastModifiedBy>
  <dcterms:created xsi:type="dcterms:W3CDTF">2019-09-18T23:46:11Z</dcterms:created>
  <dcterms:modified xsi:type="dcterms:W3CDTF">2021-05-13T01:54:08Z</dcterms:modified>
</cp:coreProperties>
</file>