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PS" sheetId="1" r:id="rId4"/>
  </sheets>
  <definedNames/>
  <calcPr/>
  <extLst>
    <ext uri="GoogleSheetsCustomDataVersion1">
      <go:sheetsCustomData xmlns:go="http://customooxmlschemas.google.com/" r:id="rId5" roundtripDataSignature="AMtx7mjd0oPxRVkn3jbsl56UEWJ3AWxHAw=="/>
    </ext>
  </extLst>
</workbook>
</file>

<file path=xl/sharedStrings.xml><?xml version="1.0" encoding="utf-8"?>
<sst xmlns="http://schemas.openxmlformats.org/spreadsheetml/2006/main" count="207" uniqueCount="134">
  <si>
    <t>Magnetic Particle Spectroscopy Project Management Spreadsheet</t>
  </si>
  <si>
    <t>Drop-down menu source:</t>
  </si>
  <si>
    <t>Yes</t>
  </si>
  <si>
    <t>CNC Milling</t>
  </si>
  <si>
    <t>Part Number (3-####)</t>
  </si>
  <si>
    <t>Part Name</t>
  </si>
  <si>
    <t>Quantitiy</t>
  </si>
  <si>
    <t>Material</t>
  </si>
  <si>
    <t>Designed (.5 = Drawn, 1 = Drawn&amp; Saved properly)</t>
  </si>
  <si>
    <t>Fabricated/Purchased</t>
  </si>
  <si>
    <t>Assembled</t>
  </si>
  <si>
    <t>Notes</t>
  </si>
  <si>
    <t>Made in lab</t>
  </si>
  <si>
    <t>Method of Mfg</t>
  </si>
  <si>
    <t>Quoted (&amp; Quote No.)</t>
  </si>
  <si>
    <t>Paid</t>
  </si>
  <si>
    <t>P.O. Number</t>
  </si>
  <si>
    <t>Part Mass</t>
  </si>
  <si>
    <t>Total Mass (kg)</t>
  </si>
  <si>
    <t>Cost (USD)</t>
  </si>
  <si>
    <t>Total Cost (USD)</t>
  </si>
  <si>
    <t>No</t>
  </si>
  <si>
    <t>3D Print</t>
  </si>
  <si>
    <t>Transmit Assembly</t>
  </si>
  <si>
    <t>N/A</t>
  </si>
  <si>
    <t>Transmit Enclosure</t>
  </si>
  <si>
    <t>Aluminum</t>
  </si>
  <si>
    <t>Digikey No. HM2783-ND</t>
  </si>
  <si>
    <t>Enclosure Lid</t>
  </si>
  <si>
    <t>Tx Filter</t>
  </si>
  <si>
    <t>Tx Inductors</t>
  </si>
  <si>
    <t>L1</t>
  </si>
  <si>
    <t>Hand- wound toroid. Passive air cooled</t>
  </si>
  <si>
    <t>L2</t>
  </si>
  <si>
    <t>Tx Capacitors</t>
  </si>
  <si>
    <t>C2A (10kHz)</t>
  </si>
  <si>
    <t>11uF (Measured part says 10uF) Similar to 
Digikey no. 399-13087-ND</t>
  </si>
  <si>
    <t>C2B (25kHz)</t>
  </si>
  <si>
    <t>5uF</t>
  </si>
  <si>
    <t>C2C (40kHz)</t>
  </si>
  <si>
    <t>1uF - Equivalent part is Digikey No. 
399-13087-ND (we used 3x 338-3945-ND due to availability)</t>
  </si>
  <si>
    <t>C3A</t>
  </si>
  <si>
    <t xml:space="preserve">5uF - Digikey Part No. 
338-3943-ND </t>
  </si>
  <si>
    <t>C3B</t>
  </si>
  <si>
    <t>0.94uF - Measured</t>
  </si>
  <si>
    <t>C3C</t>
  </si>
  <si>
    <t>1uF</t>
  </si>
  <si>
    <t>Drive Coil</t>
  </si>
  <si>
    <t>Drive Coil Assm</t>
  </si>
  <si>
    <t>Drive Coil Main Body</t>
  </si>
  <si>
    <t>ABS</t>
  </si>
  <si>
    <t>A/B</t>
  </si>
  <si>
    <t>Drive Coil Second Layer</t>
  </si>
  <si>
    <t>Drive Coil End</t>
  </si>
  <si>
    <t>Bias Coil</t>
  </si>
  <si>
    <t>Bias Coil Wire</t>
  </si>
  <si>
    <t>Cu</t>
  </si>
  <si>
    <t xml:space="preserve">Cost is based on approximately $15 per lb of wire </t>
  </si>
  <si>
    <t>Bias Coil Spacer</t>
  </si>
  <si>
    <t>Commerical Electronics</t>
  </si>
  <si>
    <t>Power Supplies</t>
  </si>
  <si>
    <t>Power Supply - DC Bias</t>
  </si>
  <si>
    <t>Digikey No. 285-1815-ND - NOT USED IN CURRENT CONFIG</t>
  </si>
  <si>
    <t>Power Supply - Drive</t>
  </si>
  <si>
    <t xml:space="preserve">Digikey No. 1145-1101-ND </t>
  </si>
  <si>
    <t>Power Amplifier-Drive (PCB)</t>
  </si>
  <si>
    <t>From PCBWay, cost for 5EA</t>
  </si>
  <si>
    <t>OPA549</t>
  </si>
  <si>
    <t>Digikey part no. OPA549T-ND</t>
  </si>
  <si>
    <t>MOSFET P-CH, Rev Vol. Protection</t>
  </si>
  <si>
    <t>Digikey part no. DMP4015SK3-13DICT-ND</t>
  </si>
  <si>
    <t>INA105 Buffer</t>
  </si>
  <si>
    <t>Part of current sense. Not used actively</t>
  </si>
  <si>
    <t>Current Sense R</t>
  </si>
  <si>
    <t xml:space="preserve">Digikey Part No. 15FR100E-ND </t>
  </si>
  <si>
    <t>Power Amplifier Bias</t>
  </si>
  <si>
    <t>RCF IPS 700 2 x 300 W Class AB Professional Power Amplifier</t>
  </si>
  <si>
    <t>Rx Assembly</t>
  </si>
  <si>
    <t>Rx Coil Assembly</t>
  </si>
  <si>
    <t>Rx Coil Body</t>
  </si>
  <si>
    <t>Threaded Rod</t>
  </si>
  <si>
    <t>Adjustment Nut</t>
  </si>
  <si>
    <t>Nut Stop Plate</t>
  </si>
  <si>
    <t>Nut Plate Support</t>
  </si>
  <si>
    <t>Ball Bearings</t>
  </si>
  <si>
    <t>McMaster Part No. 9614K52</t>
  </si>
  <si>
    <t>Rx Low Noise Amp</t>
  </si>
  <si>
    <t>Rx LNA PCB</t>
  </si>
  <si>
    <t>From PCBWay, price is for 5EA, shipped</t>
  </si>
  <si>
    <t>INA217 Instr Amp</t>
  </si>
  <si>
    <t>Digikey Part No. 296-13452-5-ND</t>
  </si>
  <si>
    <t>Coil Housing</t>
  </si>
  <si>
    <t>All Laser cut wood</t>
  </si>
  <si>
    <t>Housing Bottom</t>
  </si>
  <si>
    <t>Plywood</t>
  </si>
  <si>
    <t>Housing Side</t>
  </si>
  <si>
    <t>Housing Back</t>
  </si>
  <si>
    <t>Housing Front</t>
  </si>
  <si>
    <t>Terminal Block</t>
  </si>
  <si>
    <t>McMaster Part No. 7527K44</t>
  </si>
  <si>
    <t>Housing Feet</t>
  </si>
  <si>
    <t>Rubber</t>
  </si>
  <si>
    <t>McMaster Part No. 9540K723 or equivalent</t>
  </si>
  <si>
    <t>Cu Tube</t>
  </si>
  <si>
    <t>McMaster Part No. 5175K139 or equivalent</t>
  </si>
  <si>
    <t>Back Plate Groove</t>
  </si>
  <si>
    <t>Tube Flange</t>
  </si>
  <si>
    <t>Tube End Support</t>
  </si>
  <si>
    <t>Sample Assembly</t>
  </si>
  <si>
    <t>Sample Rails</t>
  </si>
  <si>
    <t>Sample Rail Base</t>
  </si>
  <si>
    <t>Sample Dovetail Slider</t>
  </si>
  <si>
    <t>Bulb Arm</t>
  </si>
  <si>
    <t>Motor and Driving</t>
  </si>
  <si>
    <t>Stepper Motor Parts</t>
  </si>
  <si>
    <t>Stepper Motor</t>
  </si>
  <si>
    <t>SparkFun Part No. 9238 (other cheaper alternatives such as Sparkfun Part no. 10551)</t>
  </si>
  <si>
    <t>Motor Driver</t>
  </si>
  <si>
    <t>Sparkfun Part No. 12779</t>
  </si>
  <si>
    <t>Motor Mechanical Connectors</t>
  </si>
  <si>
    <t>Motor Pinion</t>
  </si>
  <si>
    <t>Acetal</t>
  </si>
  <si>
    <t>McMaster Part No. 2662N9</t>
  </si>
  <si>
    <t>Gear Rack</t>
  </si>
  <si>
    <t>McMaster Part No. 2662N52 or similar</t>
  </si>
  <si>
    <t>Motor Bracket</t>
  </si>
  <si>
    <t>Made from Alum for heat sinking with CNC, could also be 3D printed, though if possible I would reccomend including a heat sink somehow.</t>
  </si>
  <si>
    <t>Misc Expenses</t>
  </si>
  <si>
    <t>This section is to budget in misc expenses which are hard to include explicitly with the part</t>
  </si>
  <si>
    <t>3D Print Material</t>
  </si>
  <si>
    <t>Amount of filament depends on which printer and settings are used. For now, I'll assume 1kg is sufficient as nothing needs to be printed solidly. Price is from Amazon (1.75mm ABS)</t>
  </si>
  <si>
    <t>Cost is based on ~2' x 4' of 1/4"  thick plywood from local store - This will be enough with plenty to spare</t>
  </si>
  <si>
    <t xml:space="preserve">NI Data Acquisition </t>
  </si>
  <si>
    <t>Currently we use NI-USB-6363. Previously used a NI-USB-6211 ($1000)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</si>
</sst>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10">
    <font>
      <sz val="11.0"/>
      <color theme="1"/>
      <name val="Arial"/>
    </font>
    <font>
      <b/>
      <sz val="21.0"/>
      <color rgb="FF000000"/>
      <name val="Calibri"/>
    </font>
    <font/>
    <font>
      <sz val="11.0"/>
      <color theme="1"/>
      <name val="Calibri"/>
    </font>
    <font>
      <sz val="11.0"/>
      <color rgb="FF000000"/>
      <name val="Calibri"/>
    </font>
    <font>
      <b/>
      <sz val="11.0"/>
      <color rgb="FF000000"/>
      <name val="Calibri"/>
    </font>
    <font>
      <b/>
      <sz val="11.0"/>
      <color theme="1"/>
      <name val="Calibri"/>
    </font>
    <font>
      <sz val="11.0"/>
      <color theme="1"/>
      <name val="Roboto"/>
    </font>
    <font>
      <sz val="9.0"/>
      <color theme="1"/>
      <name val="Roboto"/>
    </font>
    <font>
      <sz val="9.0"/>
      <color rgb="FF000000"/>
      <name val="Roboto"/>
    </font>
  </fonts>
  <fills count="12">
    <fill>
      <patternFill patternType="none"/>
    </fill>
    <fill>
      <patternFill patternType="lightGray"/>
    </fill>
    <fill>
      <patternFill patternType="solid">
        <fgColor rgb="FFD9E2F3"/>
        <bgColor rgb="FFD9E2F3"/>
      </patternFill>
    </fill>
    <fill>
      <patternFill patternType="solid">
        <fgColor theme="0"/>
        <bgColor theme="0"/>
      </patternFill>
    </fill>
    <fill>
      <patternFill patternType="solid">
        <fgColor rgb="FFE7E6E6"/>
        <bgColor rgb="FFE7E6E6"/>
      </patternFill>
    </fill>
    <fill>
      <patternFill patternType="solid">
        <fgColor rgb="FFFEF2CB"/>
        <bgColor rgb="FFFEF2CB"/>
      </patternFill>
    </fill>
    <fill>
      <patternFill patternType="solid">
        <fgColor theme="4"/>
        <bgColor theme="4"/>
      </patternFill>
    </fill>
    <fill>
      <patternFill patternType="solid">
        <fgColor theme="7"/>
        <bgColor theme="7"/>
      </patternFill>
    </fill>
    <fill>
      <patternFill patternType="solid">
        <fgColor rgb="FFC5E0B3"/>
        <bgColor rgb="FFC5E0B3"/>
      </patternFill>
    </fill>
    <fill>
      <patternFill patternType="solid">
        <fgColor rgb="FFF2F2F2"/>
        <bgColor rgb="FFF2F2F2"/>
      </patternFill>
    </fill>
    <fill>
      <patternFill patternType="solid">
        <fgColor rgb="FFFBE4D5"/>
        <bgColor rgb="FFFBE4D5"/>
      </patternFill>
    </fill>
    <fill>
      <patternFill patternType="solid">
        <fgColor rgb="FFB7B7B7"/>
        <bgColor rgb="FFB7B7B7"/>
      </patternFill>
    </fill>
  </fills>
  <borders count="27">
    <border/>
    <border>
      <left style="thick">
        <color rgb="FF0000FF"/>
      </left>
      <top style="thick">
        <color rgb="FF0000FF"/>
      </top>
    </border>
    <border>
      <top style="thick">
        <color rgb="FF0000FF"/>
      </top>
    </border>
    <border>
      <right style="thick">
        <color rgb="FF0000FF"/>
      </right>
      <top style="thick">
        <color rgb="FF0000FF"/>
      </top>
    </border>
    <border>
      <top style="medium">
        <color rgb="FF000000"/>
      </top>
      <bottom style="medium">
        <color rgb="FF000000"/>
      </bottom>
    </border>
    <border>
      <right style="medium">
        <color rgb="FF000000"/>
      </right>
      <top style="medium">
        <color rgb="FF000000"/>
      </top>
      <bottom style="medium">
        <color rgb="FF000000"/>
      </bottom>
    </border>
    <border>
      <left style="thick">
        <color rgb="FF0000FF"/>
      </left>
      <bottom style="thick">
        <color rgb="FF0000FF"/>
      </bottom>
    </border>
    <border>
      <bottom style="thick">
        <color rgb="FF0000FF"/>
      </bottom>
    </border>
    <border>
      <right style="thick">
        <color rgb="FF0000FF"/>
      </right>
      <bottom style="thick">
        <color rgb="FF0000FF"/>
      </bottom>
    </border>
    <border>
      <right style="thin">
        <color rgb="FF000000"/>
      </right>
      <top/>
      <bottom/>
    </border>
    <border>
      <left/>
      <right/>
      <top/>
      <bottom/>
    </border>
    <border>
      <left/>
      <right style="medium">
        <color rgb="FF000000"/>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medium">
        <color rgb="FF000000"/>
      </left>
      <right style="thin">
        <color rgb="FF000000"/>
      </right>
      <top/>
      <bottom style="medium">
        <color rgb="FF000000"/>
      </bottom>
    </border>
    <border>
      <left/>
      <right/>
      <top/>
      <bottom style="medium">
        <color rgb="FF000000"/>
      </bottom>
    </border>
    <border>
      <left/>
      <right style="medium">
        <color rgb="FF000000"/>
      </right>
      <top/>
      <bottom style="medium">
        <color rgb="FF000000"/>
      </bottom>
    </border>
    <border>
      <right/>
      <top/>
    </border>
    <border>
      <left style="thin">
        <color rgb="FF000000"/>
      </left>
      <right style="thin">
        <color rgb="FF000000"/>
      </right>
      <top/>
    </border>
    <border>
      <left style="thin">
        <color rgb="FF000000"/>
      </left>
      <right style="thin">
        <color rgb="FF000000"/>
      </right>
    </border>
    <border>
      <left style="thin">
        <color rgb="FF000000"/>
      </left>
      <right style="thin">
        <color rgb="FF000000"/>
      </right>
      <top/>
      <bottom/>
    </border>
    <border>
      <left style="thin">
        <color rgb="FF000000"/>
      </left>
      <right style="thin">
        <color rgb="FF000000"/>
      </right>
      <top style="thin">
        <color rgb="FF000000"/>
      </top>
      <bottom/>
    </border>
    <border>
      <right/>
      <top/>
      <bottom/>
    </border>
    <border>
      <left/>
      <right/>
      <bottom/>
    </border>
    <border>
      <right/>
      <bottom/>
    </border>
    <border>
      <right style="thin">
        <color rgb="FF000000"/>
      </right>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horizontal="center"/>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3" fontId="3" numFmtId="0" xfId="0" applyBorder="1" applyFont="1"/>
    <xf borderId="10" fillId="4" fontId="4" numFmtId="0" xfId="0" applyBorder="1" applyFill="1" applyFont="1"/>
    <xf borderId="11" fillId="4" fontId="3" numFmtId="0" xfId="0" applyBorder="1" applyFont="1"/>
    <xf borderId="12" fillId="5" fontId="5" numFmtId="0" xfId="0" applyAlignment="1" applyBorder="1" applyFill="1" applyFont="1">
      <alignment horizontal="center"/>
    </xf>
    <xf borderId="13" fillId="0" fontId="2" numFmtId="0" xfId="0" applyBorder="1" applyFont="1"/>
    <xf borderId="14" fillId="5" fontId="6" numFmtId="0" xfId="0" applyBorder="1" applyFont="1"/>
    <xf borderId="14" fillId="5" fontId="3" numFmtId="0" xfId="0" applyBorder="1" applyFont="1"/>
    <xf borderId="14" fillId="5" fontId="4" numFmtId="0" xfId="0" applyBorder="1" applyFont="1"/>
    <xf borderId="15" fillId="3" fontId="3" numFmtId="0" xfId="0" applyBorder="1" applyFont="1"/>
    <xf borderId="16" fillId="4" fontId="4" numFmtId="0" xfId="0" applyBorder="1" applyFont="1"/>
    <xf borderId="17" fillId="4" fontId="3" numFmtId="0" xfId="0" applyBorder="1" applyFont="1"/>
    <xf borderId="18" fillId="6" fontId="3" numFmtId="0" xfId="0" applyBorder="1" applyFill="1" applyFont="1"/>
    <xf borderId="19" fillId="6" fontId="3" numFmtId="0" xfId="0" applyBorder="1" applyFont="1"/>
    <xf borderId="20" fillId="6" fontId="3" numFmtId="0" xfId="0" applyBorder="1" applyFont="1"/>
    <xf borderId="20" fillId="6" fontId="3" numFmtId="10" xfId="0" applyBorder="1" applyFont="1" applyNumberFormat="1"/>
    <xf borderId="20" fillId="6" fontId="3" numFmtId="4" xfId="0" applyBorder="1" applyFont="1" applyNumberFormat="1"/>
    <xf borderId="20" fillId="6" fontId="3" numFmtId="164" xfId="0" applyBorder="1" applyFont="1" applyNumberFormat="1"/>
    <xf borderId="10" fillId="7" fontId="3" numFmtId="0" xfId="0" applyBorder="1" applyFill="1" applyFont="1"/>
    <xf borderId="21" fillId="7" fontId="4" numFmtId="0" xfId="0" applyBorder="1" applyFont="1"/>
    <xf borderId="22" fillId="7" fontId="3" numFmtId="0" xfId="0" applyBorder="1" applyFont="1"/>
    <xf borderId="22" fillId="7" fontId="3" numFmtId="164" xfId="0" applyBorder="1" applyFont="1" applyNumberFormat="1"/>
    <xf borderId="10" fillId="8" fontId="4" numFmtId="0" xfId="0" applyBorder="1" applyFill="1" applyFont="1"/>
    <xf borderId="10" fillId="8" fontId="3" numFmtId="0" xfId="0" applyBorder="1" applyFont="1"/>
    <xf borderId="21" fillId="8" fontId="4" numFmtId="0" xfId="0" applyBorder="1" applyFont="1"/>
    <xf borderId="21" fillId="8" fontId="3" numFmtId="0" xfId="0" applyBorder="1" applyFont="1"/>
    <xf borderId="21" fillId="8" fontId="4" numFmtId="164" xfId="0" applyBorder="1" applyFont="1" applyNumberFormat="1"/>
    <xf borderId="21" fillId="8" fontId="3" numFmtId="164" xfId="0" applyBorder="1" applyFont="1" applyNumberFormat="1"/>
    <xf borderId="10" fillId="9" fontId="4" numFmtId="0" xfId="0" applyBorder="1" applyFill="1" applyFont="1"/>
    <xf borderId="10" fillId="9" fontId="3" numFmtId="0" xfId="0" applyBorder="1" applyFont="1"/>
    <xf borderId="21" fillId="9" fontId="4" numFmtId="0" xfId="0" applyBorder="1" applyFont="1"/>
    <xf borderId="21" fillId="9" fontId="3" numFmtId="0" xfId="0" applyBorder="1" applyFont="1"/>
    <xf borderId="21" fillId="9" fontId="4" numFmtId="164" xfId="0" applyBorder="1" applyFont="1" applyNumberFormat="1"/>
    <xf borderId="0" fillId="3" fontId="3" numFmtId="0" xfId="0" applyFont="1"/>
    <xf borderId="10" fillId="3" fontId="3" numFmtId="0" xfId="0" applyBorder="1" applyFont="1"/>
    <xf borderId="10" fillId="10" fontId="4" numFmtId="0" xfId="0" applyBorder="1" applyFill="1" applyFont="1"/>
    <xf borderId="10" fillId="10" fontId="3" numFmtId="0" xfId="0" applyBorder="1" applyFont="1"/>
    <xf borderId="21" fillId="10" fontId="4" numFmtId="0" xfId="0" applyBorder="1" applyFont="1"/>
    <xf borderId="21" fillId="10" fontId="3" numFmtId="0" xfId="0" applyBorder="1" applyFont="1"/>
    <xf borderId="21" fillId="10" fontId="4" numFmtId="164" xfId="0" applyBorder="1" applyFont="1" applyNumberFormat="1"/>
    <xf borderId="10" fillId="9" fontId="3" numFmtId="0" xfId="0" applyAlignment="1" applyBorder="1" applyFont="1">
      <alignment vertical="bottom"/>
    </xf>
    <xf borderId="23" fillId="9" fontId="3" numFmtId="0" xfId="0" applyAlignment="1" applyBorder="1" applyFont="1">
      <alignment vertical="bottom"/>
    </xf>
    <xf borderId="9" fillId="9" fontId="3" numFmtId="0" xfId="0" applyAlignment="1" applyBorder="1" applyFont="1">
      <alignment vertical="bottom"/>
    </xf>
    <xf borderId="9" fillId="9" fontId="7" numFmtId="0" xfId="0" applyAlignment="1" applyBorder="1" applyFont="1">
      <alignment vertical="bottom"/>
    </xf>
    <xf borderId="9" fillId="9" fontId="3" numFmtId="164" xfId="0" applyAlignment="1" applyBorder="1" applyFont="1" applyNumberFormat="1">
      <alignment vertical="bottom"/>
    </xf>
    <xf borderId="24" fillId="5" fontId="3" numFmtId="0" xfId="0" applyAlignment="1" applyBorder="1" applyFont="1">
      <alignment vertical="bottom"/>
    </xf>
    <xf borderId="25" fillId="5" fontId="3" numFmtId="0" xfId="0" applyAlignment="1" applyBorder="1" applyFont="1">
      <alignment vertical="bottom"/>
    </xf>
    <xf borderId="26" fillId="5" fontId="3" numFmtId="0" xfId="0" applyAlignment="1" applyBorder="1" applyFont="1">
      <alignment vertical="bottom"/>
    </xf>
    <xf borderId="26" fillId="5" fontId="3" numFmtId="164" xfId="0" applyAlignment="1" applyBorder="1" applyFont="1" applyNumberFormat="1">
      <alignment vertical="bottom"/>
    </xf>
    <xf borderId="21" fillId="10" fontId="3" numFmtId="164" xfId="0" applyBorder="1" applyFont="1" applyNumberFormat="1"/>
    <xf borderId="21" fillId="9" fontId="3" numFmtId="164" xfId="0" applyBorder="1" applyFont="1" applyNumberFormat="1"/>
    <xf borderId="10" fillId="5" fontId="4" numFmtId="0" xfId="0" applyBorder="1" applyFont="1"/>
    <xf borderId="21" fillId="5" fontId="4" numFmtId="0" xfId="0" applyBorder="1" applyFont="1"/>
    <xf borderId="21" fillId="5" fontId="3" numFmtId="0" xfId="0" applyBorder="1" applyFont="1"/>
    <xf borderId="21" fillId="5" fontId="4" numFmtId="164" xfId="0" applyBorder="1" applyFont="1" applyNumberFormat="1"/>
    <xf borderId="21" fillId="5" fontId="3" numFmtId="164" xfId="0" applyBorder="1" applyFont="1" applyNumberFormat="1"/>
    <xf borderId="10" fillId="5" fontId="3" numFmtId="0" xfId="0" applyBorder="1" applyFont="1"/>
    <xf borderId="10" fillId="8" fontId="3" numFmtId="0" xfId="0" applyAlignment="1" applyBorder="1" applyFont="1">
      <alignment vertical="bottom"/>
    </xf>
    <xf borderId="23" fillId="8" fontId="3" numFmtId="0" xfId="0" applyAlignment="1" applyBorder="1" applyFont="1">
      <alignment vertical="bottom"/>
    </xf>
    <xf borderId="9" fillId="8" fontId="3" numFmtId="0" xfId="0" applyAlignment="1" applyBorder="1" applyFont="1">
      <alignment vertical="bottom"/>
    </xf>
    <xf borderId="9" fillId="8" fontId="3" numFmtId="164" xfId="0" applyAlignment="1" applyBorder="1" applyFont="1" applyNumberFormat="1">
      <alignment vertical="bottom"/>
    </xf>
    <xf borderId="10" fillId="10" fontId="3" numFmtId="0" xfId="0" applyAlignment="1" applyBorder="1" applyFont="1">
      <alignment vertical="bottom"/>
    </xf>
    <xf borderId="23" fillId="10" fontId="3" numFmtId="0" xfId="0" applyAlignment="1" applyBorder="1" applyFont="1">
      <alignment vertical="bottom"/>
    </xf>
    <xf borderId="9" fillId="10" fontId="3" numFmtId="0" xfId="0" applyAlignment="1" applyBorder="1" applyFont="1">
      <alignment vertical="bottom"/>
    </xf>
    <xf borderId="9" fillId="10" fontId="8" numFmtId="0" xfId="0" applyAlignment="1" applyBorder="1" applyFont="1">
      <alignment vertical="bottom"/>
    </xf>
    <xf borderId="9" fillId="10" fontId="3" numFmtId="164" xfId="0" applyAlignment="1" applyBorder="1" applyFont="1" applyNumberFormat="1">
      <alignment vertical="bottom"/>
    </xf>
    <xf borderId="10" fillId="5" fontId="9" numFmtId="0" xfId="0" applyBorder="1" applyFont="1"/>
    <xf borderId="10" fillId="5" fontId="3" numFmtId="0" xfId="0" applyAlignment="1" applyBorder="1" applyFont="1">
      <alignment vertical="bottom"/>
    </xf>
    <xf borderId="23" fillId="5" fontId="3" numFmtId="0" xfId="0" applyAlignment="1" applyBorder="1" applyFont="1">
      <alignment vertical="bottom"/>
    </xf>
    <xf borderId="9" fillId="5" fontId="3" numFmtId="0" xfId="0" applyAlignment="1" applyBorder="1" applyFont="1">
      <alignment vertical="bottom"/>
    </xf>
    <xf borderId="9" fillId="5" fontId="3" numFmtId="164" xfId="0" applyAlignment="1" applyBorder="1" applyFont="1" applyNumberFormat="1">
      <alignment vertical="bottom"/>
    </xf>
    <xf borderId="24" fillId="9" fontId="3" numFmtId="0" xfId="0" applyAlignment="1" applyBorder="1" applyFont="1">
      <alignment vertical="bottom"/>
    </xf>
    <xf borderId="25" fillId="9" fontId="3" numFmtId="0" xfId="0" applyAlignment="1" applyBorder="1" applyFont="1">
      <alignment vertical="bottom"/>
    </xf>
    <xf borderId="26" fillId="9" fontId="3" numFmtId="0" xfId="0" applyAlignment="1" applyBorder="1" applyFont="1">
      <alignment vertical="bottom"/>
    </xf>
    <xf borderId="26" fillId="9" fontId="3" numFmtId="164" xfId="0" applyAlignment="1" applyBorder="1" applyFont="1" applyNumberFormat="1">
      <alignment vertical="bottom"/>
    </xf>
    <xf borderId="24" fillId="8" fontId="3" numFmtId="0" xfId="0" applyAlignment="1" applyBorder="1" applyFont="1">
      <alignment vertical="bottom"/>
    </xf>
    <xf borderId="25" fillId="8" fontId="3" numFmtId="0" xfId="0" applyAlignment="1" applyBorder="1" applyFont="1">
      <alignment vertical="bottom"/>
    </xf>
    <xf borderId="26" fillId="8" fontId="3" numFmtId="0" xfId="0" applyAlignment="1" applyBorder="1" applyFont="1">
      <alignment vertical="bottom"/>
    </xf>
    <xf borderId="26" fillId="8" fontId="3" numFmtId="164" xfId="0" applyAlignment="1" applyBorder="1" applyFont="1" applyNumberFormat="1">
      <alignment vertical="bottom"/>
    </xf>
    <xf borderId="10" fillId="11" fontId="4" numFmtId="0" xfId="0" applyBorder="1" applyFill="1" applyFont="1"/>
    <xf borderId="21" fillId="11" fontId="4" numFmtId="0" xfId="0" applyBorder="1" applyFont="1"/>
    <xf borderId="21" fillId="11" fontId="3" numFmtId="0" xfId="0" applyBorder="1" applyFont="1"/>
    <xf borderId="21" fillId="11" fontId="4" numFmtId="164" xfId="0" applyBorder="1" applyFont="1" applyNumberFormat="1"/>
    <xf borderId="21" fillId="11" fontId="3" numFmtId="164" xfId="0" applyBorder="1" applyFont="1" applyNumberFormat="1"/>
    <xf borderId="9" fillId="9" fontId="8" numFmtId="0" xfId="0" applyAlignment="1" applyBorder="1" applyFont="1">
      <alignment vertical="bottom"/>
    </xf>
    <xf borderId="10" fillId="7" fontId="4" numFmtId="0" xfId="0" applyBorder="1" applyFont="1"/>
    <xf borderId="21" fillId="7" fontId="3" numFmtId="0" xfId="0" applyBorder="1" applyFont="1"/>
    <xf borderId="24" fillId="10" fontId="3" numFmtId="0" xfId="0" applyAlignment="1" applyBorder="1" applyFont="1">
      <alignment vertical="bottom"/>
    </xf>
    <xf borderId="25" fillId="10" fontId="3" numFmtId="0" xfId="0" applyAlignment="1" applyBorder="1" applyFont="1">
      <alignment vertical="bottom"/>
    </xf>
    <xf borderId="26" fillId="10" fontId="3" numFmtId="0" xfId="0" applyAlignment="1" applyBorder="1" applyFont="1">
      <alignment vertical="bottom"/>
    </xf>
    <xf borderId="26" fillId="10" fontId="3" numFmtId="164" xfId="0" applyAlignment="1" applyBorder="1" applyFont="1" applyNumberForma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13"/>
    <col customWidth="1" min="2" max="3" width="1.88"/>
    <col customWidth="1" min="4" max="4" width="2.88"/>
    <col customWidth="1" min="5" max="5" width="3.75"/>
    <col customWidth="1" min="6" max="6" width="18.0"/>
    <col customWidth="1" min="7" max="7" width="7.75"/>
    <col customWidth="1" min="8" max="8" width="7.13"/>
    <col customWidth="1" min="9" max="9" width="11.13"/>
    <col customWidth="1" min="10" max="10" width="17.0"/>
    <col customWidth="1" min="11" max="11" width="9.0"/>
    <col customWidth="1" min="12" max="12" width="45.25"/>
    <col customWidth="1" min="13" max="13" width="9.63"/>
    <col customWidth="1" min="14" max="14" width="12.13"/>
    <col customWidth="1" min="15" max="15" width="17.13"/>
    <col customWidth="1" min="16" max="16" width="4.13"/>
    <col customWidth="1" min="17" max="17" width="10.38"/>
    <col customWidth="1" min="18" max="18" width="8.25"/>
    <col customWidth="1" min="19" max="19" width="12.0"/>
    <col customWidth="1" min="20" max="20" width="8.75"/>
    <col customWidth="1" min="21" max="21" width="12.88"/>
    <col customWidth="1" min="22" max="22" width="19.75"/>
    <col customWidth="1" min="23" max="23" width="9.38"/>
    <col customWidth="1" min="24" max="24" width="14.88"/>
  </cols>
  <sheetData>
    <row r="1">
      <c r="A1" s="1" t="s">
        <v>0</v>
      </c>
      <c r="B1" s="2"/>
      <c r="C1" s="2"/>
      <c r="D1" s="2"/>
      <c r="E1" s="2"/>
      <c r="F1" s="2"/>
      <c r="G1" s="2"/>
      <c r="H1" s="2"/>
      <c r="I1" s="2"/>
      <c r="J1" s="2"/>
      <c r="K1" s="2"/>
      <c r="L1" s="2"/>
      <c r="M1" s="2"/>
      <c r="N1" s="2"/>
      <c r="O1" s="2"/>
      <c r="P1" s="2"/>
      <c r="Q1" s="2"/>
      <c r="R1" s="2"/>
      <c r="S1" s="2"/>
      <c r="T1" s="2"/>
      <c r="U1" s="3"/>
      <c r="V1" s="4" t="s">
        <v>1</v>
      </c>
      <c r="W1" s="5"/>
      <c r="X1" s="6"/>
    </row>
    <row r="2">
      <c r="A2" s="7"/>
      <c r="B2" s="8"/>
      <c r="C2" s="8"/>
      <c r="D2" s="8"/>
      <c r="E2" s="8"/>
      <c r="F2" s="8"/>
      <c r="G2" s="8"/>
      <c r="H2" s="8"/>
      <c r="I2" s="8"/>
      <c r="J2" s="8"/>
      <c r="K2" s="8"/>
      <c r="L2" s="8"/>
      <c r="M2" s="8"/>
      <c r="N2" s="8"/>
      <c r="O2" s="8"/>
      <c r="P2" s="8"/>
      <c r="Q2" s="8"/>
      <c r="R2" s="8"/>
      <c r="S2" s="8"/>
      <c r="T2" s="8"/>
      <c r="U2" s="9"/>
      <c r="V2" s="10" t="s">
        <v>2</v>
      </c>
      <c r="W2" s="11" t="s">
        <v>3</v>
      </c>
      <c r="X2" s="12"/>
    </row>
    <row r="3">
      <c r="A3" s="13" t="s">
        <v>4</v>
      </c>
      <c r="B3" s="14"/>
      <c r="C3" s="14"/>
      <c r="D3" s="14"/>
      <c r="E3" s="14"/>
      <c r="F3" s="15" t="s">
        <v>5</v>
      </c>
      <c r="G3" s="16" t="s">
        <v>6</v>
      </c>
      <c r="H3" s="16" t="s">
        <v>7</v>
      </c>
      <c r="I3" s="16" t="s">
        <v>8</v>
      </c>
      <c r="J3" s="17" t="s">
        <v>9</v>
      </c>
      <c r="K3" s="16" t="s">
        <v>10</v>
      </c>
      <c r="L3" s="16" t="s">
        <v>11</v>
      </c>
      <c r="M3" s="16" t="s">
        <v>12</v>
      </c>
      <c r="N3" s="17" t="s">
        <v>13</v>
      </c>
      <c r="O3" s="16" t="s">
        <v>14</v>
      </c>
      <c r="P3" s="16" t="s">
        <v>15</v>
      </c>
      <c r="Q3" s="16" t="s">
        <v>16</v>
      </c>
      <c r="R3" s="17" t="s">
        <v>17</v>
      </c>
      <c r="S3" s="17" t="s">
        <v>18</v>
      </c>
      <c r="T3" s="17" t="s">
        <v>19</v>
      </c>
      <c r="U3" s="17" t="s">
        <v>20</v>
      </c>
      <c r="V3" s="18" t="s">
        <v>21</v>
      </c>
      <c r="W3" s="19" t="s">
        <v>22</v>
      </c>
      <c r="X3" s="20"/>
    </row>
    <row r="4">
      <c r="A4" s="21"/>
      <c r="B4" s="21"/>
      <c r="C4" s="21"/>
      <c r="D4" s="21"/>
      <c r="E4" s="21"/>
      <c r="F4" s="22"/>
      <c r="G4" s="23">
        <f>sumif(G5:G260,"&lt;&gt;")</f>
        <v>89</v>
      </c>
      <c r="H4" s="23"/>
      <c r="I4" s="24">
        <f t="shared" ref="I4:K4" si="1">averageif(I6:I160,"&lt;&gt;")</f>
        <v>1</v>
      </c>
      <c r="J4" s="24">
        <f t="shared" si="1"/>
        <v>1</v>
      </c>
      <c r="K4" s="24">
        <f t="shared" si="1"/>
        <v>1</v>
      </c>
      <c r="L4" s="23"/>
      <c r="M4" s="23"/>
      <c r="N4" s="23"/>
      <c r="O4" s="23"/>
      <c r="P4" s="23"/>
      <c r="Q4" s="23"/>
      <c r="R4" s="23"/>
      <c r="S4" s="25">
        <f>sumif(S6:S160,"&lt;&gt;")</f>
        <v>0</v>
      </c>
      <c r="T4" s="26"/>
      <c r="U4" s="26">
        <f>sumif(U6:U160,"&lt;&gt;")</f>
        <v>3299.536</v>
      </c>
    </row>
    <row r="5">
      <c r="A5" s="27">
        <v>1.0</v>
      </c>
      <c r="B5" s="27">
        <v>0.0</v>
      </c>
      <c r="C5" s="27">
        <v>0.0</v>
      </c>
      <c r="D5" s="27">
        <v>0.0</v>
      </c>
      <c r="E5" s="27"/>
      <c r="F5" s="28" t="s">
        <v>23</v>
      </c>
      <c r="G5" s="29">
        <v>1.0</v>
      </c>
      <c r="H5" s="29" t="s">
        <v>24</v>
      </c>
      <c r="I5" s="29"/>
      <c r="J5" s="29"/>
      <c r="K5" s="29"/>
      <c r="L5" s="29"/>
      <c r="M5" s="29" t="s">
        <v>2</v>
      </c>
      <c r="N5" s="29"/>
      <c r="O5" s="29" t="s">
        <v>24</v>
      </c>
      <c r="P5" s="29" t="s">
        <v>24</v>
      </c>
      <c r="Q5" s="29" t="s">
        <v>24</v>
      </c>
      <c r="R5" s="29"/>
      <c r="S5" s="29" t="str">
        <f t="shared" ref="S5:S6" si="2">IF(R5&gt;0,R5*G5,"")</f>
        <v/>
      </c>
      <c r="T5" s="30" t="s">
        <v>24</v>
      </c>
      <c r="U5" s="30" t="str">
        <f t="shared" ref="U5:U6" si="3">IF($M5="","",IF($M5="Yes","N/A",$T5*$G5))</f>
        <v>N/A</v>
      </c>
    </row>
    <row r="6">
      <c r="A6" s="31">
        <v>1.0</v>
      </c>
      <c r="B6" s="31">
        <v>1.0</v>
      </c>
      <c r="C6" s="31">
        <v>0.0</v>
      </c>
      <c r="D6" s="31">
        <v>0.0</v>
      </c>
      <c r="E6" s="32"/>
      <c r="F6" s="33" t="s">
        <v>25</v>
      </c>
      <c r="G6" s="33">
        <v>1.0</v>
      </c>
      <c r="H6" s="33" t="s">
        <v>26</v>
      </c>
      <c r="I6" s="33">
        <v>1.0</v>
      </c>
      <c r="J6" s="33">
        <v>1.0</v>
      </c>
      <c r="K6" s="33">
        <v>1.0</v>
      </c>
      <c r="L6" s="33" t="s">
        <v>27</v>
      </c>
      <c r="M6" s="33" t="s">
        <v>21</v>
      </c>
      <c r="N6" s="34"/>
      <c r="O6" s="34" t="s">
        <v>24</v>
      </c>
      <c r="P6" s="34" t="s">
        <v>24</v>
      </c>
      <c r="Q6" s="34" t="s">
        <v>24</v>
      </c>
      <c r="R6" s="34"/>
      <c r="S6" s="34" t="str">
        <f t="shared" si="2"/>
        <v/>
      </c>
      <c r="T6" s="35">
        <v>74.99</v>
      </c>
      <c r="U6" s="36">
        <f t="shared" si="3"/>
        <v>74.99</v>
      </c>
    </row>
    <row r="7">
      <c r="A7" s="37">
        <v>1.0</v>
      </c>
      <c r="B7" s="37">
        <v>1.0</v>
      </c>
      <c r="C7" s="37">
        <v>0.0</v>
      </c>
      <c r="D7" s="37">
        <v>0.0</v>
      </c>
      <c r="E7" s="38"/>
      <c r="F7" s="39" t="s">
        <v>28</v>
      </c>
      <c r="G7" s="39">
        <v>1.0</v>
      </c>
      <c r="H7" s="39" t="s">
        <v>26</v>
      </c>
      <c r="I7" s="39">
        <v>1.0</v>
      </c>
      <c r="J7" s="39">
        <v>1.0</v>
      </c>
      <c r="K7" s="39">
        <v>1.0</v>
      </c>
      <c r="L7" s="39"/>
      <c r="M7" s="39" t="s">
        <v>21</v>
      </c>
      <c r="N7" s="40"/>
      <c r="O7" s="40"/>
      <c r="P7" s="40"/>
      <c r="Q7" s="40"/>
      <c r="R7" s="40"/>
      <c r="S7" s="40"/>
      <c r="T7" s="41">
        <v>20.01</v>
      </c>
      <c r="U7" s="41">
        <v>20.01</v>
      </c>
      <c r="V7" s="42"/>
      <c r="W7" s="42"/>
    </row>
    <row r="8">
      <c r="A8" s="31">
        <v>1.0</v>
      </c>
      <c r="B8" s="31">
        <v>2.0</v>
      </c>
      <c r="C8" s="31">
        <v>0.0</v>
      </c>
      <c r="D8" s="31">
        <v>0.0</v>
      </c>
      <c r="E8" s="32"/>
      <c r="F8" s="33" t="s">
        <v>29</v>
      </c>
      <c r="G8" s="34"/>
      <c r="H8" s="34"/>
      <c r="I8" s="33"/>
      <c r="J8" s="33"/>
      <c r="K8" s="33"/>
      <c r="L8" s="33"/>
      <c r="M8" s="33"/>
      <c r="N8" s="34"/>
      <c r="O8" s="34"/>
      <c r="P8" s="34"/>
      <c r="Q8" s="34"/>
      <c r="R8" s="34"/>
      <c r="S8" s="34"/>
      <c r="T8" s="36"/>
      <c r="U8" s="36" t="str">
        <f t="shared" ref="U8:U30" si="4">IF($M8="","",IF($M8="Yes","N/A",$T8*$G8))</f>
        <v/>
      </c>
      <c r="V8" s="43"/>
      <c r="W8" s="43"/>
    </row>
    <row r="9">
      <c r="A9" s="44">
        <v>1.0</v>
      </c>
      <c r="B9" s="44">
        <v>2.0</v>
      </c>
      <c r="C9" s="44">
        <v>1.0</v>
      </c>
      <c r="D9" s="44">
        <v>0.0</v>
      </c>
      <c r="E9" s="45"/>
      <c r="F9" s="46" t="s">
        <v>30</v>
      </c>
      <c r="G9" s="46"/>
      <c r="H9" s="47"/>
      <c r="I9" s="46"/>
      <c r="J9" s="46"/>
      <c r="K9" s="46"/>
      <c r="L9" s="47"/>
      <c r="M9" s="46"/>
      <c r="N9" s="47"/>
      <c r="O9" s="47"/>
      <c r="P9" s="47"/>
      <c r="Q9" s="47"/>
      <c r="R9" s="47"/>
      <c r="S9" s="47"/>
      <c r="T9" s="48"/>
      <c r="U9" s="48" t="str">
        <f t="shared" si="4"/>
        <v/>
      </c>
      <c r="V9" s="43"/>
      <c r="W9" s="43"/>
    </row>
    <row r="10">
      <c r="A10" s="49">
        <v>1.0</v>
      </c>
      <c r="B10" s="50">
        <v>2.0</v>
      </c>
      <c r="C10" s="50">
        <v>1.0</v>
      </c>
      <c r="D10" s="50">
        <v>1.0</v>
      </c>
      <c r="E10" s="51"/>
      <c r="F10" s="52" t="s">
        <v>31</v>
      </c>
      <c r="G10" s="51"/>
      <c r="H10" s="51"/>
      <c r="I10" s="51">
        <v>1.0</v>
      </c>
      <c r="J10" s="51">
        <v>1.0</v>
      </c>
      <c r="K10" s="51">
        <v>1.0</v>
      </c>
      <c r="L10" s="51" t="s">
        <v>32</v>
      </c>
      <c r="M10" s="51" t="s">
        <v>2</v>
      </c>
      <c r="N10" s="51" t="s">
        <v>22</v>
      </c>
      <c r="O10" s="51"/>
      <c r="P10" s="51"/>
      <c r="Q10" s="51"/>
      <c r="R10" s="51"/>
      <c r="S10" s="51"/>
      <c r="T10" s="53"/>
      <c r="U10" s="53" t="str">
        <f t="shared" si="4"/>
        <v>N/A</v>
      </c>
      <c r="V10" s="43"/>
      <c r="W10" s="43"/>
    </row>
    <row r="11">
      <c r="A11" s="54">
        <v>1.0</v>
      </c>
      <c r="B11" s="55">
        <v>2.0</v>
      </c>
      <c r="C11" s="55">
        <v>1.0</v>
      </c>
      <c r="D11" s="55">
        <v>2.0</v>
      </c>
      <c r="E11" s="56"/>
      <c r="F11" s="56" t="s">
        <v>33</v>
      </c>
      <c r="G11" s="56"/>
      <c r="H11" s="56"/>
      <c r="I11" s="56">
        <v>1.0</v>
      </c>
      <c r="J11" s="56">
        <v>1.0</v>
      </c>
      <c r="K11" s="56">
        <v>1.0</v>
      </c>
      <c r="L11" s="56" t="s">
        <v>32</v>
      </c>
      <c r="M11" s="56" t="s">
        <v>2</v>
      </c>
      <c r="N11" s="56" t="s">
        <v>22</v>
      </c>
      <c r="O11" s="56"/>
      <c r="P11" s="56"/>
      <c r="Q11" s="56"/>
      <c r="R11" s="56"/>
      <c r="S11" s="56"/>
      <c r="T11" s="57"/>
      <c r="U11" s="57" t="str">
        <f t="shared" si="4"/>
        <v>N/A</v>
      </c>
      <c r="V11" s="43"/>
      <c r="W11" s="43"/>
    </row>
    <row r="12">
      <c r="A12" s="49"/>
      <c r="B12" s="50"/>
      <c r="C12" s="50"/>
      <c r="D12" s="50"/>
      <c r="E12" s="51"/>
      <c r="F12" s="51"/>
      <c r="G12" s="51"/>
      <c r="H12" s="51"/>
      <c r="I12" s="51"/>
      <c r="J12" s="51"/>
      <c r="K12" s="51"/>
      <c r="L12" s="51"/>
      <c r="M12" s="51"/>
      <c r="N12" s="51"/>
      <c r="O12" s="51"/>
      <c r="P12" s="51"/>
      <c r="Q12" s="51"/>
      <c r="R12" s="51"/>
      <c r="S12" s="51"/>
      <c r="T12" s="53"/>
      <c r="U12" s="53" t="str">
        <f t="shared" si="4"/>
        <v/>
      </c>
      <c r="V12" s="43"/>
      <c r="W12" s="43"/>
    </row>
    <row r="13">
      <c r="A13" s="44">
        <v>1.0</v>
      </c>
      <c r="B13" s="44">
        <v>2.0</v>
      </c>
      <c r="C13" s="44">
        <v>2.0</v>
      </c>
      <c r="D13" s="44">
        <v>0.0</v>
      </c>
      <c r="E13" s="45"/>
      <c r="F13" s="46" t="s">
        <v>34</v>
      </c>
      <c r="G13" s="46"/>
      <c r="H13" s="46"/>
      <c r="I13" s="46"/>
      <c r="J13" s="46"/>
      <c r="K13" s="46"/>
      <c r="L13" s="47"/>
      <c r="M13" s="46"/>
      <c r="N13" s="47"/>
      <c r="O13" s="47"/>
      <c r="P13" s="47"/>
      <c r="Q13" s="47"/>
      <c r="R13" s="47"/>
      <c r="S13" s="47"/>
      <c r="T13" s="58"/>
      <c r="U13" s="58" t="str">
        <f t="shared" si="4"/>
        <v/>
      </c>
      <c r="V13" s="43"/>
      <c r="W13" s="43"/>
    </row>
    <row r="14">
      <c r="A14" s="37">
        <v>1.0</v>
      </c>
      <c r="B14" s="37">
        <v>2.0</v>
      </c>
      <c r="C14" s="37">
        <v>2.0</v>
      </c>
      <c r="D14" s="37">
        <v>1.0</v>
      </c>
      <c r="E14" s="37"/>
      <c r="F14" s="39" t="s">
        <v>35</v>
      </c>
      <c r="G14" s="39">
        <v>1.0</v>
      </c>
      <c r="H14" s="39"/>
      <c r="I14" s="39">
        <v>1.0</v>
      </c>
      <c r="J14" s="39">
        <v>1.0</v>
      </c>
      <c r="K14" s="39">
        <v>1.0</v>
      </c>
      <c r="L14" s="39" t="s">
        <v>36</v>
      </c>
      <c r="M14" s="39" t="s">
        <v>21</v>
      </c>
      <c r="N14" s="40"/>
      <c r="O14" s="40"/>
      <c r="P14" s="40"/>
      <c r="Q14" s="40"/>
      <c r="R14" s="40"/>
      <c r="S14" s="40"/>
      <c r="T14" s="41">
        <v>5.7</v>
      </c>
      <c r="U14" s="59">
        <f t="shared" si="4"/>
        <v>5.7</v>
      </c>
      <c r="V14" s="43"/>
      <c r="W14" s="43"/>
    </row>
    <row r="15">
      <c r="A15" s="60">
        <v>1.0</v>
      </c>
      <c r="B15" s="60">
        <v>2.0</v>
      </c>
      <c r="C15" s="60">
        <v>2.0</v>
      </c>
      <c r="D15" s="60">
        <v>2.0</v>
      </c>
      <c r="E15" s="60"/>
      <c r="F15" s="61" t="s">
        <v>37</v>
      </c>
      <c r="G15" s="61">
        <v>1.0</v>
      </c>
      <c r="H15" s="61"/>
      <c r="I15" s="61">
        <v>1.0</v>
      </c>
      <c r="J15" s="61">
        <v>1.0</v>
      </c>
      <c r="K15" s="61">
        <v>1.0</v>
      </c>
      <c r="L15" s="61" t="s">
        <v>38</v>
      </c>
      <c r="M15" s="61" t="s">
        <v>21</v>
      </c>
      <c r="N15" s="62"/>
      <c r="O15" s="62"/>
      <c r="P15" s="62"/>
      <c r="Q15" s="62"/>
      <c r="R15" s="61"/>
      <c r="S15" s="62"/>
      <c r="T15" s="63">
        <v>8.17</v>
      </c>
      <c r="U15" s="64">
        <f t="shared" si="4"/>
        <v>8.17</v>
      </c>
      <c r="V15" s="43"/>
      <c r="W15" s="43"/>
    </row>
    <row r="16">
      <c r="A16" s="38">
        <v>1.0</v>
      </c>
      <c r="B16" s="38">
        <v>2.0</v>
      </c>
      <c r="C16" s="38">
        <v>2.0</v>
      </c>
      <c r="D16" s="37">
        <v>3.0</v>
      </c>
      <c r="E16" s="38"/>
      <c r="F16" s="39" t="s">
        <v>39</v>
      </c>
      <c r="G16" s="39">
        <v>1.0</v>
      </c>
      <c r="H16" s="39"/>
      <c r="I16" s="39">
        <v>1.0</v>
      </c>
      <c r="J16" s="39">
        <v>1.0</v>
      </c>
      <c r="K16" s="39">
        <v>1.0</v>
      </c>
      <c r="L16" s="39" t="s">
        <v>40</v>
      </c>
      <c r="M16" s="39" t="s">
        <v>21</v>
      </c>
      <c r="N16" s="39"/>
      <c r="O16" s="40"/>
      <c r="P16" s="40"/>
      <c r="Q16" s="40"/>
      <c r="R16" s="39"/>
      <c r="S16" s="40"/>
      <c r="T16" s="39">
        <v>1.08</v>
      </c>
      <c r="U16" s="39">
        <f t="shared" si="4"/>
        <v>1.08</v>
      </c>
      <c r="V16" s="43"/>
      <c r="W16" s="43"/>
    </row>
    <row r="17">
      <c r="A17" s="65">
        <v>1.0</v>
      </c>
      <c r="B17" s="65">
        <v>2.0</v>
      </c>
      <c r="C17" s="65">
        <v>2.0</v>
      </c>
      <c r="D17" s="60">
        <v>4.0</v>
      </c>
      <c r="E17" s="65"/>
      <c r="F17" s="61" t="s">
        <v>41</v>
      </c>
      <c r="G17" s="61">
        <v>1.0</v>
      </c>
      <c r="H17" s="61"/>
      <c r="I17" s="61">
        <v>1.0</v>
      </c>
      <c r="J17" s="61">
        <v>1.0</v>
      </c>
      <c r="K17" s="61">
        <v>1.0</v>
      </c>
      <c r="L17" s="61" t="s">
        <v>42</v>
      </c>
      <c r="M17" s="61" t="s">
        <v>21</v>
      </c>
      <c r="N17" s="61"/>
      <c r="O17" s="62"/>
      <c r="P17" s="62"/>
      <c r="Q17" s="62"/>
      <c r="R17" s="61"/>
      <c r="S17" s="62"/>
      <c r="T17" s="61">
        <v>8.17</v>
      </c>
      <c r="U17" s="61">
        <f t="shared" si="4"/>
        <v>8.17</v>
      </c>
      <c r="V17" s="43"/>
      <c r="W17" s="43"/>
    </row>
    <row r="18">
      <c r="A18" s="38">
        <v>1.0</v>
      </c>
      <c r="B18" s="38">
        <v>2.0</v>
      </c>
      <c r="C18" s="38">
        <v>2.0</v>
      </c>
      <c r="D18" s="37">
        <v>5.0</v>
      </c>
      <c r="E18" s="38"/>
      <c r="F18" s="39" t="s">
        <v>43</v>
      </c>
      <c r="G18" s="39">
        <v>1.0</v>
      </c>
      <c r="H18" s="39"/>
      <c r="I18" s="39">
        <v>1.0</v>
      </c>
      <c r="J18" s="39">
        <v>1.0</v>
      </c>
      <c r="K18" s="39">
        <v>1.0</v>
      </c>
      <c r="L18" s="39" t="s">
        <v>44</v>
      </c>
      <c r="M18" s="39" t="s">
        <v>21</v>
      </c>
      <c r="N18" s="39"/>
      <c r="O18" s="40"/>
      <c r="P18" s="40"/>
      <c r="Q18" s="40"/>
      <c r="R18" s="39"/>
      <c r="S18" s="40"/>
      <c r="T18" s="39">
        <v>1.08</v>
      </c>
      <c r="U18" s="39">
        <f t="shared" si="4"/>
        <v>1.08</v>
      </c>
      <c r="V18" s="43"/>
      <c r="W18" s="43"/>
    </row>
    <row r="19">
      <c r="A19" s="65">
        <v>1.0</v>
      </c>
      <c r="B19" s="65">
        <v>2.0</v>
      </c>
      <c r="C19" s="65">
        <v>2.0</v>
      </c>
      <c r="D19" s="60">
        <v>6.0</v>
      </c>
      <c r="E19" s="65"/>
      <c r="F19" s="61" t="s">
        <v>45</v>
      </c>
      <c r="G19" s="61">
        <v>1.0</v>
      </c>
      <c r="H19" s="61"/>
      <c r="I19" s="61">
        <v>1.0</v>
      </c>
      <c r="J19" s="61">
        <v>1.0</v>
      </c>
      <c r="K19" s="61">
        <v>1.0</v>
      </c>
      <c r="L19" s="61" t="s">
        <v>46</v>
      </c>
      <c r="M19" s="61" t="s">
        <v>21</v>
      </c>
      <c r="N19" s="61"/>
      <c r="O19" s="62"/>
      <c r="P19" s="62"/>
      <c r="Q19" s="62"/>
      <c r="R19" s="61"/>
      <c r="S19" s="62"/>
      <c r="T19" s="61">
        <v>1.08</v>
      </c>
      <c r="U19" s="61">
        <f t="shared" si="4"/>
        <v>1.08</v>
      </c>
      <c r="V19" s="43"/>
      <c r="W19" s="43"/>
    </row>
    <row r="20">
      <c r="A20" s="38"/>
      <c r="B20" s="38"/>
      <c r="C20" s="38"/>
      <c r="D20" s="37"/>
      <c r="E20" s="38"/>
      <c r="F20" s="40"/>
      <c r="G20" s="39"/>
      <c r="H20" s="39"/>
      <c r="I20" s="40"/>
      <c r="J20" s="39"/>
      <c r="K20" s="39"/>
      <c r="L20" s="40"/>
      <c r="M20" s="39"/>
      <c r="N20" s="39"/>
      <c r="O20" s="40"/>
      <c r="P20" s="40"/>
      <c r="Q20" s="40"/>
      <c r="R20" s="39"/>
      <c r="S20" s="40"/>
      <c r="T20" s="39"/>
      <c r="U20" s="39" t="str">
        <f t="shared" si="4"/>
        <v/>
      </c>
      <c r="V20" s="43"/>
      <c r="W20" s="43"/>
    </row>
    <row r="21">
      <c r="A21" s="66">
        <v>1.0</v>
      </c>
      <c r="B21" s="67">
        <v>3.0</v>
      </c>
      <c r="C21" s="67">
        <v>0.0</v>
      </c>
      <c r="D21" s="67">
        <v>0.0</v>
      </c>
      <c r="E21" s="68"/>
      <c r="F21" s="68" t="s">
        <v>47</v>
      </c>
      <c r="G21" s="68"/>
      <c r="H21" s="68"/>
      <c r="I21" s="68"/>
      <c r="J21" s="68"/>
      <c r="K21" s="68"/>
      <c r="L21" s="68"/>
      <c r="M21" s="68"/>
      <c r="N21" s="68"/>
      <c r="O21" s="68"/>
      <c r="P21" s="68"/>
      <c r="Q21" s="68"/>
      <c r="R21" s="68"/>
      <c r="S21" s="68"/>
      <c r="T21" s="69"/>
      <c r="U21" s="69" t="str">
        <f t="shared" si="4"/>
        <v/>
      </c>
      <c r="V21" s="43"/>
      <c r="W21" s="43"/>
    </row>
    <row r="22">
      <c r="A22" s="70">
        <v>1.0</v>
      </c>
      <c r="B22" s="71">
        <v>3.0</v>
      </c>
      <c r="C22" s="71">
        <v>1.0</v>
      </c>
      <c r="D22" s="71">
        <v>0.0</v>
      </c>
      <c r="E22" s="72"/>
      <c r="F22" s="72" t="s">
        <v>48</v>
      </c>
      <c r="G22" s="72"/>
      <c r="H22" s="73"/>
      <c r="I22" s="72">
        <v>1.0</v>
      </c>
      <c r="J22" s="72">
        <v>1.0</v>
      </c>
      <c r="K22" s="72">
        <v>1.0</v>
      </c>
      <c r="L22" s="72"/>
      <c r="M22" s="72"/>
      <c r="N22" s="72"/>
      <c r="O22" s="72"/>
      <c r="P22" s="72"/>
      <c r="Q22" s="72"/>
      <c r="R22" s="72"/>
      <c r="S22" s="72"/>
      <c r="T22" s="74"/>
      <c r="U22" s="74" t="str">
        <f t="shared" si="4"/>
        <v/>
      </c>
      <c r="V22" s="43"/>
      <c r="W22" s="43"/>
    </row>
    <row r="23">
      <c r="A23" s="75">
        <v>1.0</v>
      </c>
      <c r="B23" s="60">
        <v>3.0</v>
      </c>
      <c r="C23" s="60">
        <v>1.0</v>
      </c>
      <c r="D23" s="60">
        <v>1.0</v>
      </c>
      <c r="E23" s="60"/>
      <c r="F23" s="61" t="s">
        <v>49</v>
      </c>
      <c r="G23" s="61">
        <v>1.0</v>
      </c>
      <c r="H23" s="61" t="s">
        <v>50</v>
      </c>
      <c r="I23" s="61">
        <v>1.0</v>
      </c>
      <c r="J23" s="61">
        <v>1.0</v>
      </c>
      <c r="K23" s="61">
        <v>1.0</v>
      </c>
      <c r="L23" s="62"/>
      <c r="M23" s="61"/>
      <c r="N23" s="61"/>
      <c r="O23" s="62"/>
      <c r="P23" s="62"/>
      <c r="Q23" s="62"/>
      <c r="R23" s="62"/>
      <c r="S23" s="62"/>
      <c r="T23" s="64"/>
      <c r="U23" s="64" t="str">
        <f t="shared" si="4"/>
        <v/>
      </c>
      <c r="V23" s="43"/>
      <c r="W23" s="43"/>
    </row>
    <row r="24">
      <c r="A24" s="37">
        <v>1.0</v>
      </c>
      <c r="B24" s="37">
        <v>3.0</v>
      </c>
      <c r="C24" s="37">
        <v>1.0</v>
      </c>
      <c r="D24" s="37">
        <v>2.0</v>
      </c>
      <c r="E24" s="37" t="s">
        <v>51</v>
      </c>
      <c r="F24" s="39" t="s">
        <v>52</v>
      </c>
      <c r="G24" s="39">
        <v>1.0</v>
      </c>
      <c r="H24" s="39" t="s">
        <v>50</v>
      </c>
      <c r="I24" s="39">
        <v>1.0</v>
      </c>
      <c r="J24" s="39">
        <v>1.0</v>
      </c>
      <c r="K24" s="39">
        <v>1.0</v>
      </c>
      <c r="L24" s="40"/>
      <c r="M24" s="39"/>
      <c r="N24" s="39"/>
      <c r="O24" s="40"/>
      <c r="P24" s="40"/>
      <c r="Q24" s="40"/>
      <c r="R24" s="39"/>
      <c r="S24" s="40"/>
      <c r="T24" s="41"/>
      <c r="U24" s="41" t="str">
        <f t="shared" si="4"/>
        <v/>
      </c>
      <c r="V24" s="43"/>
      <c r="W24" s="43"/>
    </row>
    <row r="25">
      <c r="A25" s="76">
        <v>1.0</v>
      </c>
      <c r="B25" s="77">
        <v>3.0</v>
      </c>
      <c r="C25" s="77">
        <v>1.0</v>
      </c>
      <c r="D25" s="77">
        <v>3.0</v>
      </c>
      <c r="E25" s="78"/>
      <c r="F25" s="78" t="s">
        <v>53</v>
      </c>
      <c r="G25" s="78">
        <v>1.0</v>
      </c>
      <c r="H25" s="78" t="s">
        <v>50</v>
      </c>
      <c r="I25" s="78">
        <v>1.0</v>
      </c>
      <c r="J25" s="78">
        <v>1.0</v>
      </c>
      <c r="K25" s="78">
        <v>1.0</v>
      </c>
      <c r="L25" s="78"/>
      <c r="M25" s="78"/>
      <c r="N25" s="78"/>
      <c r="O25" s="78"/>
      <c r="P25" s="78"/>
      <c r="Q25" s="78"/>
      <c r="R25" s="78"/>
      <c r="S25" s="78"/>
      <c r="T25" s="79"/>
      <c r="U25" s="79" t="str">
        <f t="shared" si="4"/>
        <v/>
      </c>
      <c r="V25" s="43"/>
      <c r="W25" s="43"/>
    </row>
    <row r="26">
      <c r="A26" s="80"/>
      <c r="B26" s="81"/>
      <c r="C26" s="81"/>
      <c r="D26" s="81"/>
      <c r="E26" s="82"/>
      <c r="F26" s="82"/>
      <c r="G26" s="82"/>
      <c r="H26" s="82"/>
      <c r="I26" s="82"/>
      <c r="J26" s="82"/>
      <c r="K26" s="82"/>
      <c r="L26" s="82"/>
      <c r="M26" s="82"/>
      <c r="N26" s="82"/>
      <c r="O26" s="82"/>
      <c r="P26" s="82"/>
      <c r="Q26" s="82"/>
      <c r="R26" s="82"/>
      <c r="S26" s="82"/>
      <c r="T26" s="83"/>
      <c r="U26" s="83" t="str">
        <f t="shared" si="4"/>
        <v/>
      </c>
    </row>
    <row r="27">
      <c r="A27" s="84">
        <v>1.0</v>
      </c>
      <c r="B27" s="85">
        <v>4.0</v>
      </c>
      <c r="C27" s="85">
        <v>0.0</v>
      </c>
      <c r="D27" s="85">
        <v>0.0</v>
      </c>
      <c r="E27" s="86"/>
      <c r="F27" s="86" t="s">
        <v>54</v>
      </c>
      <c r="G27" s="86"/>
      <c r="H27" s="86"/>
      <c r="I27" s="86"/>
      <c r="J27" s="86"/>
      <c r="K27" s="86"/>
      <c r="L27" s="86"/>
      <c r="M27" s="86"/>
      <c r="N27" s="86"/>
      <c r="O27" s="86"/>
      <c r="P27" s="86"/>
      <c r="Q27" s="86"/>
      <c r="R27" s="86"/>
      <c r="S27" s="86"/>
      <c r="T27" s="87"/>
      <c r="U27" s="87" t="str">
        <f t="shared" si="4"/>
        <v/>
      </c>
    </row>
    <row r="28">
      <c r="A28" s="80">
        <v>1.0</v>
      </c>
      <c r="B28" s="81">
        <v>4.0</v>
      </c>
      <c r="C28" s="81">
        <v>0.0</v>
      </c>
      <c r="D28" s="81">
        <v>1.0</v>
      </c>
      <c r="E28" s="82"/>
      <c r="F28" s="82" t="s">
        <v>55</v>
      </c>
      <c r="G28" s="82">
        <v>1.0</v>
      </c>
      <c r="H28" s="82" t="s">
        <v>56</v>
      </c>
      <c r="I28" s="82">
        <v>1.0</v>
      </c>
      <c r="J28" s="82">
        <v>1.0</v>
      </c>
      <c r="K28" s="82">
        <v>1.0</v>
      </c>
      <c r="L28" s="82" t="s">
        <v>57</v>
      </c>
      <c r="M28" s="82" t="s">
        <v>21</v>
      </c>
      <c r="N28" s="82"/>
      <c r="O28" s="82"/>
      <c r="P28" s="82"/>
      <c r="Q28" s="82"/>
      <c r="R28" s="82"/>
      <c r="S28" s="82"/>
      <c r="T28" s="83">
        <v>18.0</v>
      </c>
      <c r="U28" s="83">
        <f t="shared" si="4"/>
        <v>18</v>
      </c>
    </row>
    <row r="29">
      <c r="A29" s="76">
        <v>1.0</v>
      </c>
      <c r="B29" s="77">
        <v>4.0</v>
      </c>
      <c r="C29" s="77">
        <v>0.0</v>
      </c>
      <c r="D29" s="77">
        <v>2.0</v>
      </c>
      <c r="E29" s="78"/>
      <c r="F29" s="78" t="s">
        <v>58</v>
      </c>
      <c r="G29" s="78">
        <v>16.0</v>
      </c>
      <c r="H29" s="78" t="s">
        <v>50</v>
      </c>
      <c r="I29" s="78">
        <v>1.0</v>
      </c>
      <c r="J29" s="78">
        <v>1.0</v>
      </c>
      <c r="K29" s="78">
        <v>1.0</v>
      </c>
      <c r="L29" s="78"/>
      <c r="M29" s="78"/>
      <c r="N29" s="78"/>
      <c r="O29" s="78"/>
      <c r="P29" s="78"/>
      <c r="Q29" s="78"/>
      <c r="R29" s="78"/>
      <c r="S29" s="78"/>
      <c r="T29" s="79"/>
      <c r="U29" s="79" t="str">
        <f t="shared" si="4"/>
        <v/>
      </c>
    </row>
    <row r="30">
      <c r="A30" s="31">
        <v>1.0</v>
      </c>
      <c r="B30" s="31">
        <v>5.0</v>
      </c>
      <c r="C30" s="31">
        <v>0.0</v>
      </c>
      <c r="D30" s="31">
        <v>0.0</v>
      </c>
      <c r="E30" s="32"/>
      <c r="F30" s="33" t="s">
        <v>59</v>
      </c>
      <c r="G30" s="33"/>
      <c r="H30" s="33"/>
      <c r="I30" s="33"/>
      <c r="J30" s="33"/>
      <c r="K30" s="33"/>
      <c r="L30" s="34"/>
      <c r="M30" s="33"/>
      <c r="N30" s="34"/>
      <c r="O30" s="34"/>
      <c r="P30" s="34"/>
      <c r="Q30" s="34"/>
      <c r="R30" s="34"/>
      <c r="S30" s="34"/>
      <c r="T30" s="36"/>
      <c r="U30" s="36" t="str">
        <f t="shared" si="4"/>
        <v/>
      </c>
    </row>
    <row r="31">
      <c r="A31" s="44">
        <v>1.0</v>
      </c>
      <c r="B31" s="44">
        <v>5.0</v>
      </c>
      <c r="C31" s="44">
        <v>1.0</v>
      </c>
      <c r="D31" s="44">
        <v>0.0</v>
      </c>
      <c r="E31" s="44"/>
      <c r="F31" s="46" t="s">
        <v>60</v>
      </c>
      <c r="G31" s="46"/>
      <c r="H31" s="46"/>
      <c r="I31" s="46"/>
      <c r="J31" s="46"/>
      <c r="K31" s="46"/>
      <c r="L31" s="46"/>
      <c r="M31" s="46"/>
      <c r="N31" s="47"/>
      <c r="O31" s="47"/>
      <c r="P31" s="47"/>
      <c r="Q31" s="47"/>
      <c r="R31" s="47"/>
      <c r="S31" s="47"/>
      <c r="T31" s="58"/>
      <c r="U31" s="58"/>
    </row>
    <row r="32">
      <c r="A32" s="88">
        <v>1.0</v>
      </c>
      <c r="B32" s="88">
        <v>5.0</v>
      </c>
      <c r="C32" s="88">
        <v>1.0</v>
      </c>
      <c r="D32" s="88">
        <v>1.0</v>
      </c>
      <c r="E32" s="88"/>
      <c r="F32" s="89" t="s">
        <v>61</v>
      </c>
      <c r="G32" s="89">
        <v>2.0</v>
      </c>
      <c r="H32" s="89"/>
      <c r="I32" s="89">
        <v>1.0</v>
      </c>
      <c r="J32" s="89">
        <v>1.0</v>
      </c>
      <c r="K32" s="89">
        <v>1.0</v>
      </c>
      <c r="L32" s="89" t="s">
        <v>62</v>
      </c>
      <c r="M32" s="89" t="s">
        <v>21</v>
      </c>
      <c r="N32" s="90"/>
      <c r="O32" s="90"/>
      <c r="P32" s="90"/>
      <c r="Q32" s="90"/>
      <c r="R32" s="90"/>
      <c r="S32" s="90"/>
      <c r="T32" s="91">
        <v>0.0</v>
      </c>
      <c r="U32" s="92">
        <v>0.0</v>
      </c>
    </row>
    <row r="33">
      <c r="A33" s="44"/>
      <c r="B33" s="44"/>
      <c r="C33" s="44"/>
      <c r="D33" s="44"/>
      <c r="E33" s="44"/>
      <c r="F33" s="46"/>
      <c r="G33" s="46"/>
      <c r="H33" s="46"/>
      <c r="I33" s="46"/>
      <c r="J33" s="46"/>
      <c r="K33" s="46"/>
      <c r="L33" s="46"/>
      <c r="M33" s="46"/>
      <c r="N33" s="47"/>
      <c r="O33" s="47"/>
      <c r="P33" s="47"/>
      <c r="Q33" s="47"/>
      <c r="R33" s="47"/>
      <c r="S33" s="47"/>
      <c r="T33" s="48"/>
      <c r="U33" s="48"/>
    </row>
    <row r="34">
      <c r="A34" s="37">
        <v>1.0</v>
      </c>
      <c r="B34" s="37">
        <v>5.0</v>
      </c>
      <c r="C34" s="37">
        <v>1.0</v>
      </c>
      <c r="D34" s="37">
        <v>2.0</v>
      </c>
      <c r="E34" s="37"/>
      <c r="F34" s="39" t="s">
        <v>63</v>
      </c>
      <c r="G34" s="39">
        <v>1.0</v>
      </c>
      <c r="H34" s="39"/>
      <c r="I34" s="39">
        <v>1.0</v>
      </c>
      <c r="J34" s="39">
        <v>1.0</v>
      </c>
      <c r="K34" s="39">
        <v>1.0</v>
      </c>
      <c r="L34" s="39" t="s">
        <v>64</v>
      </c>
      <c r="M34" s="39" t="s">
        <v>21</v>
      </c>
      <c r="N34" s="40"/>
      <c r="O34" s="40"/>
      <c r="P34" s="40"/>
      <c r="Q34" s="40"/>
      <c r="R34" s="40"/>
      <c r="S34" s="40"/>
      <c r="T34" s="41">
        <v>63.47</v>
      </c>
      <c r="U34" s="41">
        <f t="shared" ref="U34:U35" si="5">IF($M34="","",IF($M34="Yes","N/A",$T34*$G34))</f>
        <v>63.47</v>
      </c>
    </row>
    <row r="35">
      <c r="A35" s="44">
        <v>1.0</v>
      </c>
      <c r="B35" s="44">
        <v>5.0</v>
      </c>
      <c r="C35" s="44">
        <v>2.0</v>
      </c>
      <c r="D35" s="44">
        <v>0.0</v>
      </c>
      <c r="E35" s="44"/>
      <c r="F35" s="46" t="s">
        <v>65</v>
      </c>
      <c r="G35" s="46">
        <v>1.0</v>
      </c>
      <c r="H35" s="46"/>
      <c r="I35" s="46">
        <v>1.0</v>
      </c>
      <c r="J35" s="46">
        <v>1.0</v>
      </c>
      <c r="K35" s="46">
        <v>1.0</v>
      </c>
      <c r="L35" s="46" t="s">
        <v>66</v>
      </c>
      <c r="M35" s="46" t="s">
        <v>21</v>
      </c>
      <c r="N35" s="47"/>
      <c r="O35" s="47"/>
      <c r="P35" s="47"/>
      <c r="Q35" s="47"/>
      <c r="R35" s="46"/>
      <c r="S35" s="47"/>
      <c r="T35" s="48">
        <v>23.0</v>
      </c>
      <c r="U35" s="48">
        <f t="shared" si="5"/>
        <v>23</v>
      </c>
    </row>
    <row r="36">
      <c r="A36" s="37">
        <v>1.0</v>
      </c>
      <c r="B36" s="37">
        <v>5.0</v>
      </c>
      <c r="C36" s="37">
        <v>2.0</v>
      </c>
      <c r="D36" s="37">
        <v>1.0</v>
      </c>
      <c r="E36" s="37"/>
      <c r="F36" s="39" t="s">
        <v>67</v>
      </c>
      <c r="G36" s="39">
        <v>1.0</v>
      </c>
      <c r="H36" s="39"/>
      <c r="I36" s="40">
        <v>1.0</v>
      </c>
      <c r="J36" s="39">
        <v>1.0</v>
      </c>
      <c r="K36" s="39">
        <v>1.0</v>
      </c>
      <c r="L36" s="40" t="s">
        <v>68</v>
      </c>
      <c r="M36" s="39" t="s">
        <v>21</v>
      </c>
      <c r="N36" s="40"/>
      <c r="O36" s="40"/>
      <c r="P36" s="40"/>
      <c r="Q36" s="40"/>
      <c r="R36" s="40"/>
      <c r="S36" s="40"/>
      <c r="T36" s="59">
        <v>22.93</v>
      </c>
      <c r="U36" s="59">
        <v>22.93</v>
      </c>
    </row>
    <row r="37">
      <c r="A37" s="60">
        <v>1.0</v>
      </c>
      <c r="B37" s="60">
        <v>5.0</v>
      </c>
      <c r="C37" s="60">
        <v>2.0</v>
      </c>
      <c r="D37" s="60">
        <v>2.0</v>
      </c>
      <c r="E37" s="60"/>
      <c r="F37" s="61" t="s">
        <v>69</v>
      </c>
      <c r="G37" s="61">
        <v>1.0</v>
      </c>
      <c r="H37" s="61"/>
      <c r="I37" s="62">
        <v>1.0</v>
      </c>
      <c r="J37" s="62">
        <v>1.0</v>
      </c>
      <c r="K37" s="62">
        <v>1.0</v>
      </c>
      <c r="L37" s="62" t="s">
        <v>70</v>
      </c>
      <c r="M37" s="61"/>
      <c r="N37" s="62"/>
      <c r="O37" s="62"/>
      <c r="P37" s="62"/>
      <c r="Q37" s="62"/>
      <c r="R37" s="61"/>
      <c r="S37" s="62"/>
      <c r="T37" s="64">
        <v>0.83</v>
      </c>
      <c r="U37" s="64">
        <v>0.83</v>
      </c>
    </row>
    <row r="38">
      <c r="A38" s="37">
        <v>1.0</v>
      </c>
      <c r="B38" s="37">
        <v>5.0</v>
      </c>
      <c r="C38" s="37">
        <v>2.0</v>
      </c>
      <c r="D38" s="37">
        <v>3.0</v>
      </c>
      <c r="E38" s="37"/>
      <c r="F38" s="39" t="s">
        <v>71</v>
      </c>
      <c r="G38" s="39">
        <v>0.0</v>
      </c>
      <c r="H38" s="39"/>
      <c r="I38" s="40"/>
      <c r="J38" s="39"/>
      <c r="K38" s="39"/>
      <c r="L38" s="40" t="s">
        <v>72</v>
      </c>
      <c r="M38" s="39"/>
      <c r="N38" s="40"/>
      <c r="O38" s="40"/>
      <c r="P38" s="40"/>
      <c r="Q38" s="40"/>
      <c r="R38" s="40"/>
      <c r="S38" s="40"/>
      <c r="T38" s="59"/>
      <c r="U38" s="59"/>
    </row>
    <row r="39">
      <c r="A39" s="60">
        <v>1.0</v>
      </c>
      <c r="B39" s="60">
        <v>5.0</v>
      </c>
      <c r="C39" s="60">
        <v>2.0</v>
      </c>
      <c r="D39" s="60">
        <v>4.0</v>
      </c>
      <c r="E39" s="60"/>
      <c r="F39" s="61" t="s">
        <v>73</v>
      </c>
      <c r="G39" s="61">
        <v>1.0</v>
      </c>
      <c r="H39" s="61"/>
      <c r="I39" s="62">
        <v>1.0</v>
      </c>
      <c r="J39" s="62">
        <v>1.0</v>
      </c>
      <c r="K39" s="62">
        <v>1.0</v>
      </c>
      <c r="L39" s="62" t="s">
        <v>74</v>
      </c>
      <c r="M39" s="61"/>
      <c r="N39" s="62"/>
      <c r="O39" s="62"/>
      <c r="P39" s="62"/>
      <c r="Q39" s="62"/>
      <c r="R39" s="61"/>
      <c r="S39" s="62"/>
      <c r="T39" s="64">
        <v>3.08</v>
      </c>
      <c r="U39" s="64">
        <v>3.08</v>
      </c>
    </row>
    <row r="40">
      <c r="A40" s="38"/>
      <c r="B40" s="38"/>
      <c r="C40" s="38"/>
      <c r="D40" s="37"/>
      <c r="E40" s="38"/>
      <c r="F40" s="39"/>
      <c r="G40" s="39"/>
      <c r="H40" s="39"/>
      <c r="I40" s="40"/>
      <c r="J40" s="39"/>
      <c r="K40" s="39"/>
      <c r="L40" s="40"/>
      <c r="M40" s="39"/>
      <c r="N40" s="39"/>
      <c r="O40" s="40"/>
      <c r="P40" s="40"/>
      <c r="Q40" s="40"/>
      <c r="R40" s="39"/>
      <c r="S40" s="40"/>
      <c r="T40" s="39"/>
      <c r="U40" s="39"/>
    </row>
    <row r="41">
      <c r="A41" s="76"/>
      <c r="B41" s="77"/>
      <c r="C41" s="77"/>
      <c r="D41" s="77"/>
      <c r="E41" s="78"/>
      <c r="F41" s="78"/>
      <c r="G41" s="78"/>
      <c r="H41" s="78"/>
      <c r="I41" s="78"/>
      <c r="J41" s="78"/>
      <c r="K41" s="78"/>
      <c r="L41" s="78"/>
      <c r="M41" s="78"/>
      <c r="N41" s="78"/>
      <c r="O41" s="78"/>
      <c r="P41" s="78"/>
      <c r="Q41" s="78"/>
      <c r="R41" s="78"/>
      <c r="S41" s="78"/>
      <c r="T41" s="79"/>
      <c r="U41" s="79"/>
    </row>
    <row r="42">
      <c r="A42" s="49"/>
      <c r="B42" s="50"/>
      <c r="C42" s="50"/>
      <c r="D42" s="50"/>
      <c r="E42" s="51"/>
      <c r="F42" s="51"/>
      <c r="G42" s="51"/>
      <c r="H42" s="93"/>
      <c r="I42" s="51"/>
      <c r="J42" s="51"/>
      <c r="K42" s="51"/>
      <c r="L42" s="51"/>
      <c r="M42" s="51"/>
      <c r="N42" s="51"/>
      <c r="O42" s="51"/>
      <c r="P42" s="51"/>
      <c r="Q42" s="51"/>
      <c r="R42" s="51"/>
      <c r="S42" s="51"/>
      <c r="T42" s="53"/>
      <c r="U42" s="53"/>
    </row>
    <row r="43">
      <c r="A43" s="75"/>
      <c r="B43" s="60"/>
      <c r="C43" s="60"/>
      <c r="D43" s="60"/>
      <c r="E43" s="60"/>
      <c r="F43" s="61"/>
      <c r="G43" s="61"/>
      <c r="H43" s="61"/>
      <c r="I43" s="61"/>
      <c r="J43" s="61"/>
      <c r="K43" s="61"/>
      <c r="L43" s="61"/>
      <c r="M43" s="61"/>
      <c r="N43" s="61"/>
      <c r="O43" s="62"/>
      <c r="P43" s="62"/>
      <c r="Q43" s="62"/>
      <c r="R43" s="62"/>
      <c r="S43" s="62"/>
      <c r="T43" s="64"/>
      <c r="U43" s="64" t="str">
        <f>IF($M43="","",IF($M43="Yes","N/A",$T43*$G43))</f>
        <v/>
      </c>
    </row>
    <row r="44">
      <c r="A44" s="70">
        <v>1.0</v>
      </c>
      <c r="B44" s="71">
        <v>5.0</v>
      </c>
      <c r="C44" s="71">
        <v>3.0</v>
      </c>
      <c r="D44" s="71">
        <v>0.0</v>
      </c>
      <c r="E44" s="72"/>
      <c r="F44" s="72" t="s">
        <v>75</v>
      </c>
      <c r="G44" s="72">
        <v>1.0</v>
      </c>
      <c r="H44" s="72"/>
      <c r="I44" s="72"/>
      <c r="J44" s="72"/>
      <c r="K44" s="72"/>
      <c r="L44" s="72" t="s">
        <v>76</v>
      </c>
      <c r="M44" s="72" t="s">
        <v>21</v>
      </c>
      <c r="N44" s="72"/>
      <c r="O44" s="72"/>
      <c r="P44" s="72"/>
      <c r="Q44" s="72"/>
      <c r="R44" s="72"/>
      <c r="S44" s="72"/>
      <c r="T44" s="74">
        <v>418.0</v>
      </c>
      <c r="U44" s="74">
        <v>418.0</v>
      </c>
    </row>
    <row r="45">
      <c r="A45" s="49"/>
      <c r="B45" s="50"/>
      <c r="C45" s="50"/>
      <c r="D45" s="50"/>
      <c r="E45" s="51"/>
      <c r="F45" s="51"/>
      <c r="G45" s="51"/>
      <c r="H45" s="93"/>
      <c r="I45" s="51"/>
      <c r="J45" s="51"/>
      <c r="K45" s="51"/>
      <c r="L45" s="51"/>
      <c r="M45" s="51"/>
      <c r="N45" s="51"/>
      <c r="O45" s="51"/>
      <c r="P45" s="51"/>
      <c r="Q45" s="51"/>
      <c r="R45" s="51"/>
      <c r="S45" s="51"/>
      <c r="T45" s="53"/>
      <c r="U45" s="53" t="str">
        <f t="shared" ref="U45:U55" si="6">IF($M45="","",IF($M45="Yes","N/A",$T45*$G45))</f>
        <v/>
      </c>
    </row>
    <row r="46">
      <c r="A46" s="65"/>
      <c r="B46" s="65"/>
      <c r="C46" s="65"/>
      <c r="D46" s="60"/>
      <c r="E46" s="65"/>
      <c r="F46" s="62"/>
      <c r="G46" s="61"/>
      <c r="H46" s="61"/>
      <c r="I46" s="62"/>
      <c r="J46" s="61"/>
      <c r="K46" s="61"/>
      <c r="L46" s="62"/>
      <c r="M46" s="61"/>
      <c r="N46" s="61"/>
      <c r="O46" s="62"/>
      <c r="P46" s="62"/>
      <c r="Q46" s="62"/>
      <c r="R46" s="61"/>
      <c r="S46" s="62"/>
      <c r="T46" s="61"/>
      <c r="U46" s="61" t="str">
        <f t="shared" si="6"/>
        <v/>
      </c>
    </row>
    <row r="47">
      <c r="A47" s="94">
        <v>2.0</v>
      </c>
      <c r="B47" s="94">
        <v>0.0</v>
      </c>
      <c r="C47" s="94">
        <v>0.0</v>
      </c>
      <c r="D47" s="94">
        <v>0.0</v>
      </c>
      <c r="E47" s="27"/>
      <c r="F47" s="28" t="s">
        <v>77</v>
      </c>
      <c r="G47" s="28"/>
      <c r="H47" s="28"/>
      <c r="I47" s="95"/>
      <c r="J47" s="28"/>
      <c r="K47" s="28"/>
      <c r="L47" s="95"/>
      <c r="M47" s="28"/>
      <c r="N47" s="28"/>
      <c r="O47" s="95"/>
      <c r="P47" s="95"/>
      <c r="Q47" s="95"/>
      <c r="R47" s="28"/>
      <c r="S47" s="95"/>
      <c r="T47" s="28"/>
      <c r="U47" s="28" t="str">
        <f t="shared" si="6"/>
        <v/>
      </c>
    </row>
    <row r="48">
      <c r="A48" s="66">
        <v>2.0</v>
      </c>
      <c r="B48" s="67">
        <v>1.0</v>
      </c>
      <c r="C48" s="67">
        <v>0.0</v>
      </c>
      <c r="D48" s="67">
        <v>0.0</v>
      </c>
      <c r="E48" s="68"/>
      <c r="F48" s="68" t="s">
        <v>78</v>
      </c>
      <c r="G48" s="68"/>
      <c r="H48" s="68"/>
      <c r="I48" s="68"/>
      <c r="J48" s="68"/>
      <c r="K48" s="68"/>
      <c r="L48" s="68"/>
      <c r="M48" s="68"/>
      <c r="N48" s="68"/>
      <c r="O48" s="68"/>
      <c r="P48" s="68"/>
      <c r="Q48" s="68"/>
      <c r="R48" s="68"/>
      <c r="S48" s="68"/>
      <c r="T48" s="69"/>
      <c r="U48" s="69" t="str">
        <f t="shared" si="6"/>
        <v/>
      </c>
    </row>
    <row r="49">
      <c r="A49" s="49">
        <v>2.0</v>
      </c>
      <c r="B49" s="50">
        <v>1.0</v>
      </c>
      <c r="C49" s="50">
        <v>0.0</v>
      </c>
      <c r="D49" s="50">
        <v>1.0</v>
      </c>
      <c r="E49" s="51"/>
      <c r="F49" s="51" t="s">
        <v>79</v>
      </c>
      <c r="G49" s="93">
        <v>1.0</v>
      </c>
      <c r="H49" s="93"/>
      <c r="I49" s="51">
        <v>1.0</v>
      </c>
      <c r="J49" s="51">
        <v>1.0</v>
      </c>
      <c r="K49" s="51">
        <v>1.0</v>
      </c>
      <c r="L49" s="51"/>
      <c r="M49" s="51" t="s">
        <v>2</v>
      </c>
      <c r="N49" s="51" t="s">
        <v>22</v>
      </c>
      <c r="O49" s="51"/>
      <c r="P49" s="51"/>
      <c r="Q49" s="51"/>
      <c r="R49" s="51"/>
      <c r="S49" s="51"/>
      <c r="T49" s="53"/>
      <c r="U49" s="53" t="str">
        <f t="shared" si="6"/>
        <v>N/A</v>
      </c>
    </row>
    <row r="50">
      <c r="A50" s="75">
        <v>2.0</v>
      </c>
      <c r="B50" s="60">
        <v>1.0</v>
      </c>
      <c r="C50" s="60">
        <v>1.0</v>
      </c>
      <c r="D50" s="60">
        <v>1.0</v>
      </c>
      <c r="E50" s="60"/>
      <c r="F50" s="61" t="s">
        <v>80</v>
      </c>
      <c r="G50" s="61">
        <v>1.0</v>
      </c>
      <c r="H50" s="61"/>
      <c r="I50" s="61">
        <v>1.0</v>
      </c>
      <c r="J50" s="61">
        <v>1.0</v>
      </c>
      <c r="K50" s="61">
        <v>1.0</v>
      </c>
      <c r="L50" s="62"/>
      <c r="M50" s="62" t="s">
        <v>2</v>
      </c>
      <c r="N50" s="62" t="s">
        <v>22</v>
      </c>
      <c r="O50" s="62"/>
      <c r="P50" s="62"/>
      <c r="Q50" s="62"/>
      <c r="R50" s="62"/>
      <c r="S50" s="62"/>
      <c r="T50" s="64"/>
      <c r="U50" s="64" t="str">
        <f t="shared" si="6"/>
        <v>N/A</v>
      </c>
    </row>
    <row r="51">
      <c r="A51" s="37">
        <v>2.0</v>
      </c>
      <c r="B51" s="37">
        <v>1.0</v>
      </c>
      <c r="C51" s="37">
        <v>1.0</v>
      </c>
      <c r="D51" s="37">
        <v>2.0</v>
      </c>
      <c r="E51" s="37"/>
      <c r="F51" s="39" t="s">
        <v>81</v>
      </c>
      <c r="G51" s="39">
        <v>1.0</v>
      </c>
      <c r="H51" s="39"/>
      <c r="I51" s="39">
        <v>1.0</v>
      </c>
      <c r="J51" s="39">
        <v>1.0</v>
      </c>
      <c r="K51" s="39">
        <v>1.0</v>
      </c>
      <c r="L51" s="40"/>
      <c r="M51" s="40" t="s">
        <v>2</v>
      </c>
      <c r="N51" s="40" t="s">
        <v>22</v>
      </c>
      <c r="O51" s="40"/>
      <c r="P51" s="40"/>
      <c r="Q51" s="40"/>
      <c r="R51" s="39"/>
      <c r="S51" s="40"/>
      <c r="T51" s="41"/>
      <c r="U51" s="41" t="str">
        <f t="shared" si="6"/>
        <v>N/A</v>
      </c>
    </row>
    <row r="52">
      <c r="A52" s="76">
        <v>2.0</v>
      </c>
      <c r="B52" s="77">
        <v>1.0</v>
      </c>
      <c r="C52" s="77">
        <v>1.0</v>
      </c>
      <c r="D52" s="77">
        <v>3.0</v>
      </c>
      <c r="E52" s="78"/>
      <c r="F52" s="78" t="s">
        <v>82</v>
      </c>
      <c r="G52" s="78">
        <v>2.0</v>
      </c>
      <c r="H52" s="78"/>
      <c r="I52" s="78">
        <v>1.0</v>
      </c>
      <c r="J52" s="78">
        <v>1.0</v>
      </c>
      <c r="K52" s="78">
        <v>1.0</v>
      </c>
      <c r="L52" s="78"/>
      <c r="M52" s="78" t="s">
        <v>2</v>
      </c>
      <c r="N52" s="78" t="s">
        <v>22</v>
      </c>
      <c r="O52" s="78"/>
      <c r="P52" s="78"/>
      <c r="Q52" s="78"/>
      <c r="R52" s="78"/>
      <c r="S52" s="78"/>
      <c r="T52" s="79"/>
      <c r="U52" s="79" t="str">
        <f t="shared" si="6"/>
        <v>N/A</v>
      </c>
    </row>
    <row r="53">
      <c r="A53" s="80">
        <v>2.0</v>
      </c>
      <c r="B53" s="81">
        <v>1.0</v>
      </c>
      <c r="C53" s="81">
        <v>1.0</v>
      </c>
      <c r="D53" s="81">
        <v>4.0</v>
      </c>
      <c r="E53" s="82"/>
      <c r="F53" s="82" t="s">
        <v>83</v>
      </c>
      <c r="G53" s="82">
        <v>2.0</v>
      </c>
      <c r="H53" s="82"/>
      <c r="I53" s="82">
        <v>1.0</v>
      </c>
      <c r="J53" s="82">
        <v>1.0</v>
      </c>
      <c r="K53" s="82">
        <v>1.0</v>
      </c>
      <c r="L53" s="82"/>
      <c r="M53" s="82" t="s">
        <v>2</v>
      </c>
      <c r="N53" s="82" t="s">
        <v>22</v>
      </c>
      <c r="O53" s="82"/>
      <c r="P53" s="82"/>
      <c r="Q53" s="82"/>
      <c r="R53" s="82"/>
      <c r="S53" s="82"/>
      <c r="T53" s="83"/>
      <c r="U53" s="83" t="str">
        <f t="shared" si="6"/>
        <v>N/A</v>
      </c>
    </row>
    <row r="54">
      <c r="A54" s="54">
        <v>2.0</v>
      </c>
      <c r="B54" s="55">
        <v>1.0</v>
      </c>
      <c r="C54" s="55">
        <v>1.0</v>
      </c>
      <c r="D54" s="55">
        <v>5.0</v>
      </c>
      <c r="E54" s="56"/>
      <c r="F54" s="56" t="s">
        <v>84</v>
      </c>
      <c r="G54" s="56">
        <v>20.0</v>
      </c>
      <c r="H54" s="56"/>
      <c r="I54" s="56">
        <v>1.0</v>
      </c>
      <c r="J54" s="56">
        <v>1.0</v>
      </c>
      <c r="K54" s="56">
        <v>1.0</v>
      </c>
      <c r="L54" s="56" t="s">
        <v>85</v>
      </c>
      <c r="M54" s="56" t="s">
        <v>21</v>
      </c>
      <c r="N54" s="56"/>
      <c r="O54" s="56"/>
      <c r="P54" s="56"/>
      <c r="Q54" s="56"/>
      <c r="R54" s="56"/>
      <c r="S54" s="56"/>
      <c r="T54" s="57">
        <v>0.024</v>
      </c>
      <c r="U54" s="57">
        <f t="shared" si="6"/>
        <v>0.48</v>
      </c>
    </row>
    <row r="55">
      <c r="A55" s="80"/>
      <c r="B55" s="81"/>
      <c r="C55" s="81"/>
      <c r="D55" s="81"/>
      <c r="E55" s="82"/>
      <c r="F55" s="82"/>
      <c r="G55" s="82"/>
      <c r="H55" s="82"/>
      <c r="I55" s="82"/>
      <c r="J55" s="82"/>
      <c r="K55" s="82"/>
      <c r="L55" s="82"/>
      <c r="M55" s="82"/>
      <c r="N55" s="82"/>
      <c r="O55" s="82"/>
      <c r="P55" s="82"/>
      <c r="Q55" s="82"/>
      <c r="R55" s="82"/>
      <c r="S55" s="82"/>
      <c r="T55" s="83"/>
      <c r="U55" s="83" t="str">
        <f t="shared" si="6"/>
        <v/>
      </c>
    </row>
    <row r="56">
      <c r="A56" s="84">
        <v>2.0</v>
      </c>
      <c r="B56" s="85">
        <v>2.0</v>
      </c>
      <c r="C56" s="85">
        <v>0.0</v>
      </c>
      <c r="D56" s="85">
        <v>0.0</v>
      </c>
      <c r="E56" s="86"/>
      <c r="F56" s="86" t="s">
        <v>86</v>
      </c>
      <c r="G56" s="86"/>
      <c r="H56" s="86"/>
      <c r="I56" s="86">
        <v>1.0</v>
      </c>
      <c r="J56" s="86">
        <v>1.0</v>
      </c>
      <c r="K56" s="86">
        <v>1.0</v>
      </c>
      <c r="L56" s="86"/>
      <c r="M56" s="86"/>
      <c r="N56" s="86"/>
      <c r="O56" s="86"/>
      <c r="P56" s="86"/>
      <c r="Q56" s="86"/>
      <c r="R56" s="86"/>
      <c r="S56" s="86"/>
      <c r="T56" s="87"/>
      <c r="U56" s="87"/>
    </row>
    <row r="57">
      <c r="A57" s="38">
        <v>2.0</v>
      </c>
      <c r="B57" s="38">
        <v>2.0</v>
      </c>
      <c r="C57" s="38">
        <v>1.0</v>
      </c>
      <c r="D57" s="37">
        <v>0.0</v>
      </c>
      <c r="E57" s="38"/>
      <c r="F57" s="39" t="s">
        <v>87</v>
      </c>
      <c r="G57" s="39">
        <v>1.0</v>
      </c>
      <c r="H57" s="39"/>
      <c r="I57" s="40">
        <v>1.0</v>
      </c>
      <c r="J57" s="39">
        <v>1.0</v>
      </c>
      <c r="K57" s="39">
        <v>1.0</v>
      </c>
      <c r="L57" s="40" t="s">
        <v>88</v>
      </c>
      <c r="M57" s="39"/>
      <c r="N57" s="39"/>
      <c r="O57" s="40"/>
      <c r="P57" s="40"/>
      <c r="Q57" s="40"/>
      <c r="R57" s="39"/>
      <c r="S57" s="40"/>
      <c r="T57" s="53">
        <v>23.0</v>
      </c>
      <c r="U57" s="53">
        <v>23.0</v>
      </c>
    </row>
    <row r="58">
      <c r="A58" s="76">
        <v>2.0</v>
      </c>
      <c r="B58" s="77">
        <v>2.0</v>
      </c>
      <c r="C58" s="77">
        <v>2.0</v>
      </c>
      <c r="D58" s="77">
        <v>0.0</v>
      </c>
      <c r="E58" s="78"/>
      <c r="F58" s="78" t="s">
        <v>89</v>
      </c>
      <c r="G58" s="78">
        <v>1.0</v>
      </c>
      <c r="H58" s="78"/>
      <c r="I58" s="78">
        <v>1.0</v>
      </c>
      <c r="J58" s="78">
        <v>1.0</v>
      </c>
      <c r="K58" s="78">
        <v>1.0</v>
      </c>
      <c r="L58" s="78" t="s">
        <v>90</v>
      </c>
      <c r="M58" s="78"/>
      <c r="N58" s="78"/>
      <c r="O58" s="78"/>
      <c r="P58" s="78"/>
      <c r="Q58" s="78"/>
      <c r="R58" s="78"/>
      <c r="S58" s="78"/>
      <c r="T58" s="79">
        <v>6.74</v>
      </c>
      <c r="U58" s="79">
        <v>6.74</v>
      </c>
    </row>
    <row r="59">
      <c r="A59" s="49"/>
      <c r="B59" s="50"/>
      <c r="C59" s="50"/>
      <c r="D59" s="50"/>
      <c r="E59" s="51"/>
      <c r="F59" s="51"/>
      <c r="G59" s="51"/>
      <c r="H59" s="93"/>
      <c r="I59" s="51"/>
      <c r="J59" s="51"/>
      <c r="K59" s="51"/>
      <c r="L59" s="51"/>
      <c r="M59" s="51"/>
      <c r="N59" s="51"/>
      <c r="O59" s="51"/>
      <c r="P59" s="51"/>
      <c r="Q59" s="51"/>
      <c r="R59" s="51"/>
      <c r="S59" s="51"/>
      <c r="T59" s="53"/>
      <c r="U59" s="53"/>
    </row>
    <row r="60">
      <c r="A60" s="54"/>
      <c r="B60" s="55"/>
      <c r="C60" s="55"/>
      <c r="D60" s="55"/>
      <c r="E60" s="56"/>
      <c r="F60" s="56"/>
      <c r="G60" s="56"/>
      <c r="H60" s="56"/>
      <c r="I60" s="56"/>
      <c r="J60" s="56"/>
      <c r="K60" s="56"/>
      <c r="L60" s="56"/>
      <c r="M60" s="56"/>
      <c r="N60" s="56"/>
      <c r="O60" s="56"/>
      <c r="P60" s="56"/>
      <c r="Q60" s="56"/>
      <c r="R60" s="56"/>
      <c r="S60" s="56"/>
      <c r="T60" s="57"/>
      <c r="U60" s="57"/>
    </row>
    <row r="61">
      <c r="A61" s="76"/>
      <c r="B61" s="77"/>
      <c r="C61" s="77"/>
      <c r="D61" s="77"/>
      <c r="E61" s="78"/>
      <c r="F61" s="78"/>
      <c r="G61" s="78"/>
      <c r="H61" s="78"/>
      <c r="I61" s="78"/>
      <c r="J61" s="78"/>
      <c r="K61" s="78"/>
      <c r="L61" s="78"/>
      <c r="M61" s="78"/>
      <c r="N61" s="78"/>
      <c r="O61" s="78"/>
      <c r="P61" s="78"/>
      <c r="Q61" s="78"/>
      <c r="R61" s="78"/>
      <c r="S61" s="78"/>
      <c r="T61" s="79"/>
      <c r="U61" s="79" t="str">
        <f t="shared" ref="U61:U69" si="7">IF($M61="","",IF($M61="Yes","N/A",$T61*$G61))</f>
        <v/>
      </c>
    </row>
    <row r="62">
      <c r="A62" s="31">
        <v>2.0</v>
      </c>
      <c r="B62" s="31">
        <v>2.0</v>
      </c>
      <c r="C62" s="31">
        <v>0.0</v>
      </c>
      <c r="D62" s="31">
        <v>0.0</v>
      </c>
      <c r="E62" s="32"/>
      <c r="F62" s="33" t="s">
        <v>91</v>
      </c>
      <c r="G62" s="33"/>
      <c r="H62" s="33"/>
      <c r="I62" s="33"/>
      <c r="J62" s="33"/>
      <c r="K62" s="33"/>
      <c r="L62" s="33" t="s">
        <v>92</v>
      </c>
      <c r="M62" s="33"/>
      <c r="N62" s="34"/>
      <c r="O62" s="34"/>
      <c r="P62" s="34"/>
      <c r="Q62" s="34"/>
      <c r="R62" s="34"/>
      <c r="S62" s="34"/>
      <c r="T62" s="36"/>
      <c r="U62" s="36" t="str">
        <f t="shared" si="7"/>
        <v/>
      </c>
    </row>
    <row r="63">
      <c r="A63" s="37">
        <v>2.0</v>
      </c>
      <c r="B63" s="37">
        <v>2.0</v>
      </c>
      <c r="C63" s="37">
        <v>0.0</v>
      </c>
      <c r="D63" s="37">
        <v>1.0</v>
      </c>
      <c r="E63" s="37"/>
      <c r="F63" s="39" t="s">
        <v>93</v>
      </c>
      <c r="G63" s="39">
        <v>1.0</v>
      </c>
      <c r="H63" s="39" t="s">
        <v>94</v>
      </c>
      <c r="I63" s="40">
        <v>1.0</v>
      </c>
      <c r="J63" s="39">
        <v>1.0</v>
      </c>
      <c r="K63" s="39">
        <v>1.0</v>
      </c>
      <c r="L63" s="40"/>
      <c r="M63" s="39" t="s">
        <v>2</v>
      </c>
      <c r="N63" s="40"/>
      <c r="O63" s="40"/>
      <c r="P63" s="40"/>
      <c r="Q63" s="40"/>
      <c r="R63" s="40"/>
      <c r="S63" s="40"/>
      <c r="T63" s="59"/>
      <c r="U63" s="59" t="str">
        <f t="shared" si="7"/>
        <v>N/A</v>
      </c>
    </row>
    <row r="64">
      <c r="A64" s="60">
        <v>2.0</v>
      </c>
      <c r="B64" s="60">
        <v>2.0</v>
      </c>
      <c r="C64" s="60">
        <v>0.0</v>
      </c>
      <c r="D64" s="60">
        <v>2.0</v>
      </c>
      <c r="E64" s="60"/>
      <c r="F64" s="61" t="s">
        <v>95</v>
      </c>
      <c r="G64" s="61">
        <v>2.0</v>
      </c>
      <c r="H64" s="61" t="s">
        <v>94</v>
      </c>
      <c r="I64" s="62">
        <v>1.0</v>
      </c>
      <c r="J64" s="62">
        <v>1.0</v>
      </c>
      <c r="K64" s="62">
        <v>1.0</v>
      </c>
      <c r="L64" s="62"/>
      <c r="M64" s="61" t="s">
        <v>2</v>
      </c>
      <c r="N64" s="62"/>
      <c r="O64" s="62"/>
      <c r="P64" s="62"/>
      <c r="Q64" s="62"/>
      <c r="R64" s="61"/>
      <c r="S64" s="62"/>
      <c r="T64" s="64"/>
      <c r="U64" s="64" t="str">
        <f t="shared" si="7"/>
        <v>N/A</v>
      </c>
    </row>
    <row r="65">
      <c r="A65" s="38">
        <v>2.0</v>
      </c>
      <c r="B65" s="38">
        <v>2.0</v>
      </c>
      <c r="C65" s="38">
        <v>0.0</v>
      </c>
      <c r="D65" s="37">
        <v>3.0</v>
      </c>
      <c r="E65" s="38"/>
      <c r="F65" s="39" t="s">
        <v>96</v>
      </c>
      <c r="G65" s="39">
        <v>1.0</v>
      </c>
      <c r="H65" s="39" t="s">
        <v>94</v>
      </c>
      <c r="I65" s="40">
        <v>1.0</v>
      </c>
      <c r="J65" s="39">
        <v>1.0</v>
      </c>
      <c r="K65" s="39">
        <v>1.0</v>
      </c>
      <c r="L65" s="40"/>
      <c r="M65" s="39" t="s">
        <v>2</v>
      </c>
      <c r="N65" s="39"/>
      <c r="O65" s="40"/>
      <c r="P65" s="40"/>
      <c r="Q65" s="40"/>
      <c r="R65" s="39"/>
      <c r="S65" s="40"/>
      <c r="T65" s="39"/>
      <c r="U65" s="39" t="str">
        <f t="shared" si="7"/>
        <v>N/A</v>
      </c>
    </row>
    <row r="66">
      <c r="A66" s="76">
        <v>2.0</v>
      </c>
      <c r="B66" s="77">
        <v>2.0</v>
      </c>
      <c r="C66" s="77">
        <v>0.0</v>
      </c>
      <c r="D66" s="77">
        <v>4.0</v>
      </c>
      <c r="E66" s="78"/>
      <c r="F66" s="78" t="s">
        <v>97</v>
      </c>
      <c r="G66" s="78">
        <v>1.0</v>
      </c>
      <c r="H66" s="78" t="s">
        <v>94</v>
      </c>
      <c r="I66" s="78">
        <v>1.0</v>
      </c>
      <c r="J66" s="78">
        <v>1.0</v>
      </c>
      <c r="K66" s="78">
        <v>1.0</v>
      </c>
      <c r="L66" s="78"/>
      <c r="M66" s="78" t="s">
        <v>2</v>
      </c>
      <c r="N66" s="78"/>
      <c r="O66" s="78"/>
      <c r="P66" s="78"/>
      <c r="Q66" s="78"/>
      <c r="R66" s="78"/>
      <c r="S66" s="78"/>
      <c r="T66" s="79"/>
      <c r="U66" s="79" t="str">
        <f t="shared" si="7"/>
        <v>N/A</v>
      </c>
    </row>
    <row r="67">
      <c r="A67" s="49">
        <v>2.0</v>
      </c>
      <c r="B67" s="50">
        <v>2.0</v>
      </c>
      <c r="C67" s="50">
        <v>0.0</v>
      </c>
      <c r="D67" s="50">
        <v>5.0</v>
      </c>
      <c r="E67" s="51"/>
      <c r="F67" s="51" t="s">
        <v>98</v>
      </c>
      <c r="G67" s="51">
        <v>2.0</v>
      </c>
      <c r="H67" s="93" t="s">
        <v>94</v>
      </c>
      <c r="I67" s="51">
        <v>1.0</v>
      </c>
      <c r="J67" s="51">
        <v>1.0</v>
      </c>
      <c r="K67" s="51">
        <v>1.0</v>
      </c>
      <c r="L67" s="51" t="s">
        <v>99</v>
      </c>
      <c r="M67" s="51" t="s">
        <v>21</v>
      </c>
      <c r="N67" s="51"/>
      <c r="O67" s="51"/>
      <c r="P67" s="51"/>
      <c r="Q67" s="51"/>
      <c r="R67" s="51"/>
      <c r="S67" s="51"/>
      <c r="T67" s="53">
        <v>2.24</v>
      </c>
      <c r="U67" s="53">
        <f t="shared" si="7"/>
        <v>4.48</v>
      </c>
    </row>
    <row r="68">
      <c r="A68" s="75">
        <v>2.0</v>
      </c>
      <c r="B68" s="60">
        <v>2.0</v>
      </c>
      <c r="C68" s="60">
        <v>0.0</v>
      </c>
      <c r="D68" s="60">
        <v>6.0</v>
      </c>
      <c r="E68" s="60"/>
      <c r="F68" s="61" t="s">
        <v>100</v>
      </c>
      <c r="G68" s="61">
        <v>4.0</v>
      </c>
      <c r="H68" s="61" t="s">
        <v>101</v>
      </c>
      <c r="I68" s="61">
        <v>1.0</v>
      </c>
      <c r="J68" s="61">
        <v>1.0</v>
      </c>
      <c r="K68" s="61">
        <v>1.0</v>
      </c>
      <c r="L68" s="61" t="s">
        <v>102</v>
      </c>
      <c r="M68" s="61" t="s">
        <v>21</v>
      </c>
      <c r="N68" s="61"/>
      <c r="O68" s="62"/>
      <c r="P68" s="62"/>
      <c r="Q68" s="62"/>
      <c r="R68" s="62"/>
      <c r="S68" s="62"/>
      <c r="T68" s="64">
        <f>8.1/25</f>
        <v>0.324</v>
      </c>
      <c r="U68" s="64">
        <f t="shared" si="7"/>
        <v>1.296</v>
      </c>
    </row>
    <row r="69">
      <c r="A69" s="80">
        <v>2.0</v>
      </c>
      <c r="B69" s="81">
        <v>2.0</v>
      </c>
      <c r="C69" s="81">
        <v>0.0</v>
      </c>
      <c r="D69" s="81">
        <v>7.0</v>
      </c>
      <c r="E69" s="82"/>
      <c r="F69" s="82" t="s">
        <v>103</v>
      </c>
      <c r="G69" s="82">
        <v>1.0</v>
      </c>
      <c r="H69" s="82" t="s">
        <v>56</v>
      </c>
      <c r="I69" s="82">
        <v>1.0</v>
      </c>
      <c r="J69" s="82">
        <v>1.0</v>
      </c>
      <c r="K69" s="82">
        <v>1.0</v>
      </c>
      <c r="L69" s="82" t="s">
        <v>104</v>
      </c>
      <c r="M69" s="82" t="s">
        <v>21</v>
      </c>
      <c r="N69" s="82"/>
      <c r="O69" s="82"/>
      <c r="P69" s="82"/>
      <c r="Q69" s="82"/>
      <c r="R69" s="82"/>
      <c r="S69" s="82"/>
      <c r="T69" s="83">
        <v>24.91</v>
      </c>
      <c r="U69" s="83">
        <f t="shared" si="7"/>
        <v>24.91</v>
      </c>
    </row>
    <row r="70">
      <c r="A70" s="54">
        <v>2.0</v>
      </c>
      <c r="B70" s="55">
        <v>2.0</v>
      </c>
      <c r="C70" s="55">
        <v>0.0</v>
      </c>
      <c r="D70" s="55">
        <v>8.0</v>
      </c>
      <c r="E70" s="56"/>
      <c r="F70" s="56" t="s">
        <v>105</v>
      </c>
      <c r="G70" s="56">
        <v>2.0</v>
      </c>
      <c r="H70" s="56" t="s">
        <v>50</v>
      </c>
      <c r="I70" s="56">
        <v>1.0</v>
      </c>
      <c r="J70" s="56">
        <v>1.0</v>
      </c>
      <c r="K70" s="56">
        <v>1.0</v>
      </c>
      <c r="L70" s="56"/>
      <c r="M70" s="56"/>
      <c r="N70" s="56"/>
      <c r="O70" s="56"/>
      <c r="P70" s="56"/>
      <c r="Q70" s="56"/>
      <c r="R70" s="56"/>
      <c r="S70" s="56"/>
      <c r="T70" s="57"/>
      <c r="U70" s="57"/>
    </row>
    <row r="71">
      <c r="A71" s="80">
        <v>2.0</v>
      </c>
      <c r="B71" s="81">
        <v>2.0</v>
      </c>
      <c r="C71" s="81">
        <v>0.0</v>
      </c>
      <c r="D71" s="81">
        <v>9.0</v>
      </c>
      <c r="E71" s="82"/>
      <c r="F71" s="82" t="s">
        <v>106</v>
      </c>
      <c r="G71" s="82"/>
      <c r="H71" s="82"/>
      <c r="I71" s="82">
        <v>1.0</v>
      </c>
      <c r="J71" s="82">
        <v>1.0</v>
      </c>
      <c r="K71" s="82">
        <v>1.0</v>
      </c>
      <c r="L71" s="82"/>
      <c r="M71" s="82"/>
      <c r="N71" s="82"/>
      <c r="O71" s="82"/>
      <c r="P71" s="82"/>
      <c r="Q71" s="82"/>
      <c r="R71" s="82"/>
      <c r="S71" s="82"/>
      <c r="T71" s="83"/>
      <c r="U71" s="83" t="str">
        <f>IF($M71="","",IF($M71="Yes","N/A",$T71*$G71))</f>
        <v/>
      </c>
    </row>
    <row r="72">
      <c r="A72" s="54">
        <v>2.0</v>
      </c>
      <c r="B72" s="55">
        <v>2.0</v>
      </c>
      <c r="C72" s="55">
        <v>0.0</v>
      </c>
      <c r="D72" s="55">
        <v>10.0</v>
      </c>
      <c r="E72" s="56"/>
      <c r="F72" s="56" t="s">
        <v>107</v>
      </c>
      <c r="G72" s="56">
        <v>1.0</v>
      </c>
      <c r="H72" s="56" t="s">
        <v>50</v>
      </c>
      <c r="I72" s="56">
        <v>1.0</v>
      </c>
      <c r="J72" s="56">
        <v>1.0</v>
      </c>
      <c r="K72" s="56">
        <v>1.0</v>
      </c>
      <c r="L72" s="56"/>
      <c r="M72" s="56"/>
      <c r="N72" s="56"/>
      <c r="O72" s="56"/>
      <c r="P72" s="56"/>
      <c r="Q72" s="56"/>
      <c r="R72" s="56"/>
      <c r="S72" s="56"/>
      <c r="T72" s="57"/>
      <c r="U72" s="57"/>
    </row>
    <row r="73">
      <c r="A73" s="94">
        <v>3.0</v>
      </c>
      <c r="B73" s="94">
        <v>0.0</v>
      </c>
      <c r="C73" s="94">
        <v>0.0</v>
      </c>
      <c r="D73" s="94">
        <v>0.0</v>
      </c>
      <c r="E73" s="27"/>
      <c r="F73" s="28" t="s">
        <v>108</v>
      </c>
      <c r="G73" s="28"/>
      <c r="H73" s="28"/>
      <c r="I73" s="95"/>
      <c r="J73" s="28"/>
      <c r="K73" s="28"/>
      <c r="L73" s="95"/>
      <c r="M73" s="28"/>
      <c r="N73" s="28"/>
      <c r="O73" s="95"/>
      <c r="P73" s="95"/>
      <c r="Q73" s="95"/>
      <c r="R73" s="28"/>
      <c r="S73" s="95"/>
      <c r="T73" s="28"/>
      <c r="U73" s="28" t="str">
        <f t="shared" ref="U73:U77" si="8">IF($M73="","",IF($M73="Yes","N/A",$T73*$G73))</f>
        <v/>
      </c>
    </row>
    <row r="74">
      <c r="A74" s="66">
        <v>3.0</v>
      </c>
      <c r="B74" s="67">
        <v>1.0</v>
      </c>
      <c r="C74" s="67">
        <v>0.0</v>
      </c>
      <c r="D74" s="67">
        <v>0.0</v>
      </c>
      <c r="E74" s="68"/>
      <c r="F74" s="68" t="s">
        <v>109</v>
      </c>
      <c r="G74" s="68"/>
      <c r="H74" s="68"/>
      <c r="I74" s="68"/>
      <c r="J74" s="68"/>
      <c r="K74" s="68"/>
      <c r="L74" s="68"/>
      <c r="M74" s="68"/>
      <c r="N74" s="68"/>
      <c r="O74" s="68"/>
      <c r="P74" s="68"/>
      <c r="Q74" s="68"/>
      <c r="R74" s="68"/>
      <c r="S74" s="68"/>
      <c r="T74" s="69"/>
      <c r="U74" s="69" t="str">
        <f t="shared" si="8"/>
        <v/>
      </c>
    </row>
    <row r="75">
      <c r="A75" s="49">
        <v>3.0</v>
      </c>
      <c r="B75" s="50">
        <v>1.0</v>
      </c>
      <c r="C75" s="50">
        <v>0.0</v>
      </c>
      <c r="D75" s="50">
        <v>1.0</v>
      </c>
      <c r="E75" s="51"/>
      <c r="F75" s="51" t="s">
        <v>110</v>
      </c>
      <c r="G75" s="93"/>
      <c r="H75" s="93"/>
      <c r="I75" s="51"/>
      <c r="J75" s="51"/>
      <c r="K75" s="51"/>
      <c r="L75" s="51"/>
      <c r="M75" s="51" t="s">
        <v>2</v>
      </c>
      <c r="N75" s="51" t="s">
        <v>22</v>
      </c>
      <c r="O75" s="51"/>
      <c r="P75" s="51"/>
      <c r="Q75" s="51"/>
      <c r="R75" s="51"/>
      <c r="S75" s="51"/>
      <c r="T75" s="53"/>
      <c r="U75" s="53" t="str">
        <f t="shared" si="8"/>
        <v>N/A</v>
      </c>
    </row>
    <row r="76">
      <c r="A76" s="75">
        <v>3.0</v>
      </c>
      <c r="B76" s="60">
        <v>1.0</v>
      </c>
      <c r="C76" s="60">
        <v>0.0</v>
      </c>
      <c r="D76" s="60">
        <v>2.0</v>
      </c>
      <c r="E76" s="60"/>
      <c r="F76" s="61" t="s">
        <v>111</v>
      </c>
      <c r="G76" s="61"/>
      <c r="H76" s="61"/>
      <c r="I76" s="61"/>
      <c r="J76" s="61"/>
      <c r="K76" s="61"/>
      <c r="L76" s="62"/>
      <c r="M76" s="61" t="s">
        <v>2</v>
      </c>
      <c r="N76" s="61" t="s">
        <v>22</v>
      </c>
      <c r="O76" s="62"/>
      <c r="P76" s="62"/>
      <c r="Q76" s="62"/>
      <c r="R76" s="62"/>
      <c r="S76" s="62"/>
      <c r="T76" s="64"/>
      <c r="U76" s="64" t="str">
        <f t="shared" si="8"/>
        <v>N/A</v>
      </c>
    </row>
    <row r="77">
      <c r="A77" s="37">
        <v>3.0</v>
      </c>
      <c r="B77" s="37">
        <v>1.0</v>
      </c>
      <c r="C77" s="37">
        <v>0.0</v>
      </c>
      <c r="D77" s="37">
        <v>3.0</v>
      </c>
      <c r="E77" s="37"/>
      <c r="F77" s="39" t="s">
        <v>112</v>
      </c>
      <c r="G77" s="39"/>
      <c r="H77" s="39"/>
      <c r="I77" s="39"/>
      <c r="J77" s="39"/>
      <c r="K77" s="39"/>
      <c r="L77" s="40"/>
      <c r="M77" s="39" t="s">
        <v>2</v>
      </c>
      <c r="N77" s="39" t="s">
        <v>22</v>
      </c>
      <c r="O77" s="40"/>
      <c r="P77" s="40"/>
      <c r="Q77" s="40"/>
      <c r="R77" s="39"/>
      <c r="S77" s="40"/>
      <c r="T77" s="41"/>
      <c r="U77" s="41" t="str">
        <f t="shared" si="8"/>
        <v>N/A</v>
      </c>
    </row>
    <row r="78">
      <c r="A78" s="75"/>
      <c r="B78" s="60"/>
      <c r="C78" s="60"/>
      <c r="D78" s="60"/>
      <c r="E78" s="60"/>
      <c r="F78" s="61"/>
      <c r="G78" s="61"/>
      <c r="H78" s="61"/>
      <c r="I78" s="61"/>
      <c r="J78" s="61"/>
      <c r="K78" s="61"/>
      <c r="L78" s="61"/>
      <c r="M78" s="61"/>
      <c r="N78" s="61"/>
      <c r="O78" s="62"/>
      <c r="P78" s="62"/>
      <c r="Q78" s="62"/>
      <c r="R78" s="62"/>
      <c r="S78" s="62"/>
      <c r="T78" s="63"/>
      <c r="U78" s="63"/>
    </row>
    <row r="79">
      <c r="A79" s="37"/>
      <c r="B79" s="37"/>
      <c r="C79" s="37"/>
      <c r="D79" s="37"/>
      <c r="E79" s="37"/>
      <c r="F79" s="39"/>
      <c r="G79" s="39"/>
      <c r="H79" s="39"/>
      <c r="I79" s="39"/>
      <c r="J79" s="39"/>
      <c r="K79" s="39"/>
      <c r="L79" s="40"/>
      <c r="M79" s="39"/>
      <c r="N79" s="39"/>
      <c r="O79" s="40"/>
      <c r="P79" s="40"/>
      <c r="Q79" s="40"/>
      <c r="R79" s="39"/>
      <c r="S79" s="40"/>
      <c r="T79" s="41"/>
      <c r="U79" s="41" t="str">
        <f t="shared" ref="U79:U88" si="9">IF($M79="","",IF($M79="Yes","N/A",$T79*$G79))</f>
        <v/>
      </c>
    </row>
    <row r="80">
      <c r="A80" s="66">
        <v>3.0</v>
      </c>
      <c r="B80" s="67">
        <v>2.0</v>
      </c>
      <c r="C80" s="67">
        <v>0.0</v>
      </c>
      <c r="D80" s="67">
        <v>0.0</v>
      </c>
      <c r="E80" s="68"/>
      <c r="F80" s="68" t="s">
        <v>113</v>
      </c>
      <c r="G80" s="68"/>
      <c r="H80" s="68"/>
      <c r="I80" s="68"/>
      <c r="J80" s="68"/>
      <c r="K80" s="68"/>
      <c r="L80" s="68"/>
      <c r="M80" s="68"/>
      <c r="N80" s="68"/>
      <c r="O80" s="68"/>
      <c r="P80" s="68"/>
      <c r="Q80" s="68"/>
      <c r="R80" s="68"/>
      <c r="S80" s="68"/>
      <c r="T80" s="69"/>
      <c r="U80" s="69" t="str">
        <f t="shared" si="9"/>
        <v/>
      </c>
    </row>
    <row r="81">
      <c r="A81" s="96">
        <v>3.0</v>
      </c>
      <c r="B81" s="97">
        <v>2.0</v>
      </c>
      <c r="C81" s="97">
        <v>1.0</v>
      </c>
      <c r="D81" s="97">
        <v>0.0</v>
      </c>
      <c r="E81" s="98"/>
      <c r="F81" s="98" t="s">
        <v>114</v>
      </c>
      <c r="G81" s="98"/>
      <c r="H81" s="98"/>
      <c r="I81" s="98"/>
      <c r="J81" s="98"/>
      <c r="K81" s="98"/>
      <c r="L81" s="98"/>
      <c r="M81" s="98"/>
      <c r="N81" s="98"/>
      <c r="O81" s="98"/>
      <c r="P81" s="98"/>
      <c r="Q81" s="98"/>
      <c r="R81" s="98"/>
      <c r="S81" s="98"/>
      <c r="T81" s="99"/>
      <c r="U81" s="99" t="str">
        <f t="shared" si="9"/>
        <v/>
      </c>
    </row>
    <row r="82">
      <c r="A82" s="76">
        <v>3.0</v>
      </c>
      <c r="B82" s="77">
        <v>2.0</v>
      </c>
      <c r="C82" s="77">
        <v>1.0</v>
      </c>
      <c r="D82" s="77">
        <v>1.0</v>
      </c>
      <c r="E82" s="78"/>
      <c r="F82" s="78" t="s">
        <v>115</v>
      </c>
      <c r="G82" s="78">
        <v>1.0</v>
      </c>
      <c r="H82" s="78"/>
      <c r="I82" s="78"/>
      <c r="J82" s="78"/>
      <c r="K82" s="78"/>
      <c r="L82" s="78" t="s">
        <v>116</v>
      </c>
      <c r="M82" s="78" t="s">
        <v>21</v>
      </c>
      <c r="N82" s="78"/>
      <c r="O82" s="78"/>
      <c r="P82" s="78"/>
      <c r="Q82" s="78"/>
      <c r="R82" s="78"/>
      <c r="S82" s="78"/>
      <c r="T82" s="79">
        <v>15.95</v>
      </c>
      <c r="U82" s="79">
        <f t="shared" si="9"/>
        <v>15.95</v>
      </c>
    </row>
    <row r="83">
      <c r="A83" s="49">
        <v>3.0</v>
      </c>
      <c r="B83" s="50">
        <v>2.0</v>
      </c>
      <c r="C83" s="50">
        <v>1.0</v>
      </c>
      <c r="D83" s="50">
        <v>2.0</v>
      </c>
      <c r="E83" s="51"/>
      <c r="F83" s="51" t="s">
        <v>117</v>
      </c>
      <c r="G83" s="93">
        <v>1.0</v>
      </c>
      <c r="H83" s="93"/>
      <c r="I83" s="51"/>
      <c r="J83" s="51"/>
      <c r="K83" s="51"/>
      <c r="L83" s="51" t="s">
        <v>118</v>
      </c>
      <c r="M83" s="51" t="s">
        <v>21</v>
      </c>
      <c r="N83" s="51"/>
      <c r="O83" s="51"/>
      <c r="P83" s="51"/>
      <c r="Q83" s="51"/>
      <c r="R83" s="51"/>
      <c r="S83" s="51"/>
      <c r="T83" s="53">
        <v>14.95</v>
      </c>
      <c r="U83" s="53">
        <f t="shared" si="9"/>
        <v>14.95</v>
      </c>
    </row>
    <row r="84">
      <c r="A84" s="54"/>
      <c r="B84" s="55"/>
      <c r="C84" s="55"/>
      <c r="D84" s="55"/>
      <c r="E84" s="56"/>
      <c r="F84" s="56"/>
      <c r="G84" s="56"/>
      <c r="H84" s="56"/>
      <c r="I84" s="56"/>
      <c r="J84" s="56"/>
      <c r="K84" s="56"/>
      <c r="L84" s="56"/>
      <c r="M84" s="56"/>
      <c r="N84" s="56"/>
      <c r="O84" s="56"/>
      <c r="P84" s="56"/>
      <c r="Q84" s="56"/>
      <c r="R84" s="56"/>
      <c r="S84" s="56"/>
      <c r="T84" s="57"/>
      <c r="U84" s="57" t="str">
        <f t="shared" si="9"/>
        <v/>
      </c>
    </row>
    <row r="85">
      <c r="A85" s="49"/>
      <c r="B85" s="50"/>
      <c r="C85" s="50"/>
      <c r="D85" s="50"/>
      <c r="E85" s="51"/>
      <c r="F85" s="51"/>
      <c r="G85" s="51"/>
      <c r="H85" s="51"/>
      <c r="I85" s="51"/>
      <c r="J85" s="51"/>
      <c r="K85" s="51"/>
      <c r="L85" s="51"/>
      <c r="M85" s="51"/>
      <c r="N85" s="51"/>
      <c r="O85" s="51"/>
      <c r="P85" s="51"/>
      <c r="Q85" s="51"/>
      <c r="R85" s="51"/>
      <c r="S85" s="51"/>
      <c r="T85" s="53"/>
      <c r="U85" s="53" t="str">
        <f t="shared" si="9"/>
        <v/>
      </c>
    </row>
    <row r="86">
      <c r="A86" s="54"/>
      <c r="B86" s="55"/>
      <c r="C86" s="55"/>
      <c r="D86" s="55"/>
      <c r="E86" s="56"/>
      <c r="F86" s="56"/>
      <c r="G86" s="56"/>
      <c r="H86" s="56"/>
      <c r="I86" s="56"/>
      <c r="J86" s="56"/>
      <c r="K86" s="56"/>
      <c r="L86" s="56"/>
      <c r="M86" s="56"/>
      <c r="N86" s="56"/>
      <c r="O86" s="56"/>
      <c r="P86" s="56"/>
      <c r="Q86" s="56"/>
      <c r="R86" s="56"/>
      <c r="S86" s="56"/>
      <c r="T86" s="57"/>
      <c r="U86" s="57" t="str">
        <f t="shared" si="9"/>
        <v/>
      </c>
    </row>
    <row r="87">
      <c r="A87" s="96">
        <v>3.0</v>
      </c>
      <c r="B87" s="97">
        <v>2.0</v>
      </c>
      <c r="C87" s="97">
        <v>2.0</v>
      </c>
      <c r="D87" s="97">
        <v>0.0</v>
      </c>
      <c r="E87" s="98"/>
      <c r="F87" s="98" t="s">
        <v>119</v>
      </c>
      <c r="G87" s="98"/>
      <c r="H87" s="98"/>
      <c r="I87" s="98"/>
      <c r="J87" s="98"/>
      <c r="K87" s="98"/>
      <c r="L87" s="98"/>
      <c r="M87" s="98"/>
      <c r="N87" s="98"/>
      <c r="O87" s="98"/>
      <c r="P87" s="98"/>
      <c r="Q87" s="98"/>
      <c r="R87" s="98"/>
      <c r="S87" s="98"/>
      <c r="T87" s="99"/>
      <c r="U87" s="99" t="str">
        <f t="shared" si="9"/>
        <v/>
      </c>
    </row>
    <row r="88">
      <c r="A88" s="76">
        <v>3.0</v>
      </c>
      <c r="B88" s="77">
        <v>2.0</v>
      </c>
      <c r="C88" s="77">
        <v>2.0</v>
      </c>
      <c r="D88" s="77">
        <v>1.0</v>
      </c>
      <c r="E88" s="78"/>
      <c r="F88" s="78" t="s">
        <v>120</v>
      </c>
      <c r="G88" s="78">
        <v>1.0</v>
      </c>
      <c r="H88" s="78" t="s">
        <v>121</v>
      </c>
      <c r="I88" s="78">
        <v>1.0</v>
      </c>
      <c r="J88" s="78">
        <v>1.0</v>
      </c>
      <c r="K88" s="78">
        <v>1.0</v>
      </c>
      <c r="L88" s="78" t="s">
        <v>122</v>
      </c>
      <c r="M88" s="78" t="s">
        <v>21</v>
      </c>
      <c r="N88" s="78"/>
      <c r="O88" s="78"/>
      <c r="P88" s="78"/>
      <c r="Q88" s="78"/>
      <c r="R88" s="78"/>
      <c r="S88" s="78"/>
      <c r="T88" s="79">
        <v>4.14</v>
      </c>
      <c r="U88" s="79">
        <f t="shared" si="9"/>
        <v>4.14</v>
      </c>
    </row>
    <row r="89">
      <c r="A89" s="49">
        <v>3.0</v>
      </c>
      <c r="B89" s="50">
        <v>2.0</v>
      </c>
      <c r="C89" s="50">
        <v>2.0</v>
      </c>
      <c r="D89" s="50">
        <v>2.0</v>
      </c>
      <c r="E89" s="51"/>
      <c r="F89" s="51" t="s">
        <v>123</v>
      </c>
      <c r="G89" s="93">
        <v>1.0</v>
      </c>
      <c r="H89" s="93" t="s">
        <v>121</v>
      </c>
      <c r="I89" s="51">
        <v>1.0</v>
      </c>
      <c r="J89" s="51">
        <v>1.0</v>
      </c>
      <c r="K89" s="51">
        <v>1.0</v>
      </c>
      <c r="L89" s="51" t="s">
        <v>124</v>
      </c>
      <c r="M89" s="51" t="s">
        <v>21</v>
      </c>
      <c r="N89" s="51"/>
      <c r="O89" s="51"/>
      <c r="P89" s="51"/>
      <c r="Q89" s="51"/>
      <c r="R89" s="51"/>
      <c r="S89" s="51"/>
      <c r="T89" s="53">
        <v>4.0</v>
      </c>
      <c r="U89" s="53">
        <v>4.0</v>
      </c>
    </row>
    <row r="90">
      <c r="A90" s="75">
        <v>3.0</v>
      </c>
      <c r="B90" s="60">
        <v>2.0</v>
      </c>
      <c r="C90" s="60">
        <v>2.0</v>
      </c>
      <c r="D90" s="60">
        <v>3.0</v>
      </c>
      <c r="E90" s="60"/>
      <c r="F90" s="61" t="s">
        <v>125</v>
      </c>
      <c r="G90" s="61">
        <v>1.0</v>
      </c>
      <c r="H90" s="61" t="s">
        <v>26</v>
      </c>
      <c r="I90" s="61">
        <v>1.0</v>
      </c>
      <c r="J90" s="61">
        <v>1.0</v>
      </c>
      <c r="K90" s="61">
        <v>1.0</v>
      </c>
      <c r="L90" s="61" t="s">
        <v>126</v>
      </c>
      <c r="M90" s="61" t="s">
        <v>2</v>
      </c>
      <c r="N90" s="61"/>
      <c r="O90" s="62"/>
      <c r="P90" s="62"/>
      <c r="Q90" s="62"/>
      <c r="R90" s="62"/>
      <c r="S90" s="62"/>
      <c r="T90" s="64"/>
      <c r="U90" s="64"/>
    </row>
    <row r="91">
      <c r="A91" s="94">
        <v>9.0</v>
      </c>
      <c r="B91" s="94">
        <v>9.0</v>
      </c>
      <c r="C91" s="94">
        <v>9.0</v>
      </c>
      <c r="D91" s="94">
        <v>0.0</v>
      </c>
      <c r="E91" s="27"/>
      <c r="F91" s="28" t="s">
        <v>127</v>
      </c>
      <c r="G91" s="28"/>
      <c r="H91" s="28"/>
      <c r="I91" s="95"/>
      <c r="J91" s="28"/>
      <c r="K91" s="28"/>
      <c r="L91" s="28" t="s">
        <v>128</v>
      </c>
      <c r="M91" s="28"/>
      <c r="N91" s="28"/>
      <c r="O91" s="95"/>
      <c r="P91" s="95"/>
      <c r="Q91" s="95"/>
      <c r="R91" s="28"/>
      <c r="S91" s="95"/>
      <c r="T91" s="28"/>
      <c r="U91" s="28" t="str">
        <f t="shared" ref="U91:U95" si="10">IF($M91="","",IF($M91="Yes","N/A",$T91*$G91))</f>
        <v/>
      </c>
    </row>
    <row r="92">
      <c r="A92" s="76">
        <v>9.0</v>
      </c>
      <c r="B92" s="77">
        <v>9.0</v>
      </c>
      <c r="C92" s="77">
        <v>9.0</v>
      </c>
      <c r="D92" s="77">
        <v>1.0</v>
      </c>
      <c r="E92" s="78"/>
      <c r="F92" s="78" t="s">
        <v>129</v>
      </c>
      <c r="G92" s="78">
        <v>1.0</v>
      </c>
      <c r="H92" s="78"/>
      <c r="I92" s="78"/>
      <c r="J92" s="78"/>
      <c r="K92" s="78"/>
      <c r="L92" s="78" t="s">
        <v>130</v>
      </c>
      <c r="M92" s="78" t="s">
        <v>21</v>
      </c>
      <c r="N92" s="78"/>
      <c r="O92" s="78"/>
      <c r="P92" s="78"/>
      <c r="Q92" s="78"/>
      <c r="R92" s="78"/>
      <c r="S92" s="78"/>
      <c r="T92" s="79">
        <v>20.0</v>
      </c>
      <c r="U92" s="79">
        <f t="shared" si="10"/>
        <v>20</v>
      </c>
    </row>
    <row r="93">
      <c r="A93" s="49">
        <v>9.0</v>
      </c>
      <c r="B93" s="50">
        <v>9.0</v>
      </c>
      <c r="C93" s="50">
        <v>9.0</v>
      </c>
      <c r="D93" s="50">
        <v>2.0</v>
      </c>
      <c r="E93" s="51"/>
      <c r="F93" s="51" t="s">
        <v>94</v>
      </c>
      <c r="G93" s="93">
        <v>1.0</v>
      </c>
      <c r="H93" s="93"/>
      <c r="I93" s="51"/>
      <c r="J93" s="51"/>
      <c r="K93" s="51"/>
      <c r="L93" s="51" t="s">
        <v>131</v>
      </c>
      <c r="M93" s="51" t="s">
        <v>21</v>
      </c>
      <c r="N93" s="51"/>
      <c r="O93" s="51"/>
      <c r="P93" s="51"/>
      <c r="Q93" s="51"/>
      <c r="R93" s="51"/>
      <c r="S93" s="51"/>
      <c r="T93" s="53">
        <v>10.0</v>
      </c>
      <c r="U93" s="53">
        <f t="shared" si="10"/>
        <v>10</v>
      </c>
    </row>
    <row r="94">
      <c r="A94" s="75">
        <v>9.0</v>
      </c>
      <c r="B94" s="60">
        <v>9.0</v>
      </c>
      <c r="C94" s="60">
        <v>9.0</v>
      </c>
      <c r="D94" s="60">
        <v>3.0</v>
      </c>
      <c r="E94" s="60"/>
      <c r="F94" s="61" t="s">
        <v>132</v>
      </c>
      <c r="G94" s="61">
        <v>1.0</v>
      </c>
      <c r="H94" s="61"/>
      <c r="I94" s="61"/>
      <c r="J94" s="61"/>
      <c r="K94" s="61"/>
      <c r="L94" s="62" t="s">
        <v>133</v>
      </c>
      <c r="M94" s="61" t="s">
        <v>21</v>
      </c>
      <c r="N94" s="61"/>
      <c r="O94" s="62"/>
      <c r="P94" s="62"/>
      <c r="Q94" s="62"/>
      <c r="R94" s="62"/>
      <c r="S94" s="62"/>
      <c r="T94" s="64">
        <v>2500.0</v>
      </c>
      <c r="U94" s="64">
        <f t="shared" si="10"/>
        <v>2500</v>
      </c>
    </row>
    <row r="95">
      <c r="A95" s="37"/>
      <c r="B95" s="37"/>
      <c r="C95" s="37"/>
      <c r="D95" s="37"/>
      <c r="E95" s="37"/>
      <c r="F95" s="39"/>
      <c r="G95" s="39"/>
      <c r="H95" s="39"/>
      <c r="I95" s="39"/>
      <c r="J95" s="39"/>
      <c r="K95" s="39"/>
      <c r="L95" s="40"/>
      <c r="M95" s="39"/>
      <c r="N95" s="39"/>
      <c r="O95" s="40"/>
      <c r="P95" s="40"/>
      <c r="Q95" s="40"/>
      <c r="R95" s="39"/>
      <c r="S95" s="40"/>
      <c r="T95" s="41"/>
      <c r="U95" s="41" t="str">
        <f t="shared" si="10"/>
        <v/>
      </c>
    </row>
  </sheetData>
  <mergeCells count="3">
    <mergeCell ref="A1:U2"/>
    <mergeCell ref="V1:X1"/>
    <mergeCell ref="A3:E3"/>
  </mergeCells>
  <conditionalFormatting sqref="I4:K95">
    <cfRule type="colorScale" priority="1">
      <colorScale>
        <cfvo type="formula" val="0"/>
        <cfvo type="formula" val="1"/>
        <color rgb="FFFF0000"/>
        <color rgb="FF70AD47"/>
      </colorScale>
    </cfRule>
  </conditionalFormatting>
  <conditionalFormatting sqref="I4:K14 I21:K34 I36:K36 I38:K63 I66:K95">
    <cfRule type="colorScale" priority="2">
      <colorScale>
        <cfvo type="formula" val="0"/>
        <cfvo type="formula" val="1"/>
        <color rgb="FFFF0000"/>
        <color theme="9"/>
      </colorScale>
    </cfRule>
  </conditionalFormatting>
  <conditionalFormatting sqref="M4">
    <cfRule type="notContainsBlanks" dxfId="0" priority="3">
      <formula>LEN(TRIM(M4))&gt;0</formula>
    </cfRule>
  </conditionalFormatting>
  <dataValidations>
    <dataValidation type="list" allowBlank="1" sqref="N5:N95">
      <formula1>'Small Bore System'!$W$2:$W$3</formula1>
    </dataValidation>
    <dataValidation type="list" allowBlank="1" showErrorMessage="1" sqref="M4:M95">
      <formula1>MPS!$V$2:$V$3</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2019-09-18T23:46:11Z</dcterms:created>
  <dc:creator>Eli Mattingly</dc:creator>
</cp:coreProperties>
</file>