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mc:AlternateContent xmlns:mc="http://schemas.openxmlformats.org/markup-compatibility/2006">
    <mc:Choice Requires="x15">
      <x15ac:absPath xmlns:x15ac="http://schemas.microsoft.com/office/spreadsheetml/2010/11/ac" url="https://d.docs.live.net/a911ea01ee841648/Documents/GitHub/MPS/General Documentation/"/>
    </mc:Choice>
  </mc:AlternateContent>
  <xr:revisionPtr revIDLastSave="0" documentId="8_{04A94D16-49DA-44FF-A8EB-A038AE1AFDEE}" xr6:coauthVersionLast="36" xr6:coauthVersionMax="36" xr10:uidLastSave="{00000000-0000-0000-0000-000000000000}"/>
  <bookViews>
    <workbookView xWindow="0" yWindow="0" windowWidth="28800" windowHeight="12225" xr2:uid="{00000000-000D-0000-FFFF-FFFF00000000}"/>
  </bookViews>
  <sheets>
    <sheet name="MPS" sheetId="3" r:id="rId1"/>
  </sheets>
  <calcPr calcId="191029"/>
  <extLst>
    <ext uri="GoogleSheetsCustomDataVersion1">
      <go:sheetsCustomData xmlns:go="http://customooxmlschemas.google.com/" r:id="rId8" roundtripDataSignature="AMtx7mjVLhcRdaB2HIxO+JN5/sWTgs4QKQ=="/>
    </ext>
  </extLst>
</workbook>
</file>

<file path=xl/calcChain.xml><?xml version="1.0" encoding="utf-8"?>
<calcChain xmlns="http://schemas.openxmlformats.org/spreadsheetml/2006/main">
  <c r="U80" i="3" l="1"/>
  <c r="U79" i="3"/>
  <c r="U78" i="3"/>
  <c r="U77" i="3"/>
  <c r="U76" i="3"/>
  <c r="U74" i="3"/>
  <c r="U73" i="3"/>
  <c r="U72" i="3"/>
  <c r="U71" i="3"/>
  <c r="U70" i="3"/>
  <c r="U69" i="3"/>
  <c r="U68" i="3"/>
  <c r="U67" i="3"/>
  <c r="U66" i="3"/>
  <c r="U65" i="3"/>
  <c r="U64" i="3"/>
  <c r="U61" i="3"/>
  <c r="U60" i="3"/>
  <c r="U59" i="3"/>
  <c r="U58" i="3"/>
  <c r="U57" i="3"/>
  <c r="U56" i="3"/>
  <c r="U55" i="3"/>
  <c r="T55" i="3"/>
  <c r="U54" i="3"/>
  <c r="U53" i="3"/>
  <c r="U52" i="3"/>
  <c r="U51" i="3"/>
  <c r="U50" i="3"/>
  <c r="U49" i="3"/>
  <c r="U48" i="3"/>
  <c r="U47" i="3"/>
  <c r="U46" i="3"/>
  <c r="U45" i="3"/>
  <c r="U44" i="3"/>
  <c r="U43" i="3"/>
  <c r="U42" i="3"/>
  <c r="U41" i="3"/>
  <c r="U40" i="3"/>
  <c r="U39" i="3"/>
  <c r="U38" i="3"/>
  <c r="U37" i="3"/>
  <c r="U36" i="3"/>
  <c r="U35" i="3"/>
  <c r="U34" i="3"/>
  <c r="U33" i="3"/>
  <c r="U32" i="3"/>
  <c r="U30" i="3"/>
  <c r="U29" i="3"/>
  <c r="U28" i="3"/>
  <c r="U27" i="3"/>
  <c r="U26" i="3"/>
  <c r="U25" i="3"/>
  <c r="U24" i="3"/>
  <c r="U23" i="3"/>
  <c r="U22" i="3"/>
  <c r="U21" i="3"/>
  <c r="U20" i="3"/>
  <c r="U19" i="3"/>
  <c r="U18" i="3"/>
  <c r="U17" i="3"/>
  <c r="U16" i="3"/>
  <c r="U15" i="3"/>
  <c r="U14" i="3"/>
  <c r="U13" i="3"/>
  <c r="U12" i="3"/>
  <c r="U11" i="3"/>
  <c r="U10" i="3"/>
  <c r="U9" i="3"/>
  <c r="U8" i="3"/>
  <c r="U4" i="3" s="1"/>
  <c r="U6" i="3"/>
  <c r="S6" i="3"/>
  <c r="U5" i="3"/>
  <c r="S5" i="3"/>
  <c r="S4" i="3"/>
  <c r="K4" i="3"/>
  <c r="J4" i="3"/>
  <c r="I4" i="3"/>
  <c r="G4" i="3"/>
</calcChain>
</file>

<file path=xl/sharedStrings.xml><?xml version="1.0" encoding="utf-8"?>
<sst xmlns="http://schemas.openxmlformats.org/spreadsheetml/2006/main" count="179" uniqueCount="113">
  <si>
    <t>Magnetic Particle Spectroscopy Project Management Spreadsheet</t>
  </si>
  <si>
    <t>Drop-down menu source:</t>
  </si>
  <si>
    <t>Yes</t>
  </si>
  <si>
    <t>CNC Milling</t>
  </si>
  <si>
    <t>Part Number (3-####)</t>
  </si>
  <si>
    <t>Part Name</t>
  </si>
  <si>
    <t>Quantitiy</t>
  </si>
  <si>
    <t>Material</t>
  </si>
  <si>
    <t>Designed (.5 = Drawn, 1 = Drawn&amp; Saved properly)</t>
  </si>
  <si>
    <t>Fabricated/Purchased</t>
  </si>
  <si>
    <t>Assembled</t>
  </si>
  <si>
    <t>Notes</t>
  </si>
  <si>
    <t>Made in lab</t>
  </si>
  <si>
    <t>Method of Mfg</t>
  </si>
  <si>
    <t>Quoted (&amp; Quote No.)</t>
  </si>
  <si>
    <t>Paid</t>
  </si>
  <si>
    <t>P.O. Number</t>
  </si>
  <si>
    <t>Part Mass</t>
  </si>
  <si>
    <t>Total Mass (kg)</t>
  </si>
  <si>
    <t>Cost (USD)</t>
  </si>
  <si>
    <t>Total Cost (USD)</t>
  </si>
  <si>
    <t>No</t>
  </si>
  <si>
    <t>3D Print</t>
  </si>
  <si>
    <t>Transmit Assembly</t>
  </si>
  <si>
    <t>N/A</t>
  </si>
  <si>
    <t>Transmit Enclosure</t>
  </si>
  <si>
    <t>Aluminum</t>
  </si>
  <si>
    <t>Digikey No. HM2783-ND</t>
  </si>
  <si>
    <t>Enclosure Lid</t>
  </si>
  <si>
    <t>Tx Filter</t>
  </si>
  <si>
    <t>Tx Inductors</t>
  </si>
  <si>
    <t>L1</t>
  </si>
  <si>
    <t>Hand- wound toroid. Passive air cooled</t>
  </si>
  <si>
    <t>L2</t>
  </si>
  <si>
    <t>Tx Capacitors</t>
  </si>
  <si>
    <t>C2A (10kHz)</t>
  </si>
  <si>
    <t>11uF (Measured part says 10uF) Similar to 
Digikey no. 399-13087-ND</t>
  </si>
  <si>
    <t>C2B (25kHz)</t>
  </si>
  <si>
    <t>5uF</t>
  </si>
  <si>
    <t>C2C (40kHz)</t>
  </si>
  <si>
    <t>1uF - Equivalent part is Digikey No. 
399-13087-ND (we used 3x 338-3945-ND due to availability)</t>
  </si>
  <si>
    <t>C3A</t>
  </si>
  <si>
    <t xml:space="preserve">5uF - Digikey Part No. 
338-3943-ND </t>
  </si>
  <si>
    <t>Cu</t>
  </si>
  <si>
    <t>C3B</t>
  </si>
  <si>
    <t>0.94uF - Measured</t>
  </si>
  <si>
    <t>C3C</t>
  </si>
  <si>
    <t>1uF</t>
  </si>
  <si>
    <t>Drive Coil</t>
  </si>
  <si>
    <t>Drive Coil Assm</t>
  </si>
  <si>
    <t>Drive Coil Main Body</t>
  </si>
  <si>
    <t>ABS</t>
  </si>
  <si>
    <t>A/B</t>
  </si>
  <si>
    <t>Drive Coil Second Layer</t>
  </si>
  <si>
    <t>Drive Coil End</t>
  </si>
  <si>
    <t>Bias Coil</t>
  </si>
  <si>
    <t>Bias Coil Wire</t>
  </si>
  <si>
    <t xml:space="preserve">Cost is based on approximately $15 per lb of wire </t>
  </si>
  <si>
    <t>Bias Coil Spacer</t>
  </si>
  <si>
    <t>Commerical Electronics</t>
  </si>
  <si>
    <t>Power Supplies</t>
  </si>
  <si>
    <t>Power Supply - DC Bias</t>
  </si>
  <si>
    <t>Digikey No. 285-1826-ND - I would reccomend a larger, perhaps 100W/40V supply - This will determine the biasing dynamic range of the system</t>
  </si>
  <si>
    <t>Power Supply - Drive</t>
  </si>
  <si>
    <r>
      <t xml:space="preserve">Digikey No. 1145-1101-ND  - This is a single ended power supply which we have </t>
    </r>
    <r>
      <rPr>
        <i/>
        <sz val="11"/>
        <rFont val="Arial"/>
      </rPr>
      <t>not yet</t>
    </r>
    <r>
      <rPr>
        <sz val="11"/>
        <color theme="1"/>
        <rFont val="Arial"/>
      </rPr>
      <t xml:space="preserve"> implemented. To use this you need to operate the PA12A in single-ended mode</t>
    </r>
  </si>
  <si>
    <t>Power Amplifier-Drive</t>
  </si>
  <si>
    <t>Apex PA12A Digikey No. 598-1304-ND  We have also used AE Techron 7548 prior to PA12A being set-up fully</t>
  </si>
  <si>
    <t>Power Amplifier Bias</t>
  </si>
  <si>
    <t>Currently using TDA7391 - I would recommend the TDA7294V or another similar, 100W range amplifier</t>
  </si>
  <si>
    <t>Rx Assembly</t>
  </si>
  <si>
    <t>Rx Coil Assembly</t>
  </si>
  <si>
    <t>Rx Coil Body</t>
  </si>
  <si>
    <t>Threaded Rod</t>
  </si>
  <si>
    <t>Adjustment Nut</t>
  </si>
  <si>
    <t>Nut Stop Plate</t>
  </si>
  <si>
    <t>Nut Plate Support</t>
  </si>
  <si>
    <t>Ball Bearings</t>
  </si>
  <si>
    <t>McMaster Part No. 9614K52</t>
  </si>
  <si>
    <t>Coil Housing</t>
  </si>
  <si>
    <t>All Laser cut wood</t>
  </si>
  <si>
    <t>Housing Bottom</t>
  </si>
  <si>
    <t>Plywood</t>
  </si>
  <si>
    <t>Housing Side</t>
  </si>
  <si>
    <t>Housing Back</t>
  </si>
  <si>
    <t>Housing Front</t>
  </si>
  <si>
    <t>Terminal Block</t>
  </si>
  <si>
    <t>McMaster Part No. 7527K44</t>
  </si>
  <si>
    <t>Housing Feet</t>
  </si>
  <si>
    <t>Rubber</t>
  </si>
  <si>
    <t>McMaster Part No. 9540K723 or equivalent</t>
  </si>
  <si>
    <t>Cu Tube</t>
  </si>
  <si>
    <t>McMaster Part No. 5175K139 or equivalent</t>
  </si>
  <si>
    <t>Sample Assembly</t>
  </si>
  <si>
    <t>Sample Rails</t>
  </si>
  <si>
    <t>Sample Rail Base</t>
  </si>
  <si>
    <t>Sample Dovetail Slider</t>
  </si>
  <si>
    <t>Bulb Arm</t>
  </si>
  <si>
    <t>Motor and Driving</t>
  </si>
  <si>
    <t>Stepper Motor Parts</t>
  </si>
  <si>
    <t>Stepper Motor</t>
  </si>
  <si>
    <t>SparkFun Part No. 9238 (other cheaper alternatives such as Sparkfun Part no. 10551)</t>
  </si>
  <si>
    <t>Motor Driver</t>
  </si>
  <si>
    <t>Sparkfun Part No. 12779</t>
  </si>
  <si>
    <t>Motor Mechanical Connectors</t>
  </si>
  <si>
    <t>Motor Pinion</t>
  </si>
  <si>
    <t>McMaster Part No. 2662N25</t>
  </si>
  <si>
    <t>Gear Rack</t>
  </si>
  <si>
    <t>McMaster Part No. 2662N54</t>
  </si>
  <si>
    <t>Misc Expenses</t>
  </si>
  <si>
    <t>This section is to budget in misc expenses which are hard to include explicitly with the part</t>
  </si>
  <si>
    <t>3D Print Material</t>
  </si>
  <si>
    <t>Amount of filament depends on which printer and settings are used. For now, I'll assume 1kg is sufficient as nothing needs to be printed solidly. Price is from Amazon (1.75mm ABS)</t>
  </si>
  <si>
    <t>Cost is based on ~2' x 4' of 1/4"  thick plywood from local store - This will be enough with plenty to spare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</si>
</sst>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font>
      <sz val="11"/>
      <color theme="1"/>
      <name val="Arial"/>
    </font>
    <font>
      <b/>
      <sz val="21"/>
      <color rgb="FF000000"/>
      <name val="Calibri"/>
    </font>
    <font>
      <sz val="11"/>
      <name val="Arial"/>
    </font>
    <font>
      <sz val="11"/>
      <color theme="1"/>
      <name val="Calibri"/>
    </font>
    <font>
      <sz val="11"/>
      <color rgb="FF000000"/>
      <name val="Calibri"/>
    </font>
    <font>
      <b/>
      <sz val="11"/>
      <color rgb="FF000000"/>
      <name val="Calibri"/>
    </font>
    <font>
      <b/>
      <sz val="11"/>
      <color theme="1"/>
      <name val="Calibri"/>
    </font>
    <font>
      <sz val="11"/>
      <color rgb="FF000000"/>
      <name val="Arial"/>
    </font>
    <font>
      <sz val="11"/>
      <color theme="1"/>
      <name val="Arial"/>
    </font>
    <font>
      <sz val="11"/>
      <color theme="1"/>
      <name val="Roboto"/>
    </font>
    <font>
      <sz val="9"/>
      <color theme="1"/>
      <name val="Roboto"/>
    </font>
    <font>
      <sz val="9"/>
      <color rgb="FF000000"/>
      <name val="Roboto"/>
    </font>
    <font>
      <sz val="11"/>
      <name val="Calibri"/>
    </font>
    <font>
      <sz val="9"/>
      <name val="Roboto"/>
    </font>
    <font>
      <i/>
      <sz val="11"/>
      <name val="Arial"/>
    </font>
  </fonts>
  <fills count="11">
    <fill>
      <patternFill patternType="none"/>
    </fill>
    <fill>
      <patternFill patternType="gray125"/>
    </fill>
    <fill>
      <patternFill patternType="solid">
        <fgColor rgb="FFD9E2F3"/>
        <bgColor rgb="FFD9E2F3"/>
      </patternFill>
    </fill>
    <fill>
      <patternFill patternType="solid">
        <fgColor theme="0"/>
        <bgColor theme="0"/>
      </patternFill>
    </fill>
    <fill>
      <patternFill patternType="solid">
        <fgColor rgb="FFE7E6E6"/>
        <bgColor rgb="FFE7E6E6"/>
      </patternFill>
    </fill>
    <fill>
      <patternFill patternType="solid">
        <fgColor rgb="FFFEF2CB"/>
        <bgColor rgb="FFFEF2CB"/>
      </patternFill>
    </fill>
    <fill>
      <patternFill patternType="solid">
        <fgColor theme="4"/>
        <bgColor theme="4"/>
      </patternFill>
    </fill>
    <fill>
      <patternFill patternType="solid">
        <fgColor theme="7"/>
        <bgColor theme="7"/>
      </patternFill>
    </fill>
    <fill>
      <patternFill patternType="solid">
        <fgColor rgb="FFC5E0B3"/>
        <bgColor rgb="FFC5E0B3"/>
      </patternFill>
    </fill>
    <fill>
      <patternFill patternType="solid">
        <fgColor rgb="FFFBE4D5"/>
        <bgColor rgb="FFFBE4D5"/>
      </patternFill>
    </fill>
    <fill>
      <patternFill patternType="solid">
        <fgColor rgb="FFF2F2F2"/>
        <bgColor rgb="FFF2F2F2"/>
      </patternFill>
    </fill>
  </fills>
  <borders count="28">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FF"/>
      </left>
      <right/>
      <top/>
      <bottom style="thick">
        <color rgb="FF0000FF"/>
      </bottom>
      <diagonal/>
    </border>
    <border>
      <left/>
      <right/>
      <top/>
      <bottom style="thick">
        <color rgb="FF0000FF"/>
      </bottom>
      <diagonal/>
    </border>
    <border>
      <left/>
      <right/>
      <top/>
      <bottom/>
      <diagonal/>
    </border>
    <border>
      <left/>
      <right style="thick">
        <color rgb="FF0000FF"/>
      </right>
      <top/>
      <bottom style="thick">
        <color rgb="FF0000FF"/>
      </bottom>
      <diagonal/>
    </border>
    <border>
      <left/>
      <right style="thin">
        <color rgb="FF000000"/>
      </right>
      <top/>
      <bottom/>
      <diagonal/>
    </border>
    <border>
      <left/>
      <right style="medium">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s>
  <cellStyleXfs count="1">
    <xf numFmtId="0" fontId="0" fillId="0" borderId="0"/>
  </cellStyleXfs>
  <cellXfs count="218">
    <xf numFmtId="0" fontId="0" fillId="0" borderId="0" xfId="0" applyFont="1" applyAlignment="1"/>
    <xf numFmtId="0" fontId="3" fillId="3" borderId="8" xfId="0" applyFont="1" applyFill="1" applyBorder="1"/>
    <xf numFmtId="0" fontId="3" fillId="3" borderId="10" xfId="0" applyFont="1" applyFill="1" applyBorder="1"/>
    <xf numFmtId="0" fontId="4" fillId="4" borderId="8" xfId="0" applyFont="1" applyFill="1" applyBorder="1" applyAlignment="1"/>
    <xf numFmtId="0" fontId="3" fillId="4" borderId="11" xfId="0" applyFont="1" applyFill="1" applyBorder="1"/>
    <xf numFmtId="0" fontId="6" fillId="5" borderId="15" xfId="0" applyFont="1" applyFill="1" applyBorder="1"/>
    <xf numFmtId="0" fontId="3" fillId="5" borderId="15" xfId="0" applyFont="1" applyFill="1" applyBorder="1"/>
    <xf numFmtId="0" fontId="4" fillId="5" borderId="15" xfId="0" applyFont="1" applyFill="1" applyBorder="1" applyAlignment="1"/>
    <xf numFmtId="0" fontId="3" fillId="3" borderId="16" xfId="0" applyFont="1" applyFill="1" applyBorder="1"/>
    <xf numFmtId="0" fontId="4" fillId="4" borderId="17" xfId="0" applyFont="1" applyFill="1" applyBorder="1" applyAlignment="1"/>
    <xf numFmtId="0" fontId="3" fillId="4" borderId="18" xfId="0" applyFont="1" applyFill="1" applyBorder="1"/>
    <xf numFmtId="0" fontId="3" fillId="6" borderId="19" xfId="0" applyFont="1" applyFill="1" applyBorder="1"/>
    <xf numFmtId="0" fontId="3" fillId="6" borderId="20" xfId="0" applyFont="1" applyFill="1" applyBorder="1"/>
    <xf numFmtId="0" fontId="3" fillId="6" borderId="21" xfId="0" applyFont="1" applyFill="1" applyBorder="1"/>
    <xf numFmtId="10" fontId="3" fillId="6" borderId="21" xfId="0" applyNumberFormat="1" applyFont="1" applyFill="1" applyBorder="1"/>
    <xf numFmtId="4" fontId="3" fillId="6" borderId="21" xfId="0" applyNumberFormat="1" applyFont="1" applyFill="1" applyBorder="1"/>
    <xf numFmtId="164" fontId="3" fillId="6" borderId="21" xfId="0" applyNumberFormat="1" applyFont="1" applyFill="1" applyBorder="1"/>
    <xf numFmtId="0" fontId="3" fillId="7" borderId="8" xfId="0" applyFont="1" applyFill="1" applyBorder="1"/>
    <xf numFmtId="0" fontId="4" fillId="7" borderId="22" xfId="0" applyFont="1" applyFill="1" applyBorder="1" applyAlignment="1"/>
    <xf numFmtId="0" fontId="3" fillId="7" borderId="22" xfId="0" applyFont="1" applyFill="1" applyBorder="1"/>
    <xf numFmtId="0" fontId="3" fillId="7" borderId="23" xfId="0" applyFont="1" applyFill="1" applyBorder="1"/>
    <xf numFmtId="164" fontId="3" fillId="7" borderId="23" xfId="0" applyNumberFormat="1" applyFont="1" applyFill="1" applyBorder="1"/>
    <xf numFmtId="0" fontId="3" fillId="8" borderId="8" xfId="0" applyFont="1" applyFill="1" applyBorder="1"/>
    <xf numFmtId="0" fontId="3" fillId="8" borderId="22" xfId="0" applyFont="1" applyFill="1" applyBorder="1"/>
    <xf numFmtId="0" fontId="4" fillId="8" borderId="8" xfId="0" applyFont="1" applyFill="1" applyBorder="1" applyAlignment="1"/>
    <xf numFmtId="0" fontId="4" fillId="8" borderId="22" xfId="0" applyFont="1" applyFill="1" applyBorder="1" applyAlignment="1"/>
    <xf numFmtId="0" fontId="7" fillId="8" borderId="22" xfId="0" applyFont="1" applyFill="1" applyBorder="1" applyAlignment="1"/>
    <xf numFmtId="164" fontId="3" fillId="8" borderId="22" xfId="0" applyNumberFormat="1" applyFont="1" applyFill="1" applyBorder="1"/>
    <xf numFmtId="0" fontId="3" fillId="9" borderId="8" xfId="0" applyFont="1" applyFill="1" applyBorder="1"/>
    <xf numFmtId="164" fontId="7" fillId="8" borderId="22" xfId="0" applyNumberFormat="1" applyFont="1" applyFill="1" applyBorder="1" applyAlignment="1"/>
    <xf numFmtId="0" fontId="4" fillId="9" borderId="22" xfId="0" applyFont="1" applyFill="1" applyBorder="1" applyAlignment="1"/>
    <xf numFmtId="0" fontId="7" fillId="10" borderId="8" xfId="0" applyFont="1" applyFill="1" applyBorder="1" applyAlignment="1"/>
    <xf numFmtId="0" fontId="8" fillId="10" borderId="8" xfId="0" applyFont="1" applyFill="1" applyBorder="1"/>
    <xf numFmtId="0" fontId="7" fillId="10" borderId="22" xfId="0" applyFont="1" applyFill="1" applyBorder="1" applyAlignment="1"/>
    <xf numFmtId="0" fontId="4" fillId="10" borderId="22" xfId="0" applyFont="1" applyFill="1" applyBorder="1" applyAlignment="1"/>
    <xf numFmtId="0" fontId="3" fillId="9" borderId="22" xfId="0" applyFont="1" applyFill="1" applyBorder="1"/>
    <xf numFmtId="0" fontId="3" fillId="10" borderId="22" xfId="0" applyFont="1" applyFill="1" applyBorder="1"/>
    <xf numFmtId="0" fontId="8" fillId="10" borderId="22" xfId="0" applyFont="1" applyFill="1" applyBorder="1"/>
    <xf numFmtId="164" fontId="7" fillId="10" borderId="22" xfId="0" applyNumberFormat="1" applyFont="1" applyFill="1" applyBorder="1" applyAlignment="1"/>
    <xf numFmtId="164" fontId="3" fillId="9" borderId="22" xfId="0" applyNumberFormat="1" applyFont="1" applyFill="1" applyBorder="1"/>
    <xf numFmtId="0" fontId="3" fillId="3" borderId="0" xfId="0" applyFont="1" applyFill="1"/>
    <xf numFmtId="0" fontId="3" fillId="5" borderId="8" xfId="0" applyFont="1" applyFill="1" applyBorder="1"/>
    <xf numFmtId="0" fontId="3" fillId="5" borderId="22" xfId="0" applyFont="1" applyFill="1" applyBorder="1"/>
    <xf numFmtId="0" fontId="4" fillId="5" borderId="22" xfId="0" applyFont="1" applyFill="1" applyBorder="1" applyAlignment="1"/>
    <xf numFmtId="0" fontId="4" fillId="9" borderId="8" xfId="0" applyFont="1" applyFill="1" applyBorder="1" applyAlignment="1"/>
    <xf numFmtId="164" fontId="4" fillId="5" borderId="22" xfId="0" applyNumberFormat="1" applyFont="1" applyFill="1" applyBorder="1" applyAlignment="1"/>
    <xf numFmtId="0" fontId="4" fillId="10" borderId="8" xfId="0" applyFont="1" applyFill="1" applyBorder="1" applyAlignment="1"/>
    <xf numFmtId="164" fontId="4" fillId="9" borderId="22" xfId="0" applyNumberFormat="1" applyFont="1" applyFill="1" applyBorder="1" applyAlignment="1"/>
    <xf numFmtId="0" fontId="3" fillId="10" borderId="8" xfId="0" applyFont="1" applyFill="1" applyBorder="1"/>
    <xf numFmtId="0" fontId="3" fillId="10" borderId="8" xfId="0" applyFont="1" applyFill="1" applyBorder="1" applyAlignment="1"/>
    <xf numFmtId="0" fontId="3" fillId="10" borderId="24" xfId="0" applyFont="1" applyFill="1" applyBorder="1" applyAlignment="1"/>
    <xf numFmtId="0" fontId="3" fillId="10" borderId="10" xfId="0" applyFont="1" applyFill="1" applyBorder="1" applyAlignment="1"/>
    <xf numFmtId="0" fontId="9" fillId="10" borderId="10" xfId="0" applyFont="1" applyFill="1" applyBorder="1" applyAlignment="1"/>
    <xf numFmtId="0" fontId="3" fillId="10" borderId="10" xfId="0" applyFont="1" applyFill="1" applyBorder="1" applyAlignment="1"/>
    <xf numFmtId="0" fontId="4" fillId="5" borderId="8" xfId="0" applyFont="1" applyFill="1" applyBorder="1" applyAlignment="1"/>
    <xf numFmtId="0" fontId="3" fillId="5" borderId="8" xfId="0" applyFont="1" applyFill="1" applyBorder="1" applyAlignment="1"/>
    <xf numFmtId="164" fontId="3" fillId="10" borderId="10" xfId="0" applyNumberFormat="1" applyFont="1" applyFill="1" applyBorder="1" applyAlignment="1"/>
    <xf numFmtId="0" fontId="3" fillId="5" borderId="22" xfId="0" applyFont="1" applyFill="1" applyBorder="1" applyAlignment="1"/>
    <xf numFmtId="0" fontId="3" fillId="5" borderId="25" xfId="0" applyFont="1" applyFill="1" applyBorder="1" applyAlignment="1"/>
    <xf numFmtId="164" fontId="3" fillId="10" borderId="10" xfId="0" applyNumberFormat="1" applyFont="1" applyFill="1" applyBorder="1" applyAlignment="1"/>
    <xf numFmtId="0" fontId="3" fillId="5" borderId="26" xfId="0" applyFont="1" applyFill="1" applyBorder="1" applyAlignment="1"/>
    <xf numFmtId="0" fontId="3" fillId="5" borderId="27" xfId="0" applyFont="1" applyFill="1" applyBorder="1" applyAlignment="1"/>
    <xf numFmtId="0" fontId="3" fillId="5" borderId="27" xfId="0" applyFont="1" applyFill="1" applyBorder="1" applyAlignment="1"/>
    <xf numFmtId="0" fontId="3" fillId="5" borderId="27" xfId="0" applyFont="1" applyFill="1" applyBorder="1" applyAlignment="1"/>
    <xf numFmtId="164" fontId="3" fillId="5" borderId="27" xfId="0" applyNumberFormat="1" applyFont="1" applyFill="1" applyBorder="1" applyAlignment="1"/>
    <xf numFmtId="0" fontId="3" fillId="10" borderId="8" xfId="0" applyFont="1" applyFill="1" applyBorder="1" applyAlignment="1"/>
    <xf numFmtId="0" fontId="3" fillId="10" borderId="24" xfId="0" applyFont="1" applyFill="1" applyBorder="1" applyAlignment="1"/>
    <xf numFmtId="0" fontId="3" fillId="10" borderId="10" xfId="0" applyFont="1" applyFill="1" applyBorder="1" applyAlignment="1"/>
    <xf numFmtId="164" fontId="4" fillId="10" borderId="22" xfId="0" applyNumberFormat="1" applyFont="1" applyFill="1" applyBorder="1" applyAlignment="1"/>
    <xf numFmtId="0" fontId="3" fillId="10" borderId="22" xfId="0" applyFont="1" applyFill="1" applyBorder="1" applyAlignment="1"/>
    <xf numFmtId="164" fontId="3" fillId="10" borderId="22" xfId="0" applyNumberFormat="1" applyFont="1" applyFill="1" applyBorder="1"/>
    <xf numFmtId="164" fontId="3" fillId="5" borderId="22" xfId="0" applyNumberFormat="1" applyFont="1" applyFill="1" applyBorder="1"/>
    <xf numFmtId="0" fontId="3" fillId="10" borderId="8" xfId="0" applyFont="1" applyFill="1" applyBorder="1" applyAlignment="1"/>
    <xf numFmtId="0" fontId="3" fillId="5" borderId="10" xfId="0" applyFont="1" applyFill="1" applyBorder="1" applyAlignment="1"/>
    <xf numFmtId="0" fontId="3" fillId="5" borderId="10" xfId="0" applyFont="1" applyFill="1" applyBorder="1" applyAlignment="1"/>
    <xf numFmtId="0" fontId="3" fillId="5" borderId="10" xfId="0" applyFont="1" applyFill="1" applyBorder="1" applyAlignment="1"/>
    <xf numFmtId="164" fontId="3" fillId="5" borderId="10" xfId="0" applyNumberFormat="1" applyFont="1" applyFill="1" applyBorder="1" applyAlignment="1"/>
    <xf numFmtId="164" fontId="3" fillId="5" borderId="10" xfId="0" applyNumberFormat="1" applyFont="1" applyFill="1" applyBorder="1" applyAlignment="1"/>
    <xf numFmtId="0" fontId="10" fillId="10" borderId="10" xfId="0" applyFont="1" applyFill="1" applyBorder="1" applyAlignment="1"/>
    <xf numFmtId="0" fontId="7" fillId="5" borderId="22" xfId="0" applyFont="1" applyFill="1" applyBorder="1" applyAlignment="1"/>
    <xf numFmtId="0" fontId="11" fillId="5" borderId="8" xfId="0" applyFont="1" applyFill="1" applyBorder="1" applyAlignment="1"/>
    <xf numFmtId="0" fontId="3" fillId="8" borderId="8" xfId="0" applyFont="1" applyFill="1" applyBorder="1" applyAlignment="1"/>
    <xf numFmtId="0" fontId="3" fillId="8" borderId="24" xfId="0" applyFont="1" applyFill="1" applyBorder="1" applyAlignment="1"/>
    <xf numFmtId="0" fontId="3" fillId="8" borderId="10" xfId="0" applyFont="1" applyFill="1" applyBorder="1" applyAlignment="1"/>
    <xf numFmtId="0" fontId="3" fillId="8" borderId="10" xfId="0" applyFont="1" applyFill="1" applyBorder="1" applyAlignment="1"/>
    <xf numFmtId="0" fontId="3" fillId="8" borderId="10" xfId="0" applyFont="1" applyFill="1" applyBorder="1" applyAlignment="1"/>
    <xf numFmtId="164" fontId="3" fillId="8" borderId="10" xfId="0" applyNumberFormat="1" applyFont="1" applyFill="1" applyBorder="1" applyAlignment="1"/>
    <xf numFmtId="0" fontId="3" fillId="9" borderId="8" xfId="0" applyFont="1" applyFill="1" applyBorder="1" applyAlignment="1"/>
    <xf numFmtId="0" fontId="3" fillId="9" borderId="24" xfId="0" applyFont="1" applyFill="1" applyBorder="1" applyAlignment="1"/>
    <xf numFmtId="0" fontId="3" fillId="9" borderId="10" xfId="0" applyFont="1" applyFill="1" applyBorder="1" applyAlignment="1"/>
    <xf numFmtId="0" fontId="3" fillId="9" borderId="10" xfId="0" applyFont="1" applyFill="1" applyBorder="1" applyAlignment="1"/>
    <xf numFmtId="0" fontId="10" fillId="9" borderId="10" xfId="0" applyFont="1" applyFill="1" applyBorder="1" applyAlignment="1"/>
    <xf numFmtId="164" fontId="3" fillId="9" borderId="10" xfId="0" applyNumberFormat="1" applyFont="1" applyFill="1" applyBorder="1" applyAlignment="1"/>
    <xf numFmtId="0" fontId="4" fillId="10" borderId="22" xfId="0" applyFont="1" applyFill="1" applyBorder="1"/>
    <xf numFmtId="0" fontId="3" fillId="5" borderId="8" xfId="0" applyFont="1" applyFill="1" applyBorder="1" applyAlignment="1"/>
    <xf numFmtId="0" fontId="3" fillId="5" borderId="24" xfId="0" applyFont="1" applyFill="1" applyBorder="1" applyAlignment="1"/>
    <xf numFmtId="0" fontId="12" fillId="5" borderId="10" xfId="0" applyFont="1" applyFill="1" applyBorder="1" applyAlignment="1"/>
    <xf numFmtId="0" fontId="3" fillId="5" borderId="10" xfId="0" applyFont="1" applyFill="1" applyBorder="1" applyAlignment="1"/>
    <xf numFmtId="0" fontId="3" fillId="10" borderId="25" xfId="0" applyFont="1" applyFill="1" applyBorder="1" applyAlignment="1"/>
    <xf numFmtId="0" fontId="3" fillId="10" borderId="26" xfId="0" applyFont="1" applyFill="1" applyBorder="1" applyAlignment="1"/>
    <xf numFmtId="0" fontId="3" fillId="10" borderId="27" xfId="0" applyFont="1" applyFill="1" applyBorder="1" applyAlignment="1"/>
    <xf numFmtId="0" fontId="3" fillId="10" borderId="27" xfId="0" applyFont="1" applyFill="1" applyBorder="1" applyAlignment="1"/>
    <xf numFmtId="164" fontId="3" fillId="10" borderId="27" xfId="0" applyNumberFormat="1" applyFont="1" applyFill="1" applyBorder="1" applyAlignment="1"/>
    <xf numFmtId="0" fontId="12" fillId="8" borderId="25" xfId="0" applyFont="1" applyFill="1" applyBorder="1" applyAlignment="1"/>
    <xf numFmtId="0" fontId="12" fillId="8" borderId="26" xfId="0" applyFont="1" applyFill="1" applyBorder="1" applyAlignment="1"/>
    <xf numFmtId="0" fontId="12" fillId="8" borderId="27" xfId="0" applyFont="1" applyFill="1" applyBorder="1" applyAlignment="1"/>
    <xf numFmtId="0" fontId="12" fillId="8" borderId="27" xfId="0" applyFont="1" applyFill="1" applyBorder="1" applyAlignment="1"/>
    <xf numFmtId="0" fontId="3" fillId="10" borderId="27" xfId="0" applyFont="1" applyFill="1" applyBorder="1" applyAlignment="1"/>
    <xf numFmtId="0" fontId="12" fillId="8" borderId="27" xfId="0" applyFont="1" applyFill="1" applyBorder="1" applyAlignment="1"/>
    <xf numFmtId="0" fontId="3" fillId="8" borderId="27" xfId="0" applyFont="1" applyFill="1" applyBorder="1" applyAlignment="1"/>
    <xf numFmtId="0" fontId="3" fillId="8" borderId="27" xfId="0" applyFont="1" applyFill="1" applyBorder="1" applyAlignment="1"/>
    <xf numFmtId="164" fontId="12" fillId="8" borderId="27" xfId="0" applyNumberFormat="1" applyFont="1" applyFill="1" applyBorder="1" applyAlignment="1"/>
    <xf numFmtId="164" fontId="3" fillId="8" borderId="27" xfId="0" applyNumberFormat="1" applyFont="1" applyFill="1" applyBorder="1" applyAlignment="1"/>
    <xf numFmtId="0" fontId="12" fillId="10" borderId="25" xfId="0" applyFont="1" applyFill="1" applyBorder="1" applyAlignment="1"/>
    <xf numFmtId="0" fontId="12" fillId="10" borderId="26" xfId="0" applyFont="1" applyFill="1" applyBorder="1" applyAlignment="1"/>
    <xf numFmtId="0" fontId="3" fillId="10" borderId="27" xfId="0" applyFont="1" applyFill="1" applyBorder="1" applyAlignment="1"/>
    <xf numFmtId="0" fontId="12" fillId="10" borderId="27" xfId="0" applyFont="1" applyFill="1" applyBorder="1" applyAlignment="1"/>
    <xf numFmtId="164" fontId="12" fillId="10" borderId="27" xfId="0" applyNumberFormat="1" applyFont="1" applyFill="1" applyBorder="1" applyAlignment="1"/>
    <xf numFmtId="0" fontId="12" fillId="5" borderId="8" xfId="0" applyFont="1" applyFill="1" applyBorder="1" applyAlignment="1"/>
    <xf numFmtId="0" fontId="12" fillId="5" borderId="24" xfId="0" applyFont="1" applyFill="1" applyBorder="1" applyAlignment="1"/>
    <xf numFmtId="0" fontId="3" fillId="5" borderId="10" xfId="0" applyFont="1" applyFill="1" applyBorder="1" applyAlignment="1"/>
    <xf numFmtId="0" fontId="12" fillId="5" borderId="10" xfId="0" applyFont="1" applyFill="1" applyBorder="1" applyAlignment="1"/>
    <xf numFmtId="0" fontId="7" fillId="8" borderId="8" xfId="0" applyFont="1" applyFill="1" applyBorder="1" applyAlignment="1"/>
    <xf numFmtId="0" fontId="7" fillId="9" borderId="8" xfId="0" applyFont="1" applyFill="1" applyBorder="1" applyAlignment="1"/>
    <xf numFmtId="0" fontId="7" fillId="9" borderId="22" xfId="0" applyFont="1" applyFill="1" applyBorder="1" applyAlignment="1"/>
    <xf numFmtId="0" fontId="8" fillId="9" borderId="22" xfId="0" applyFont="1" applyFill="1" applyBorder="1"/>
    <xf numFmtId="164" fontId="8" fillId="9" borderId="22" xfId="0" applyNumberFormat="1" applyFont="1" applyFill="1" applyBorder="1" applyAlignment="1"/>
    <xf numFmtId="0" fontId="7" fillId="5" borderId="8" xfId="0" applyFont="1" applyFill="1" applyBorder="1" applyAlignment="1"/>
    <xf numFmtId="164" fontId="3" fillId="5" borderId="22" xfId="0" applyNumberFormat="1" applyFont="1" applyFill="1" applyBorder="1" applyAlignment="1"/>
    <xf numFmtId="164" fontId="7" fillId="9" borderId="22" xfId="0" applyNumberFormat="1" applyFont="1" applyFill="1" applyBorder="1" applyAlignment="1"/>
    <xf numFmtId="164" fontId="3" fillId="9" borderId="27" xfId="0" applyNumberFormat="1" applyFont="1" applyFill="1" applyBorder="1" applyAlignment="1"/>
    <xf numFmtId="0" fontId="12" fillId="9" borderId="8" xfId="0" applyFont="1" applyFill="1" applyBorder="1" applyAlignment="1"/>
    <xf numFmtId="0" fontId="12" fillId="9" borderId="24" xfId="0" applyFont="1" applyFill="1" applyBorder="1" applyAlignment="1"/>
    <xf numFmtId="0" fontId="12" fillId="9" borderId="10" xfId="0" applyFont="1" applyFill="1" applyBorder="1" applyAlignment="1"/>
    <xf numFmtId="0" fontId="12" fillId="9" borderId="10" xfId="0" applyFont="1" applyFill="1" applyBorder="1" applyAlignment="1"/>
    <xf numFmtId="0" fontId="12" fillId="9" borderId="10" xfId="0" applyFont="1" applyFill="1" applyBorder="1" applyAlignment="1"/>
    <xf numFmtId="164" fontId="12" fillId="9" borderId="10" xfId="0" applyNumberFormat="1" applyFont="1" applyFill="1" applyBorder="1" applyAlignment="1"/>
    <xf numFmtId="0" fontId="7" fillId="7" borderId="8" xfId="0" applyFont="1" applyFill="1" applyBorder="1" applyAlignment="1"/>
    <xf numFmtId="0" fontId="8" fillId="7" borderId="8" xfId="0" applyFont="1" applyFill="1" applyBorder="1"/>
    <xf numFmtId="0" fontId="7" fillId="7" borderId="22" xfId="0" applyFont="1" applyFill="1" applyBorder="1" applyAlignment="1"/>
    <xf numFmtId="0" fontId="8" fillId="7" borderId="22" xfId="0" applyFont="1" applyFill="1" applyBorder="1" applyAlignment="1"/>
    <xf numFmtId="0" fontId="8" fillId="7" borderId="22" xfId="0" applyFont="1" applyFill="1" applyBorder="1"/>
    <xf numFmtId="0" fontId="12" fillId="8" borderId="8" xfId="0" applyFont="1" applyFill="1" applyBorder="1" applyAlignment="1"/>
    <xf numFmtId="0" fontId="12" fillId="8" borderId="24" xfId="0" applyFont="1" applyFill="1" applyBorder="1" applyAlignment="1"/>
    <xf numFmtId="0" fontId="12" fillId="8" borderId="10" xfId="0" applyFont="1" applyFill="1" applyBorder="1" applyAlignment="1"/>
    <xf numFmtId="0" fontId="12" fillId="10" borderId="8" xfId="0" applyFont="1" applyFill="1" applyBorder="1" applyAlignment="1"/>
    <xf numFmtId="0" fontId="12" fillId="10" borderId="24" xfId="0" applyFont="1" applyFill="1" applyBorder="1" applyAlignment="1"/>
    <xf numFmtId="0" fontId="12" fillId="10" borderId="10" xfId="0" applyFont="1" applyFill="1" applyBorder="1" applyAlignment="1"/>
    <xf numFmtId="0" fontId="12" fillId="10" borderId="10" xfId="0" applyFont="1" applyFill="1" applyBorder="1" applyAlignment="1"/>
    <xf numFmtId="0" fontId="13" fillId="10" borderId="10" xfId="0" applyFont="1" applyFill="1" applyBorder="1" applyAlignment="1"/>
    <xf numFmtId="164" fontId="12" fillId="10" borderId="10" xfId="0" applyNumberFormat="1" applyFont="1" applyFill="1" applyBorder="1" applyAlignment="1"/>
    <xf numFmtId="0" fontId="12" fillId="10" borderId="25" xfId="0" applyFont="1" applyFill="1" applyBorder="1" applyAlignment="1"/>
    <xf numFmtId="0" fontId="12" fillId="10" borderId="26" xfId="0" applyFont="1" applyFill="1" applyBorder="1" applyAlignment="1"/>
    <xf numFmtId="0" fontId="12" fillId="5" borderId="25" xfId="0" applyFont="1" applyFill="1" applyBorder="1" applyAlignment="1"/>
    <xf numFmtId="0" fontId="12" fillId="5" borderId="26" xfId="0" applyFont="1" applyFill="1" applyBorder="1" applyAlignment="1"/>
    <xf numFmtId="0" fontId="12" fillId="5" borderId="26" xfId="0" applyFont="1" applyFill="1" applyBorder="1" applyAlignment="1"/>
    <xf numFmtId="0" fontId="3" fillId="5" borderId="27" xfId="0" applyFont="1" applyFill="1" applyBorder="1" applyAlignment="1"/>
    <xf numFmtId="0" fontId="12" fillId="5" borderId="27" xfId="0" applyFont="1" applyFill="1" applyBorder="1" applyAlignment="1"/>
    <xf numFmtId="0" fontId="3" fillId="5" borderId="27" xfId="0" applyFont="1" applyFill="1" applyBorder="1" applyAlignment="1"/>
    <xf numFmtId="164" fontId="12" fillId="5" borderId="27" xfId="0" applyNumberFormat="1" applyFont="1" applyFill="1" applyBorder="1" applyAlignment="1"/>
    <xf numFmtId="0" fontId="12" fillId="10" borderId="25" xfId="0" applyFont="1" applyFill="1" applyBorder="1" applyAlignment="1"/>
    <xf numFmtId="0" fontId="12" fillId="10" borderId="26" xfId="0" applyFont="1" applyFill="1" applyBorder="1" applyAlignment="1"/>
    <xf numFmtId="0" fontId="3" fillId="10" borderId="26" xfId="0" applyFont="1" applyFill="1" applyBorder="1" applyAlignment="1"/>
    <xf numFmtId="0" fontId="12" fillId="5" borderId="8" xfId="0" applyFont="1" applyFill="1" applyBorder="1" applyAlignment="1"/>
    <xf numFmtId="0" fontId="12" fillId="5" borderId="24" xfId="0" applyFont="1" applyFill="1" applyBorder="1" applyAlignment="1"/>
    <xf numFmtId="0" fontId="3" fillId="5" borderId="24" xfId="0" applyFont="1" applyFill="1" applyBorder="1" applyAlignment="1"/>
    <xf numFmtId="0" fontId="3" fillId="7" borderId="22" xfId="0" applyFont="1" applyFill="1" applyBorder="1" applyAlignment="1"/>
    <xf numFmtId="0" fontId="8" fillId="10" borderId="8" xfId="0" applyFont="1" applyFill="1" applyBorder="1" applyAlignment="1"/>
    <xf numFmtId="0" fontId="12" fillId="5" borderId="8" xfId="0" applyFont="1" applyFill="1" applyBorder="1" applyAlignment="1"/>
    <xf numFmtId="0" fontId="12" fillId="5" borderId="24" xfId="0" applyFont="1" applyFill="1" applyBorder="1" applyAlignment="1"/>
    <xf numFmtId="0" fontId="12" fillId="10" borderId="8" xfId="0" applyFont="1" applyFill="1" applyBorder="1" applyAlignment="1"/>
    <xf numFmtId="0" fontId="12" fillId="10" borderId="24" xfId="0" applyFont="1" applyFill="1" applyBorder="1" applyAlignment="1"/>
    <xf numFmtId="0" fontId="12" fillId="10" borderId="27" xfId="0" applyFont="1" applyFill="1" applyBorder="1" applyAlignment="1"/>
    <xf numFmtId="0" fontId="12" fillId="10" borderId="27" xfId="0" applyFont="1" applyFill="1" applyBorder="1" applyAlignment="1"/>
    <xf numFmtId="0" fontId="3" fillId="5" borderId="8" xfId="0" applyFont="1" applyFill="1" applyBorder="1" applyAlignment="1"/>
    <xf numFmtId="0" fontId="3" fillId="5" borderId="24" xfId="0" applyFont="1" applyFill="1" applyBorder="1" applyAlignment="1"/>
    <xf numFmtId="0" fontId="12" fillId="8" borderId="10" xfId="0" applyFont="1" applyFill="1" applyBorder="1" applyAlignment="1"/>
    <xf numFmtId="0" fontId="12" fillId="8" borderId="10" xfId="0" applyFont="1" applyFill="1" applyBorder="1" applyAlignment="1"/>
    <xf numFmtId="164" fontId="12" fillId="8" borderId="10" xfId="0" applyNumberFormat="1" applyFont="1" applyFill="1" applyBorder="1" applyAlignment="1"/>
    <xf numFmtId="0" fontId="8" fillId="5" borderId="22" xfId="0" applyFont="1" applyFill="1" applyBorder="1"/>
    <xf numFmtId="164" fontId="8" fillId="5" borderId="22" xfId="0" applyNumberFormat="1" applyFont="1" applyFill="1" applyBorder="1"/>
    <xf numFmtId="0" fontId="12" fillId="9" borderId="25" xfId="0" applyFont="1" applyFill="1" applyBorder="1" applyAlignment="1"/>
    <xf numFmtId="0" fontId="12" fillId="9" borderId="26" xfId="0" applyFont="1" applyFill="1" applyBorder="1" applyAlignment="1"/>
    <xf numFmtId="0" fontId="12" fillId="9" borderId="27" xfId="0" applyFont="1" applyFill="1" applyBorder="1" applyAlignment="1"/>
    <xf numFmtId="0" fontId="12" fillId="9" borderId="27" xfId="0" applyFont="1" applyFill="1" applyBorder="1" applyAlignment="1"/>
    <xf numFmtId="0" fontId="12" fillId="9" borderId="27" xfId="0" applyFont="1" applyFill="1" applyBorder="1" applyAlignment="1"/>
    <xf numFmtId="0" fontId="3" fillId="9" borderId="27" xfId="0" applyFont="1" applyFill="1" applyBorder="1" applyAlignment="1"/>
    <xf numFmtId="164" fontId="12" fillId="9" borderId="27" xfId="0" applyNumberFormat="1" applyFont="1" applyFill="1" applyBorder="1" applyAlignment="1"/>
    <xf numFmtId="164" fontId="12" fillId="5" borderId="10" xfId="0" applyNumberFormat="1" applyFont="1" applyFill="1" applyBorder="1" applyAlignment="1"/>
    <xf numFmtId="0" fontId="13" fillId="10" borderId="10" xfId="0" applyFont="1" applyFill="1" applyBorder="1" applyAlignment="1"/>
    <xf numFmtId="0" fontId="12" fillId="10" borderId="10" xfId="0" applyFont="1" applyFill="1" applyBorder="1" applyAlignment="1"/>
    <xf numFmtId="0" fontId="3" fillId="10" borderId="10" xfId="0" applyFont="1" applyFill="1" applyBorder="1" applyAlignment="1"/>
    <xf numFmtId="0" fontId="12" fillId="5" borderId="25" xfId="0" applyFont="1" applyFill="1" applyBorder="1" applyAlignment="1"/>
    <xf numFmtId="0" fontId="12" fillId="5" borderId="26" xfId="0" applyFont="1" applyFill="1" applyBorder="1" applyAlignment="1"/>
    <xf numFmtId="0" fontId="12" fillId="5" borderId="27" xfId="0" applyFont="1" applyFill="1" applyBorder="1" applyAlignment="1"/>
    <xf numFmtId="0" fontId="12" fillId="5" borderId="27" xfId="0" applyFont="1" applyFill="1" applyBorder="1" applyAlignment="1"/>
    <xf numFmtId="164" fontId="12" fillId="5" borderId="27" xfId="0" applyNumberFormat="1" applyFont="1" applyFill="1" applyBorder="1" applyAlignment="1"/>
    <xf numFmtId="0" fontId="12" fillId="10" borderId="8" xfId="0" applyFont="1" applyFill="1" applyBorder="1" applyAlignment="1"/>
    <xf numFmtId="0" fontId="12" fillId="10" borderId="24" xfId="0" applyFont="1" applyFill="1" applyBorder="1" applyAlignment="1"/>
    <xf numFmtId="0" fontId="12" fillId="10" borderId="10" xfId="0" applyFont="1" applyFill="1" applyBorder="1" applyAlignment="1"/>
    <xf numFmtId="164" fontId="12" fillId="10" borderId="10" xfId="0" applyNumberFormat="1" applyFont="1" applyFill="1" applyBorder="1" applyAlignment="1"/>
    <xf numFmtId="0" fontId="12" fillId="5" borderId="25" xfId="0" applyFont="1" applyFill="1" applyBorder="1" applyAlignment="1"/>
    <xf numFmtId="0" fontId="10" fillId="10" borderId="10" xfId="0" applyFont="1" applyFill="1" applyBorder="1" applyAlignment="1"/>
    <xf numFmtId="0" fontId="4" fillId="5" borderId="8" xfId="0" applyFont="1" applyFill="1" applyBorder="1"/>
    <xf numFmtId="0" fontId="4" fillId="5" borderId="22" xfId="0" applyFont="1" applyFill="1" applyBorder="1"/>
    <xf numFmtId="0" fontId="12" fillId="5" borderId="10" xfId="0" applyFont="1" applyFill="1" applyBorder="1" applyAlignment="1"/>
    <xf numFmtId="0" fontId="3" fillId="3" borderId="4" xfId="0" applyFont="1" applyFill="1" applyBorder="1" applyAlignment="1">
      <alignment horizontal="center"/>
    </xf>
    <xf numFmtId="0" fontId="2" fillId="0" borderId="4" xfId="0" applyFont="1" applyBorder="1"/>
    <xf numFmtId="0" fontId="2" fillId="0" borderId="5" xfId="0" applyFont="1" applyBorder="1"/>
    <xf numFmtId="0" fontId="2" fillId="0" borderId="13" xfId="0" applyFont="1" applyBorder="1"/>
    <xf numFmtId="0" fontId="2" fillId="0" borderId="14" xfId="0" applyFont="1" applyBorder="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 fillId="0" borderId="6" xfId="0" applyFont="1" applyBorder="1"/>
    <xf numFmtId="0" fontId="2" fillId="0" borderId="7" xfId="0" applyFont="1" applyBorder="1"/>
    <xf numFmtId="0" fontId="2" fillId="0" borderId="9" xfId="0" applyFont="1" applyBorder="1"/>
    <xf numFmtId="0" fontId="5" fillId="5" borderId="12" xfId="0" applyFont="1" applyFill="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80"/>
  <sheetViews>
    <sheetView tabSelected="1" workbookViewId="0">
      <selection sqref="A1:U2"/>
    </sheetView>
  </sheetViews>
  <sheetFormatPr defaultColWidth="12.625" defaultRowHeight="15" customHeight="1"/>
  <cols>
    <col min="1" max="1" width="10.125" customWidth="1"/>
    <col min="2" max="4" width="1.875" customWidth="1"/>
    <col min="5" max="5" width="3.75" customWidth="1"/>
    <col min="6" max="6" width="18" customWidth="1"/>
    <col min="7" max="7" width="7.75" customWidth="1"/>
    <col min="8" max="8" width="7.125" customWidth="1"/>
    <col min="9" max="9" width="11.125" customWidth="1"/>
    <col min="10" max="10" width="17" customWidth="1"/>
    <col min="11" max="11" width="9" customWidth="1"/>
    <col min="12" max="12" width="29" customWidth="1"/>
    <col min="13" max="13" width="9.625" customWidth="1"/>
    <col min="14" max="14" width="12.125" customWidth="1"/>
    <col min="15" max="15" width="17.125" customWidth="1"/>
    <col min="16" max="16" width="4.125" customWidth="1"/>
    <col min="17" max="17" width="10.375" customWidth="1"/>
    <col min="18" max="18" width="8.25" customWidth="1"/>
    <col min="19" max="19" width="12" customWidth="1"/>
    <col min="20" max="20" width="8.75" customWidth="1"/>
    <col min="21" max="21" width="12.875" customWidth="1"/>
    <col min="22" max="22" width="19.75" customWidth="1"/>
    <col min="23" max="23" width="9.375" customWidth="1"/>
    <col min="24" max="24" width="14.875" customWidth="1"/>
  </cols>
  <sheetData>
    <row r="1" spans="1:24">
      <c r="A1" s="211" t="s">
        <v>0</v>
      </c>
      <c r="B1" s="212"/>
      <c r="C1" s="212"/>
      <c r="D1" s="212"/>
      <c r="E1" s="212"/>
      <c r="F1" s="212"/>
      <c r="G1" s="212"/>
      <c r="H1" s="212"/>
      <c r="I1" s="212"/>
      <c r="J1" s="212"/>
      <c r="K1" s="212"/>
      <c r="L1" s="212"/>
      <c r="M1" s="212"/>
      <c r="N1" s="212"/>
      <c r="O1" s="212"/>
      <c r="P1" s="212"/>
      <c r="Q1" s="212"/>
      <c r="R1" s="212"/>
      <c r="S1" s="212"/>
      <c r="T1" s="212"/>
      <c r="U1" s="213"/>
      <c r="V1" s="206" t="s">
        <v>1</v>
      </c>
      <c r="W1" s="207"/>
      <c r="X1" s="208"/>
    </row>
    <row r="2" spans="1:24">
      <c r="A2" s="214"/>
      <c r="B2" s="215"/>
      <c r="C2" s="215"/>
      <c r="D2" s="215"/>
      <c r="E2" s="215"/>
      <c r="F2" s="215"/>
      <c r="G2" s="215"/>
      <c r="H2" s="215"/>
      <c r="I2" s="215"/>
      <c r="J2" s="215"/>
      <c r="K2" s="215"/>
      <c r="L2" s="215"/>
      <c r="M2" s="215"/>
      <c r="N2" s="215"/>
      <c r="O2" s="215"/>
      <c r="P2" s="215"/>
      <c r="Q2" s="215"/>
      <c r="R2" s="215"/>
      <c r="S2" s="215"/>
      <c r="T2" s="215"/>
      <c r="U2" s="216"/>
      <c r="V2" s="2" t="s">
        <v>2</v>
      </c>
      <c r="W2" s="3" t="s">
        <v>3</v>
      </c>
      <c r="X2" s="4"/>
    </row>
    <row r="3" spans="1:24">
      <c r="A3" s="217" t="s">
        <v>4</v>
      </c>
      <c r="B3" s="209"/>
      <c r="C3" s="209"/>
      <c r="D3" s="209"/>
      <c r="E3" s="210"/>
      <c r="F3" s="5" t="s">
        <v>5</v>
      </c>
      <c r="G3" s="6" t="s">
        <v>6</v>
      </c>
      <c r="H3" s="6" t="s">
        <v>7</v>
      </c>
      <c r="I3" s="6" t="s">
        <v>8</v>
      </c>
      <c r="J3" s="7" t="s">
        <v>9</v>
      </c>
      <c r="K3" s="6" t="s">
        <v>10</v>
      </c>
      <c r="L3" s="6" t="s">
        <v>11</v>
      </c>
      <c r="M3" s="6" t="s">
        <v>12</v>
      </c>
      <c r="N3" s="7" t="s">
        <v>13</v>
      </c>
      <c r="O3" s="6" t="s">
        <v>14</v>
      </c>
      <c r="P3" s="6" t="s">
        <v>15</v>
      </c>
      <c r="Q3" s="6" t="s">
        <v>16</v>
      </c>
      <c r="R3" s="7" t="s">
        <v>17</v>
      </c>
      <c r="S3" s="7" t="s">
        <v>18</v>
      </c>
      <c r="T3" s="7" t="s">
        <v>19</v>
      </c>
      <c r="U3" s="7" t="s">
        <v>20</v>
      </c>
      <c r="V3" s="8" t="s">
        <v>21</v>
      </c>
      <c r="W3" s="9" t="s">
        <v>22</v>
      </c>
      <c r="X3" s="10"/>
    </row>
    <row r="4" spans="1:24">
      <c r="A4" s="11"/>
      <c r="B4" s="11"/>
      <c r="C4" s="11"/>
      <c r="D4" s="11"/>
      <c r="E4" s="11"/>
      <c r="F4" s="12"/>
      <c r="G4" s="13">
        <f>SUMIF(G5:G245,"&lt;&gt;")</f>
        <v>78</v>
      </c>
      <c r="H4" s="13"/>
      <c r="I4" s="14">
        <f t="shared" ref="I4:K4" si="0">AVERAGEIF(I6:I145,"&lt;&gt;")</f>
        <v>0.78947368421052633</v>
      </c>
      <c r="J4" s="14">
        <f t="shared" si="0"/>
        <v>1</v>
      </c>
      <c r="K4" s="14">
        <f t="shared" si="0"/>
        <v>0.94736842105263153</v>
      </c>
      <c r="L4" s="13"/>
      <c r="M4" s="13"/>
      <c r="N4" s="13"/>
      <c r="O4" s="13"/>
      <c r="P4" s="13"/>
      <c r="Q4" s="13"/>
      <c r="R4" s="13"/>
      <c r="S4" s="15">
        <f>SUMIF(S6:S145,"&lt;&gt;")</f>
        <v>0</v>
      </c>
      <c r="T4" s="16"/>
      <c r="U4" s="16">
        <f>SUMIF(U6:U145,"&lt;&gt;")</f>
        <v>445.12600000000009</v>
      </c>
    </row>
    <row r="5" spans="1:24">
      <c r="A5" s="17">
        <v>1</v>
      </c>
      <c r="B5" s="17">
        <v>0</v>
      </c>
      <c r="C5" s="17">
        <v>0</v>
      </c>
      <c r="D5" s="17">
        <v>0</v>
      </c>
      <c r="E5" s="17"/>
      <c r="F5" s="18" t="s">
        <v>23</v>
      </c>
      <c r="G5" s="20">
        <v>1</v>
      </c>
      <c r="H5" s="20" t="s">
        <v>24</v>
      </c>
      <c r="I5" s="20"/>
      <c r="J5" s="20"/>
      <c r="K5" s="20"/>
      <c r="L5" s="20"/>
      <c r="M5" s="20" t="s">
        <v>2</v>
      </c>
      <c r="N5" s="20"/>
      <c r="O5" s="20" t="s">
        <v>24</v>
      </c>
      <c r="P5" s="20" t="s">
        <v>24</v>
      </c>
      <c r="Q5" s="20" t="s">
        <v>24</v>
      </c>
      <c r="R5" s="20"/>
      <c r="S5" s="20" t="str">
        <f t="shared" ref="S5:S6" si="1">IF(R5&gt;0,R5*G5,"")</f>
        <v/>
      </c>
      <c r="T5" s="21" t="s">
        <v>24</v>
      </c>
      <c r="U5" s="21" t="str">
        <f t="shared" ref="U5:U6" si="2">IF($M5="","",IF($M5="Yes","N/A",$T5*$G5))</f>
        <v>N/A</v>
      </c>
    </row>
    <row r="6" spans="1:24">
      <c r="A6" s="24">
        <v>1</v>
      </c>
      <c r="B6" s="24">
        <v>1</v>
      </c>
      <c r="C6" s="24">
        <v>0</v>
      </c>
      <c r="D6" s="24">
        <v>0</v>
      </c>
      <c r="E6" s="22"/>
      <c r="F6" s="25" t="s">
        <v>25</v>
      </c>
      <c r="G6" s="25">
        <v>1</v>
      </c>
      <c r="H6" s="26" t="s">
        <v>26</v>
      </c>
      <c r="I6" s="25">
        <v>1</v>
      </c>
      <c r="J6" s="25">
        <v>1</v>
      </c>
      <c r="K6" s="25">
        <v>1</v>
      </c>
      <c r="L6" s="26" t="s">
        <v>27</v>
      </c>
      <c r="M6" s="25" t="s">
        <v>21</v>
      </c>
      <c r="N6" s="23"/>
      <c r="O6" s="23" t="s">
        <v>24</v>
      </c>
      <c r="P6" s="23" t="s">
        <v>24</v>
      </c>
      <c r="Q6" s="23" t="s">
        <v>24</v>
      </c>
      <c r="R6" s="23"/>
      <c r="S6" s="23" t="str">
        <f t="shared" si="1"/>
        <v/>
      </c>
      <c r="T6" s="29">
        <v>74.989999999999995</v>
      </c>
      <c r="U6" s="27">
        <f t="shared" si="2"/>
        <v>74.989999999999995</v>
      </c>
    </row>
    <row r="7" spans="1:24">
      <c r="A7" s="31">
        <v>1</v>
      </c>
      <c r="B7" s="31">
        <v>1</v>
      </c>
      <c r="C7" s="31">
        <v>0</v>
      </c>
      <c r="D7" s="31">
        <v>0</v>
      </c>
      <c r="E7" s="32"/>
      <c r="F7" s="33" t="s">
        <v>28</v>
      </c>
      <c r="G7" s="33">
        <v>1</v>
      </c>
      <c r="H7" s="33" t="s">
        <v>26</v>
      </c>
      <c r="I7" s="34">
        <v>1</v>
      </c>
      <c r="J7" s="34">
        <v>1</v>
      </c>
      <c r="K7" s="34">
        <v>1</v>
      </c>
      <c r="L7" s="33"/>
      <c r="M7" s="34" t="s">
        <v>21</v>
      </c>
      <c r="N7" s="36"/>
      <c r="O7" s="37"/>
      <c r="P7" s="37"/>
      <c r="Q7" s="37"/>
      <c r="R7" s="37"/>
      <c r="S7" s="37"/>
      <c r="T7" s="38">
        <v>20.010000000000002</v>
      </c>
      <c r="U7" s="38">
        <v>20.010000000000002</v>
      </c>
      <c r="V7" s="40"/>
      <c r="W7" s="40"/>
    </row>
    <row r="8" spans="1:24">
      <c r="A8" s="24">
        <v>1</v>
      </c>
      <c r="B8" s="24">
        <v>2</v>
      </c>
      <c r="C8" s="24">
        <v>0</v>
      </c>
      <c r="D8" s="24">
        <v>0</v>
      </c>
      <c r="E8" s="22"/>
      <c r="F8" s="25" t="s">
        <v>29</v>
      </c>
      <c r="G8" s="23"/>
      <c r="H8" s="23"/>
      <c r="I8" s="25"/>
      <c r="J8" s="25"/>
      <c r="K8" s="25"/>
      <c r="L8" s="25"/>
      <c r="M8" s="25"/>
      <c r="N8" s="23"/>
      <c r="O8" s="23"/>
      <c r="P8" s="23"/>
      <c r="Q8" s="23"/>
      <c r="R8" s="23"/>
      <c r="S8" s="23"/>
      <c r="T8" s="27"/>
      <c r="U8" s="27" t="str">
        <f t="shared" ref="U8:U30" si="3">IF($M8="","",IF($M8="Yes","N/A",$T8*$G8))</f>
        <v/>
      </c>
      <c r="V8" s="1"/>
      <c r="W8" s="1"/>
    </row>
    <row r="9" spans="1:24">
      <c r="A9" s="44">
        <v>1</v>
      </c>
      <c r="B9" s="44">
        <v>2</v>
      </c>
      <c r="C9" s="44">
        <v>1</v>
      </c>
      <c r="D9" s="44">
        <v>0</v>
      </c>
      <c r="E9" s="28"/>
      <c r="F9" s="30" t="s">
        <v>30</v>
      </c>
      <c r="G9" s="30"/>
      <c r="H9" s="35"/>
      <c r="I9" s="30"/>
      <c r="J9" s="30"/>
      <c r="K9" s="30"/>
      <c r="L9" s="35"/>
      <c r="M9" s="30"/>
      <c r="N9" s="35"/>
      <c r="O9" s="35"/>
      <c r="P9" s="35"/>
      <c r="Q9" s="35"/>
      <c r="R9" s="35"/>
      <c r="S9" s="35"/>
      <c r="T9" s="47"/>
      <c r="U9" s="47" t="str">
        <f t="shared" si="3"/>
        <v/>
      </c>
      <c r="V9" s="1"/>
      <c r="W9" s="1"/>
    </row>
    <row r="10" spans="1:24">
      <c r="A10" s="49">
        <v>1</v>
      </c>
      <c r="B10" s="50">
        <v>2</v>
      </c>
      <c r="C10" s="50">
        <v>1</v>
      </c>
      <c r="D10" s="50">
        <v>1</v>
      </c>
      <c r="E10" s="51"/>
      <c r="F10" s="52" t="s">
        <v>31</v>
      </c>
      <c r="G10" s="53"/>
      <c r="H10" s="51"/>
      <c r="I10" s="53">
        <v>0.5</v>
      </c>
      <c r="J10" s="53">
        <v>1</v>
      </c>
      <c r="K10" s="53">
        <v>1</v>
      </c>
      <c r="L10" s="53" t="s">
        <v>32</v>
      </c>
      <c r="M10" s="53" t="s">
        <v>2</v>
      </c>
      <c r="N10" s="53" t="s">
        <v>22</v>
      </c>
      <c r="O10" s="51"/>
      <c r="P10" s="51"/>
      <c r="Q10" s="51"/>
      <c r="R10" s="53"/>
      <c r="S10" s="51"/>
      <c r="T10" s="56"/>
      <c r="U10" s="56" t="str">
        <f t="shared" si="3"/>
        <v>N/A</v>
      </c>
      <c r="V10" s="1"/>
      <c r="W10" s="1"/>
    </row>
    <row r="11" spans="1:24">
      <c r="A11" s="58">
        <v>1</v>
      </c>
      <c r="B11" s="60">
        <v>2</v>
      </c>
      <c r="C11" s="60">
        <v>1</v>
      </c>
      <c r="D11" s="60">
        <v>2</v>
      </c>
      <c r="E11" s="61"/>
      <c r="F11" s="62" t="s">
        <v>33</v>
      </c>
      <c r="G11" s="62"/>
      <c r="H11" s="62"/>
      <c r="I11" s="62">
        <v>0.5</v>
      </c>
      <c r="J11" s="62">
        <v>1</v>
      </c>
      <c r="K11" s="62">
        <v>1</v>
      </c>
      <c r="L11" s="63" t="s">
        <v>32</v>
      </c>
      <c r="M11" s="62" t="s">
        <v>2</v>
      </c>
      <c r="N11" s="62" t="s">
        <v>22</v>
      </c>
      <c r="O11" s="62"/>
      <c r="P11" s="62"/>
      <c r="Q11" s="62"/>
      <c r="R11" s="62"/>
      <c r="S11" s="62"/>
      <c r="T11" s="64"/>
      <c r="U11" s="64" t="str">
        <f t="shared" si="3"/>
        <v>N/A</v>
      </c>
      <c r="V11" s="1"/>
      <c r="W11" s="1"/>
    </row>
    <row r="12" spans="1:24">
      <c r="A12" s="65"/>
      <c r="B12" s="66"/>
      <c r="C12" s="66"/>
      <c r="D12" s="66"/>
      <c r="E12" s="67"/>
      <c r="F12" s="67"/>
      <c r="G12" s="67"/>
      <c r="H12" s="67"/>
      <c r="I12" s="67"/>
      <c r="J12" s="67"/>
      <c r="K12" s="67"/>
      <c r="L12" s="67"/>
      <c r="M12" s="67"/>
      <c r="N12" s="67"/>
      <c r="O12" s="67"/>
      <c r="P12" s="67"/>
      <c r="Q12" s="67"/>
      <c r="R12" s="67"/>
      <c r="S12" s="67"/>
      <c r="T12" s="59"/>
      <c r="U12" s="59" t="str">
        <f t="shared" si="3"/>
        <v/>
      </c>
      <c r="V12" s="1"/>
      <c r="W12" s="1"/>
    </row>
    <row r="13" spans="1:24">
      <c r="A13" s="44">
        <v>1</v>
      </c>
      <c r="B13" s="44">
        <v>2</v>
      </c>
      <c r="C13" s="44">
        <v>2</v>
      </c>
      <c r="D13" s="44">
        <v>0</v>
      </c>
      <c r="E13" s="28"/>
      <c r="F13" s="30" t="s">
        <v>34</v>
      </c>
      <c r="G13" s="30"/>
      <c r="H13" s="30"/>
      <c r="I13" s="30"/>
      <c r="J13" s="30"/>
      <c r="K13" s="30"/>
      <c r="L13" s="35"/>
      <c r="M13" s="30"/>
      <c r="N13" s="35"/>
      <c r="O13" s="35"/>
      <c r="P13" s="35"/>
      <c r="Q13" s="35"/>
      <c r="R13" s="35"/>
      <c r="S13" s="35"/>
      <c r="T13" s="39"/>
      <c r="U13" s="39" t="str">
        <f t="shared" si="3"/>
        <v/>
      </c>
      <c r="V13" s="1"/>
      <c r="W13" s="1"/>
    </row>
    <row r="14" spans="1:24">
      <c r="A14" s="46">
        <v>1</v>
      </c>
      <c r="B14" s="46">
        <v>2</v>
      </c>
      <c r="C14" s="46">
        <v>2</v>
      </c>
      <c r="D14" s="46">
        <v>1</v>
      </c>
      <c r="E14" s="46"/>
      <c r="F14" s="34" t="s">
        <v>35</v>
      </c>
      <c r="G14" s="34">
        <v>1</v>
      </c>
      <c r="H14" s="34"/>
      <c r="I14" s="34">
        <v>0.5</v>
      </c>
      <c r="J14" s="34">
        <v>1</v>
      </c>
      <c r="K14" s="34">
        <v>1</v>
      </c>
      <c r="L14" s="34" t="s">
        <v>36</v>
      </c>
      <c r="M14" s="34" t="s">
        <v>21</v>
      </c>
      <c r="N14" s="36"/>
      <c r="O14" s="36"/>
      <c r="P14" s="36"/>
      <c r="Q14" s="36"/>
      <c r="R14" s="36"/>
      <c r="S14" s="36"/>
      <c r="T14" s="68">
        <v>5.7</v>
      </c>
      <c r="U14" s="70">
        <f t="shared" si="3"/>
        <v>5.7</v>
      </c>
      <c r="V14" s="1"/>
      <c r="W14" s="1"/>
    </row>
    <row r="15" spans="1:24">
      <c r="A15" s="54">
        <v>1</v>
      </c>
      <c r="B15" s="54">
        <v>2</v>
      </c>
      <c r="C15" s="54">
        <v>2</v>
      </c>
      <c r="D15" s="54">
        <v>2</v>
      </c>
      <c r="E15" s="54"/>
      <c r="F15" s="43" t="s">
        <v>37</v>
      </c>
      <c r="G15" s="43">
        <v>1</v>
      </c>
      <c r="H15" s="43"/>
      <c r="I15" s="43">
        <v>0.5</v>
      </c>
      <c r="J15" s="43">
        <v>1</v>
      </c>
      <c r="K15" s="43">
        <v>1</v>
      </c>
      <c r="L15" s="43" t="s">
        <v>38</v>
      </c>
      <c r="M15" s="43" t="s">
        <v>21</v>
      </c>
      <c r="N15" s="42"/>
      <c r="O15" s="42"/>
      <c r="P15" s="42"/>
      <c r="Q15" s="42"/>
      <c r="R15" s="43"/>
      <c r="S15" s="42"/>
      <c r="T15" s="45">
        <v>8.17</v>
      </c>
      <c r="U15" s="71">
        <f t="shared" si="3"/>
        <v>8.17</v>
      </c>
      <c r="V15" s="1"/>
      <c r="W15" s="1"/>
    </row>
    <row r="16" spans="1:24">
      <c r="A16" s="72">
        <v>1</v>
      </c>
      <c r="B16" s="72">
        <v>2</v>
      </c>
      <c r="C16" s="72">
        <v>2</v>
      </c>
      <c r="D16" s="46">
        <v>3</v>
      </c>
      <c r="E16" s="48"/>
      <c r="F16" s="34" t="s">
        <v>39</v>
      </c>
      <c r="G16" s="34">
        <v>1</v>
      </c>
      <c r="H16" s="34"/>
      <c r="I16" s="34">
        <v>0.5</v>
      </c>
      <c r="J16" s="34">
        <v>1</v>
      </c>
      <c r="K16" s="34">
        <v>1</v>
      </c>
      <c r="L16" s="34" t="s">
        <v>40</v>
      </c>
      <c r="M16" s="34" t="s">
        <v>21</v>
      </c>
      <c r="N16" s="34"/>
      <c r="O16" s="36"/>
      <c r="P16" s="36"/>
      <c r="Q16" s="36"/>
      <c r="R16" s="34"/>
      <c r="S16" s="36"/>
      <c r="T16" s="34">
        <v>1.08</v>
      </c>
      <c r="U16" s="34">
        <f t="shared" si="3"/>
        <v>1.08</v>
      </c>
      <c r="V16" s="1"/>
      <c r="W16" s="1"/>
    </row>
    <row r="17" spans="1:23">
      <c r="A17" s="55">
        <v>1</v>
      </c>
      <c r="B17" s="55">
        <v>2</v>
      </c>
      <c r="C17" s="55">
        <v>2</v>
      </c>
      <c r="D17" s="54">
        <v>4</v>
      </c>
      <c r="E17" s="55"/>
      <c r="F17" s="43" t="s">
        <v>41</v>
      </c>
      <c r="G17" s="43">
        <v>1</v>
      </c>
      <c r="H17" s="43"/>
      <c r="I17" s="43">
        <v>0.5</v>
      </c>
      <c r="J17" s="43">
        <v>1</v>
      </c>
      <c r="K17" s="43">
        <v>1</v>
      </c>
      <c r="L17" s="43" t="s">
        <v>42</v>
      </c>
      <c r="M17" s="43" t="s">
        <v>21</v>
      </c>
      <c r="N17" s="43"/>
      <c r="O17" s="42"/>
      <c r="P17" s="42"/>
      <c r="Q17" s="42"/>
      <c r="R17" s="43"/>
      <c r="S17" s="42"/>
      <c r="T17" s="43">
        <v>8.17</v>
      </c>
      <c r="U17" s="43">
        <f t="shared" si="3"/>
        <v>8.17</v>
      </c>
      <c r="V17" s="1"/>
      <c r="W17" s="1"/>
    </row>
    <row r="18" spans="1:23">
      <c r="A18" s="72">
        <v>1</v>
      </c>
      <c r="B18" s="72">
        <v>2</v>
      </c>
      <c r="C18" s="72">
        <v>2</v>
      </c>
      <c r="D18" s="46">
        <v>5</v>
      </c>
      <c r="E18" s="72"/>
      <c r="F18" s="34" t="s">
        <v>44</v>
      </c>
      <c r="G18" s="34">
        <v>1</v>
      </c>
      <c r="H18" s="34"/>
      <c r="I18" s="34">
        <v>0.5</v>
      </c>
      <c r="J18" s="34">
        <v>1</v>
      </c>
      <c r="K18" s="34">
        <v>1</v>
      </c>
      <c r="L18" s="34" t="s">
        <v>45</v>
      </c>
      <c r="M18" s="34" t="s">
        <v>21</v>
      </c>
      <c r="N18" s="34"/>
      <c r="O18" s="36"/>
      <c r="P18" s="36"/>
      <c r="Q18" s="36"/>
      <c r="R18" s="34"/>
      <c r="S18" s="36"/>
      <c r="T18" s="34">
        <v>1.08</v>
      </c>
      <c r="U18" s="34">
        <f t="shared" si="3"/>
        <v>1.08</v>
      </c>
      <c r="V18" s="1"/>
      <c r="W18" s="1"/>
    </row>
    <row r="19" spans="1:23">
      <c r="A19" s="55">
        <v>1</v>
      </c>
      <c r="B19" s="55">
        <v>2</v>
      </c>
      <c r="C19" s="55">
        <v>2</v>
      </c>
      <c r="D19" s="54">
        <v>6</v>
      </c>
      <c r="E19" s="41"/>
      <c r="F19" s="43" t="s">
        <v>46</v>
      </c>
      <c r="G19" s="43">
        <v>1</v>
      </c>
      <c r="H19" s="43"/>
      <c r="I19" s="43">
        <v>0.5</v>
      </c>
      <c r="J19" s="43">
        <v>1</v>
      </c>
      <c r="K19" s="43">
        <v>1</v>
      </c>
      <c r="L19" s="43" t="s">
        <v>47</v>
      </c>
      <c r="M19" s="43" t="s">
        <v>21</v>
      </c>
      <c r="N19" s="43"/>
      <c r="O19" s="42"/>
      <c r="P19" s="42"/>
      <c r="Q19" s="42"/>
      <c r="R19" s="43"/>
      <c r="S19" s="42"/>
      <c r="T19" s="79">
        <v>1.08</v>
      </c>
      <c r="U19" s="43">
        <f t="shared" si="3"/>
        <v>1.08</v>
      </c>
      <c r="V19" s="1"/>
      <c r="W19" s="1"/>
    </row>
    <row r="20" spans="1:23">
      <c r="A20" s="72"/>
      <c r="B20" s="72"/>
      <c r="C20" s="72"/>
      <c r="D20" s="46"/>
      <c r="E20" s="48"/>
      <c r="F20" s="36"/>
      <c r="G20" s="34"/>
      <c r="H20" s="34"/>
      <c r="I20" s="69"/>
      <c r="J20" s="34"/>
      <c r="K20" s="34"/>
      <c r="L20" s="36"/>
      <c r="M20" s="34"/>
      <c r="N20" s="34"/>
      <c r="O20" s="36"/>
      <c r="P20" s="36"/>
      <c r="Q20" s="36"/>
      <c r="R20" s="34"/>
      <c r="S20" s="36"/>
      <c r="T20" s="34"/>
      <c r="U20" s="34" t="str">
        <f t="shared" si="3"/>
        <v/>
      </c>
      <c r="V20" s="1"/>
      <c r="W20" s="1"/>
    </row>
    <row r="21" spans="1:23">
      <c r="A21" s="81">
        <v>1</v>
      </c>
      <c r="B21" s="82">
        <v>3</v>
      </c>
      <c r="C21" s="82">
        <v>0</v>
      </c>
      <c r="D21" s="82">
        <v>0</v>
      </c>
      <c r="E21" s="83"/>
      <c r="F21" s="84" t="s">
        <v>48</v>
      </c>
      <c r="G21" s="84"/>
      <c r="H21" s="84"/>
      <c r="I21" s="85"/>
      <c r="J21" s="84"/>
      <c r="K21" s="84"/>
      <c r="L21" s="83"/>
      <c r="M21" s="84"/>
      <c r="N21" s="84"/>
      <c r="O21" s="83"/>
      <c r="P21" s="83"/>
      <c r="Q21" s="83"/>
      <c r="R21" s="84"/>
      <c r="S21" s="83"/>
      <c r="T21" s="86"/>
      <c r="U21" s="86" t="str">
        <f t="shared" si="3"/>
        <v/>
      </c>
      <c r="V21" s="1"/>
      <c r="W21" s="1"/>
    </row>
    <row r="22" spans="1:23">
      <c r="A22" s="87">
        <v>1</v>
      </c>
      <c r="B22" s="88">
        <v>3</v>
      </c>
      <c r="C22" s="88">
        <v>1</v>
      </c>
      <c r="D22" s="88">
        <v>0</v>
      </c>
      <c r="E22" s="89"/>
      <c r="F22" s="90" t="s">
        <v>49</v>
      </c>
      <c r="G22" s="90"/>
      <c r="H22" s="91"/>
      <c r="I22" s="90">
        <v>1</v>
      </c>
      <c r="J22" s="90">
        <v>1</v>
      </c>
      <c r="K22" s="90">
        <v>1</v>
      </c>
      <c r="L22" s="89"/>
      <c r="M22" s="90"/>
      <c r="N22" s="90"/>
      <c r="O22" s="89"/>
      <c r="P22" s="89"/>
      <c r="Q22" s="89"/>
      <c r="R22" s="90"/>
      <c r="S22" s="90"/>
      <c r="T22" s="92"/>
      <c r="U22" s="92" t="str">
        <f t="shared" si="3"/>
        <v/>
      </c>
      <c r="V22" s="1"/>
      <c r="W22" s="1"/>
    </row>
    <row r="23" spans="1:23">
      <c r="A23" s="80">
        <v>1</v>
      </c>
      <c r="B23" s="54">
        <v>3</v>
      </c>
      <c r="C23" s="54">
        <v>1</v>
      </c>
      <c r="D23" s="54">
        <v>1</v>
      </c>
      <c r="E23" s="54"/>
      <c r="F23" s="43" t="s">
        <v>50</v>
      </c>
      <c r="G23" s="43">
        <v>1</v>
      </c>
      <c r="H23" s="79" t="s">
        <v>51</v>
      </c>
      <c r="I23" s="43">
        <v>1</v>
      </c>
      <c r="J23" s="43">
        <v>1</v>
      </c>
      <c r="K23" s="43">
        <v>1</v>
      </c>
      <c r="L23" s="42"/>
      <c r="M23" s="43"/>
      <c r="N23" s="43"/>
      <c r="O23" s="42"/>
      <c r="P23" s="42"/>
      <c r="Q23" s="42"/>
      <c r="R23" s="42"/>
      <c r="S23" s="42"/>
      <c r="T23" s="71"/>
      <c r="U23" s="71" t="str">
        <f t="shared" si="3"/>
        <v/>
      </c>
      <c r="V23" s="1"/>
      <c r="W23" s="1"/>
    </row>
    <row r="24" spans="1:23">
      <c r="A24" s="46">
        <v>1</v>
      </c>
      <c r="B24" s="46">
        <v>3</v>
      </c>
      <c r="C24" s="46">
        <v>1</v>
      </c>
      <c r="D24" s="46">
        <v>2</v>
      </c>
      <c r="E24" s="46" t="s">
        <v>52</v>
      </c>
      <c r="F24" s="34" t="s">
        <v>53</v>
      </c>
      <c r="G24" s="34">
        <v>1</v>
      </c>
      <c r="H24" s="33" t="s">
        <v>51</v>
      </c>
      <c r="I24" s="93">
        <v>1</v>
      </c>
      <c r="J24" s="93">
        <v>1</v>
      </c>
      <c r="K24" s="93">
        <v>1</v>
      </c>
      <c r="L24" s="36"/>
      <c r="M24" s="34"/>
      <c r="N24" s="34"/>
      <c r="O24" s="36"/>
      <c r="P24" s="36"/>
      <c r="Q24" s="36"/>
      <c r="R24" s="34"/>
      <c r="S24" s="36"/>
      <c r="T24" s="68"/>
      <c r="U24" s="68" t="str">
        <f t="shared" si="3"/>
        <v/>
      </c>
      <c r="V24" s="1"/>
      <c r="W24" s="1"/>
    </row>
    <row r="25" spans="1:23">
      <c r="A25" s="94">
        <v>1</v>
      </c>
      <c r="B25" s="95">
        <v>3</v>
      </c>
      <c r="C25" s="95">
        <v>1</v>
      </c>
      <c r="D25" s="95">
        <v>3</v>
      </c>
      <c r="E25" s="73"/>
      <c r="F25" s="74" t="s">
        <v>54</v>
      </c>
      <c r="G25" s="74">
        <v>1</v>
      </c>
      <c r="H25" s="96" t="s">
        <v>51</v>
      </c>
      <c r="I25" s="97">
        <v>1</v>
      </c>
      <c r="J25" s="97">
        <v>1</v>
      </c>
      <c r="K25" s="97">
        <v>1</v>
      </c>
      <c r="L25" s="97"/>
      <c r="M25" s="97"/>
      <c r="N25" s="73"/>
      <c r="O25" s="73"/>
      <c r="P25" s="73"/>
      <c r="Q25" s="73"/>
      <c r="R25" s="73"/>
      <c r="S25" s="73"/>
      <c r="T25" s="77"/>
      <c r="U25" s="77" t="str">
        <f t="shared" si="3"/>
        <v/>
      </c>
      <c r="V25" s="1"/>
      <c r="W25" s="1"/>
    </row>
    <row r="26" spans="1:23">
      <c r="A26" s="98"/>
      <c r="B26" s="99"/>
      <c r="C26" s="99"/>
      <c r="D26" s="99"/>
      <c r="E26" s="100"/>
      <c r="F26" s="100"/>
      <c r="G26" s="101"/>
      <c r="H26" s="100"/>
      <c r="I26" s="101"/>
      <c r="J26" s="101"/>
      <c r="K26" s="101"/>
      <c r="L26" s="100"/>
      <c r="M26" s="101"/>
      <c r="N26" s="100"/>
      <c r="O26" s="100"/>
      <c r="P26" s="100"/>
      <c r="Q26" s="100"/>
      <c r="R26" s="100"/>
      <c r="S26" s="100"/>
      <c r="T26" s="102"/>
      <c r="U26" s="102" t="str">
        <f t="shared" si="3"/>
        <v/>
      </c>
    </row>
    <row r="27" spans="1:23">
      <c r="A27" s="103">
        <v>1</v>
      </c>
      <c r="B27" s="104">
        <v>4</v>
      </c>
      <c r="C27" s="104">
        <v>0</v>
      </c>
      <c r="D27" s="104">
        <v>0</v>
      </c>
      <c r="E27" s="105"/>
      <c r="F27" s="106" t="s">
        <v>55</v>
      </c>
      <c r="G27" s="108"/>
      <c r="H27" s="105"/>
      <c r="I27" s="108"/>
      <c r="J27" s="108"/>
      <c r="K27" s="108"/>
      <c r="L27" s="105"/>
      <c r="M27" s="109"/>
      <c r="N27" s="110"/>
      <c r="O27" s="105"/>
      <c r="P27" s="105"/>
      <c r="Q27" s="105"/>
      <c r="R27" s="108"/>
      <c r="S27" s="105"/>
      <c r="T27" s="111"/>
      <c r="U27" s="112" t="str">
        <f t="shared" si="3"/>
        <v/>
      </c>
    </row>
    <row r="28" spans="1:23">
      <c r="A28" s="113">
        <v>1</v>
      </c>
      <c r="B28" s="114">
        <v>4</v>
      </c>
      <c r="C28" s="114">
        <v>0</v>
      </c>
      <c r="D28" s="114">
        <v>1</v>
      </c>
      <c r="E28" s="115"/>
      <c r="F28" s="116" t="s">
        <v>56</v>
      </c>
      <c r="G28" s="116">
        <v>1</v>
      </c>
      <c r="H28" s="116" t="s">
        <v>43</v>
      </c>
      <c r="I28" s="101">
        <v>1</v>
      </c>
      <c r="J28" s="101">
        <v>1</v>
      </c>
      <c r="K28" s="101">
        <v>1</v>
      </c>
      <c r="L28" s="116" t="s">
        <v>57</v>
      </c>
      <c r="M28" s="107" t="s">
        <v>21</v>
      </c>
      <c r="N28" s="101"/>
      <c r="O28" s="101"/>
      <c r="P28" s="101"/>
      <c r="Q28" s="101"/>
      <c r="R28" s="101"/>
      <c r="S28" s="101"/>
      <c r="T28" s="117">
        <v>18</v>
      </c>
      <c r="U28" s="102">
        <f t="shared" si="3"/>
        <v>18</v>
      </c>
    </row>
    <row r="29" spans="1:23">
      <c r="A29" s="118">
        <v>1</v>
      </c>
      <c r="B29" s="119">
        <v>4</v>
      </c>
      <c r="C29" s="119">
        <v>0</v>
      </c>
      <c r="D29" s="119">
        <v>2</v>
      </c>
      <c r="E29" s="120"/>
      <c r="F29" s="121" t="s">
        <v>58</v>
      </c>
      <c r="G29" s="121">
        <v>16</v>
      </c>
      <c r="H29" s="121" t="s">
        <v>51</v>
      </c>
      <c r="I29" s="120">
        <v>1</v>
      </c>
      <c r="J29" s="120">
        <v>1</v>
      </c>
      <c r="K29" s="120">
        <v>1</v>
      </c>
      <c r="L29" s="120"/>
      <c r="M29" s="120"/>
      <c r="N29" s="120"/>
      <c r="O29" s="120"/>
      <c r="P29" s="120"/>
      <c r="Q29" s="120"/>
      <c r="R29" s="120"/>
      <c r="S29" s="120"/>
      <c r="T29" s="77"/>
      <c r="U29" s="77" t="str">
        <f t="shared" si="3"/>
        <v/>
      </c>
    </row>
    <row r="30" spans="1:23">
      <c r="A30" s="24">
        <v>1</v>
      </c>
      <c r="B30" s="122">
        <v>5</v>
      </c>
      <c r="C30" s="24">
        <v>0</v>
      </c>
      <c r="D30" s="24">
        <v>0</v>
      </c>
      <c r="E30" s="22"/>
      <c r="F30" s="25" t="s">
        <v>59</v>
      </c>
      <c r="G30" s="25"/>
      <c r="H30" s="25"/>
      <c r="I30" s="25"/>
      <c r="J30" s="26"/>
      <c r="K30" s="25"/>
      <c r="L30" s="23"/>
      <c r="M30" s="25"/>
      <c r="N30" s="23"/>
      <c r="O30" s="23"/>
      <c r="P30" s="23"/>
      <c r="Q30" s="23"/>
      <c r="R30" s="23"/>
      <c r="S30" s="23"/>
      <c r="T30" s="27"/>
      <c r="U30" s="27" t="str">
        <f t="shared" si="3"/>
        <v/>
      </c>
    </row>
    <row r="31" spans="1:23">
      <c r="A31" s="123">
        <v>1</v>
      </c>
      <c r="B31" s="123">
        <v>5</v>
      </c>
      <c r="C31" s="123">
        <v>1</v>
      </c>
      <c r="D31" s="123">
        <v>0</v>
      </c>
      <c r="E31" s="123"/>
      <c r="F31" s="124" t="s">
        <v>60</v>
      </c>
      <c r="G31" s="124"/>
      <c r="H31" s="124"/>
      <c r="I31" s="124"/>
      <c r="J31" s="124"/>
      <c r="K31" s="124"/>
      <c r="L31" s="124"/>
      <c r="M31" s="30"/>
      <c r="N31" s="35"/>
      <c r="O31" s="125"/>
      <c r="P31" s="125"/>
      <c r="Q31" s="125"/>
      <c r="R31" s="125"/>
      <c r="S31" s="125"/>
      <c r="T31" s="126"/>
      <c r="U31" s="126"/>
    </row>
    <row r="32" spans="1:23">
      <c r="A32" s="54">
        <v>1</v>
      </c>
      <c r="B32" s="127">
        <v>5</v>
      </c>
      <c r="C32" s="54">
        <v>1</v>
      </c>
      <c r="D32" s="54">
        <v>1</v>
      </c>
      <c r="E32" s="54"/>
      <c r="F32" s="43" t="s">
        <v>61</v>
      </c>
      <c r="G32" s="43">
        <v>1</v>
      </c>
      <c r="H32" s="43"/>
      <c r="I32" s="43">
        <v>1</v>
      </c>
      <c r="J32" s="43">
        <v>1</v>
      </c>
      <c r="K32" s="43">
        <v>1</v>
      </c>
      <c r="L32" s="43" t="s">
        <v>62</v>
      </c>
      <c r="M32" s="43" t="s">
        <v>21</v>
      </c>
      <c r="N32" s="42"/>
      <c r="O32" s="42"/>
      <c r="P32" s="42"/>
      <c r="Q32" s="42"/>
      <c r="R32" s="42"/>
      <c r="S32" s="42"/>
      <c r="T32" s="128">
        <v>25.14</v>
      </c>
      <c r="U32" s="128">
        <f t="shared" ref="U32:U61" si="4">IF($M32="","",IF($M32="Yes","N/A",$T32*$G32))</f>
        <v>25.14</v>
      </c>
    </row>
    <row r="33" spans="1:21">
      <c r="A33" s="46">
        <v>1</v>
      </c>
      <c r="B33" s="31">
        <v>5</v>
      </c>
      <c r="C33" s="46">
        <v>1</v>
      </c>
      <c r="D33" s="46">
        <v>2</v>
      </c>
      <c r="E33" s="46"/>
      <c r="F33" s="34" t="s">
        <v>63</v>
      </c>
      <c r="G33" s="34">
        <v>1</v>
      </c>
      <c r="H33" s="34"/>
      <c r="I33" s="34">
        <v>1</v>
      </c>
      <c r="J33" s="34">
        <v>1</v>
      </c>
      <c r="K33" s="34">
        <v>1</v>
      </c>
      <c r="L33" s="34" t="s">
        <v>64</v>
      </c>
      <c r="M33" s="34" t="s">
        <v>21</v>
      </c>
      <c r="N33" s="36"/>
      <c r="O33" s="36"/>
      <c r="P33" s="36"/>
      <c r="Q33" s="36"/>
      <c r="R33" s="36"/>
      <c r="S33" s="36"/>
      <c r="T33" s="38">
        <v>63.47</v>
      </c>
      <c r="U33" s="68">
        <f t="shared" si="4"/>
        <v>63.47</v>
      </c>
    </row>
    <row r="34" spans="1:21">
      <c r="A34" s="123">
        <v>1</v>
      </c>
      <c r="B34" s="123">
        <v>5</v>
      </c>
      <c r="C34" s="123">
        <v>2</v>
      </c>
      <c r="D34" s="123">
        <v>0</v>
      </c>
      <c r="E34" s="123"/>
      <c r="F34" s="124" t="s">
        <v>65</v>
      </c>
      <c r="G34" s="124">
        <v>1</v>
      </c>
      <c r="H34" s="124"/>
      <c r="I34" s="30">
        <v>1</v>
      </c>
      <c r="J34" s="30">
        <v>1</v>
      </c>
      <c r="K34" s="30">
        <v>0</v>
      </c>
      <c r="L34" s="124" t="s">
        <v>66</v>
      </c>
      <c r="M34" s="30" t="s">
        <v>21</v>
      </c>
      <c r="N34" s="35"/>
      <c r="O34" s="125"/>
      <c r="P34" s="125"/>
      <c r="Q34" s="125"/>
      <c r="R34" s="124"/>
      <c r="S34" s="125"/>
      <c r="T34" s="129">
        <v>114.82</v>
      </c>
      <c r="U34" s="47">
        <f t="shared" si="4"/>
        <v>114.82</v>
      </c>
    </row>
    <row r="35" spans="1:21">
      <c r="A35" s="48"/>
      <c r="B35" s="48"/>
      <c r="C35" s="48"/>
      <c r="D35" s="48"/>
      <c r="E35" s="48"/>
      <c r="F35" s="36"/>
      <c r="G35" s="34"/>
      <c r="H35" s="34"/>
      <c r="I35" s="69"/>
      <c r="J35" s="34"/>
      <c r="K35" s="34"/>
      <c r="L35" s="69"/>
      <c r="M35" s="34"/>
      <c r="N35" s="34"/>
      <c r="O35" s="36"/>
      <c r="P35" s="36"/>
      <c r="Q35" s="36"/>
      <c r="R35" s="34"/>
      <c r="S35" s="36"/>
      <c r="T35" s="34"/>
      <c r="U35" s="34" t="str">
        <f t="shared" si="4"/>
        <v/>
      </c>
    </row>
    <row r="36" spans="1:21">
      <c r="A36" s="131">
        <v>1</v>
      </c>
      <c r="B36" s="132">
        <v>5</v>
      </c>
      <c r="C36" s="132">
        <v>3</v>
      </c>
      <c r="D36" s="132">
        <v>0</v>
      </c>
      <c r="E36" s="133"/>
      <c r="F36" s="134" t="s">
        <v>67</v>
      </c>
      <c r="G36" s="134">
        <v>1</v>
      </c>
      <c r="H36" s="134"/>
      <c r="I36" s="135"/>
      <c r="J36" s="134"/>
      <c r="K36" s="134"/>
      <c r="L36" s="134" t="s">
        <v>68</v>
      </c>
      <c r="M36" s="90" t="s">
        <v>21</v>
      </c>
      <c r="N36" s="90"/>
      <c r="O36" s="133"/>
      <c r="P36" s="133"/>
      <c r="Q36" s="133"/>
      <c r="R36" s="134"/>
      <c r="S36" s="133"/>
      <c r="T36" s="136">
        <v>4</v>
      </c>
      <c r="U36" s="92">
        <f t="shared" si="4"/>
        <v>4</v>
      </c>
    </row>
    <row r="37" spans="1:21">
      <c r="A37" s="65"/>
      <c r="B37" s="66"/>
      <c r="C37" s="66"/>
      <c r="D37" s="66"/>
      <c r="E37" s="67"/>
      <c r="F37" s="67"/>
      <c r="G37" s="53"/>
      <c r="H37" s="78"/>
      <c r="I37" s="53"/>
      <c r="J37" s="53"/>
      <c r="K37" s="53"/>
      <c r="L37" s="67"/>
      <c r="M37" s="53"/>
      <c r="N37" s="53"/>
      <c r="O37" s="67"/>
      <c r="P37" s="67"/>
      <c r="Q37" s="67"/>
      <c r="R37" s="53"/>
      <c r="S37" s="53"/>
      <c r="T37" s="56"/>
      <c r="U37" s="56" t="str">
        <f t="shared" si="4"/>
        <v/>
      </c>
    </row>
    <row r="38" spans="1:21">
      <c r="A38" s="55"/>
      <c r="B38" s="55"/>
      <c r="C38" s="55"/>
      <c r="D38" s="54"/>
      <c r="E38" s="41"/>
      <c r="F38" s="42"/>
      <c r="G38" s="43"/>
      <c r="H38" s="43"/>
      <c r="I38" s="57"/>
      <c r="J38" s="43"/>
      <c r="K38" s="43"/>
      <c r="L38" s="42"/>
      <c r="M38" s="43"/>
      <c r="N38" s="43"/>
      <c r="O38" s="42"/>
      <c r="P38" s="42"/>
      <c r="Q38" s="42"/>
      <c r="R38" s="43"/>
      <c r="S38" s="42"/>
      <c r="T38" s="43"/>
      <c r="U38" s="43" t="str">
        <f t="shared" si="4"/>
        <v/>
      </c>
    </row>
    <row r="39" spans="1:21">
      <c r="A39" s="137">
        <v>2</v>
      </c>
      <c r="B39" s="137">
        <v>0</v>
      </c>
      <c r="C39" s="137">
        <v>0</v>
      </c>
      <c r="D39" s="137">
        <v>0</v>
      </c>
      <c r="E39" s="138"/>
      <c r="F39" s="139" t="s">
        <v>69</v>
      </c>
      <c r="G39" s="139"/>
      <c r="H39" s="139"/>
      <c r="I39" s="140"/>
      <c r="J39" s="139"/>
      <c r="K39" s="139"/>
      <c r="L39" s="141"/>
      <c r="M39" s="18"/>
      <c r="N39" s="18"/>
      <c r="O39" s="141"/>
      <c r="P39" s="141"/>
      <c r="Q39" s="141"/>
      <c r="R39" s="139"/>
      <c r="S39" s="141"/>
      <c r="T39" s="139"/>
      <c r="U39" s="18" t="str">
        <f t="shared" si="4"/>
        <v/>
      </c>
    </row>
    <row r="40" spans="1:21">
      <c r="A40" s="142">
        <v>2</v>
      </c>
      <c r="B40" s="143">
        <v>1</v>
      </c>
      <c r="C40" s="143">
        <v>0</v>
      </c>
      <c r="D40" s="143">
        <v>0</v>
      </c>
      <c r="E40" s="83"/>
      <c r="F40" s="144" t="s">
        <v>70</v>
      </c>
      <c r="G40" s="84"/>
      <c r="H40" s="84"/>
      <c r="I40" s="85"/>
      <c r="J40" s="84"/>
      <c r="K40" s="84"/>
      <c r="L40" s="83"/>
      <c r="M40" s="84"/>
      <c r="N40" s="84"/>
      <c r="O40" s="83"/>
      <c r="P40" s="83"/>
      <c r="Q40" s="83"/>
      <c r="R40" s="84"/>
      <c r="S40" s="83"/>
      <c r="T40" s="86"/>
      <c r="U40" s="86" t="str">
        <f t="shared" si="4"/>
        <v/>
      </c>
    </row>
    <row r="41" spans="1:21">
      <c r="A41" s="145">
        <v>2</v>
      </c>
      <c r="B41" s="146">
        <v>1</v>
      </c>
      <c r="C41" s="146">
        <v>0</v>
      </c>
      <c r="D41" s="146">
        <v>1</v>
      </c>
      <c r="E41" s="147"/>
      <c r="F41" s="148" t="s">
        <v>71</v>
      </c>
      <c r="G41" s="149">
        <v>1</v>
      </c>
      <c r="H41" s="149"/>
      <c r="I41" s="148"/>
      <c r="J41" s="148"/>
      <c r="K41" s="148"/>
      <c r="L41" s="147"/>
      <c r="M41" s="67" t="s">
        <v>2</v>
      </c>
      <c r="N41" s="67" t="s">
        <v>22</v>
      </c>
      <c r="O41" s="147"/>
      <c r="P41" s="147"/>
      <c r="Q41" s="147"/>
      <c r="R41" s="148"/>
      <c r="S41" s="148"/>
      <c r="T41" s="150"/>
      <c r="U41" s="56" t="str">
        <f t="shared" si="4"/>
        <v>N/A</v>
      </c>
    </row>
    <row r="42" spans="1:21">
      <c r="A42" s="80">
        <v>2</v>
      </c>
      <c r="B42" s="127">
        <v>1</v>
      </c>
      <c r="C42" s="127">
        <v>0</v>
      </c>
      <c r="D42" s="127">
        <v>2</v>
      </c>
      <c r="E42" s="54"/>
      <c r="F42" s="79" t="s">
        <v>72</v>
      </c>
      <c r="G42" s="79">
        <v>1</v>
      </c>
      <c r="H42" s="43"/>
      <c r="I42" s="43"/>
      <c r="J42" s="43"/>
      <c r="K42" s="43"/>
      <c r="L42" s="42"/>
      <c r="M42" s="42" t="s">
        <v>2</v>
      </c>
      <c r="N42" s="42" t="s">
        <v>22</v>
      </c>
      <c r="O42" s="42"/>
      <c r="P42" s="42"/>
      <c r="Q42" s="42"/>
      <c r="R42" s="42"/>
      <c r="S42" s="42"/>
      <c r="T42" s="71"/>
      <c r="U42" s="71" t="str">
        <f t="shared" si="4"/>
        <v>N/A</v>
      </c>
    </row>
    <row r="43" spans="1:21">
      <c r="A43" s="31">
        <v>2</v>
      </c>
      <c r="B43" s="31">
        <v>1</v>
      </c>
      <c r="C43" s="31">
        <v>0</v>
      </c>
      <c r="D43" s="31">
        <v>3</v>
      </c>
      <c r="E43" s="46"/>
      <c r="F43" s="33" t="s">
        <v>73</v>
      </c>
      <c r="G43" s="33">
        <v>1</v>
      </c>
      <c r="H43" s="34"/>
      <c r="I43" s="34"/>
      <c r="J43" s="34"/>
      <c r="K43" s="34"/>
      <c r="L43" s="36"/>
      <c r="M43" s="36" t="s">
        <v>2</v>
      </c>
      <c r="N43" s="36" t="s">
        <v>22</v>
      </c>
      <c r="O43" s="36"/>
      <c r="P43" s="36"/>
      <c r="Q43" s="36"/>
      <c r="R43" s="34"/>
      <c r="S43" s="36"/>
      <c r="T43" s="68"/>
      <c r="U43" s="68" t="str">
        <f t="shared" si="4"/>
        <v>N/A</v>
      </c>
    </row>
    <row r="44" spans="1:21">
      <c r="A44" s="118">
        <v>2</v>
      </c>
      <c r="B44" s="119">
        <v>1</v>
      </c>
      <c r="C44" s="119">
        <v>0</v>
      </c>
      <c r="D44" s="119">
        <v>4</v>
      </c>
      <c r="E44" s="73"/>
      <c r="F44" s="121" t="s">
        <v>74</v>
      </c>
      <c r="G44" s="121">
        <v>2</v>
      </c>
      <c r="H44" s="73"/>
      <c r="I44" s="97"/>
      <c r="J44" s="97"/>
      <c r="K44" s="97"/>
      <c r="L44" s="97"/>
      <c r="M44" s="97" t="s">
        <v>2</v>
      </c>
      <c r="N44" s="97" t="s">
        <v>22</v>
      </c>
      <c r="O44" s="73"/>
      <c r="P44" s="73"/>
      <c r="Q44" s="73"/>
      <c r="R44" s="73"/>
      <c r="S44" s="73"/>
      <c r="T44" s="77"/>
      <c r="U44" s="77" t="str">
        <f t="shared" si="4"/>
        <v>N/A</v>
      </c>
    </row>
    <row r="45" spans="1:21">
      <c r="A45" s="151">
        <v>2</v>
      </c>
      <c r="B45" s="152">
        <v>1</v>
      </c>
      <c r="C45" s="152">
        <v>0</v>
      </c>
      <c r="D45" s="114">
        <v>5</v>
      </c>
      <c r="E45" s="100"/>
      <c r="F45" s="116" t="s">
        <v>75</v>
      </c>
      <c r="G45" s="116">
        <v>2</v>
      </c>
      <c r="H45" s="116"/>
      <c r="I45" s="101"/>
      <c r="J45" s="101"/>
      <c r="K45" s="101"/>
      <c r="L45" s="100"/>
      <c r="M45" s="100" t="s">
        <v>2</v>
      </c>
      <c r="N45" s="100" t="s">
        <v>22</v>
      </c>
      <c r="O45" s="100"/>
      <c r="P45" s="100"/>
      <c r="Q45" s="100"/>
      <c r="R45" s="100"/>
      <c r="S45" s="100"/>
      <c r="T45" s="102"/>
      <c r="U45" s="102" t="str">
        <f t="shared" si="4"/>
        <v>N/A</v>
      </c>
    </row>
    <row r="46" spans="1:21">
      <c r="A46" s="153">
        <v>2</v>
      </c>
      <c r="B46" s="154">
        <v>1</v>
      </c>
      <c r="C46" s="154">
        <v>0</v>
      </c>
      <c r="D46" s="155">
        <v>6</v>
      </c>
      <c r="E46" s="156"/>
      <c r="F46" s="157" t="s">
        <v>76</v>
      </c>
      <c r="G46" s="157">
        <v>20</v>
      </c>
      <c r="H46" s="156"/>
      <c r="I46" s="158"/>
      <c r="J46" s="158"/>
      <c r="K46" s="158"/>
      <c r="L46" s="157" t="s">
        <v>77</v>
      </c>
      <c r="M46" s="62" t="s">
        <v>21</v>
      </c>
      <c r="N46" s="156"/>
      <c r="O46" s="156"/>
      <c r="P46" s="156"/>
      <c r="Q46" s="156"/>
      <c r="R46" s="158"/>
      <c r="S46" s="156"/>
      <c r="T46" s="159">
        <v>2.4E-2</v>
      </c>
      <c r="U46" s="64">
        <f t="shared" si="4"/>
        <v>0.48</v>
      </c>
    </row>
    <row r="47" spans="1:21">
      <c r="A47" s="160"/>
      <c r="B47" s="161"/>
      <c r="C47" s="161"/>
      <c r="D47" s="162"/>
      <c r="E47" s="115"/>
      <c r="F47" s="115"/>
      <c r="G47" s="101"/>
      <c r="H47" s="101"/>
      <c r="I47" s="101"/>
      <c r="J47" s="101"/>
      <c r="K47" s="101"/>
      <c r="L47" s="115"/>
      <c r="M47" s="101"/>
      <c r="N47" s="101"/>
      <c r="O47" s="101"/>
      <c r="P47" s="101"/>
      <c r="Q47" s="101"/>
      <c r="R47" s="101"/>
      <c r="S47" s="101"/>
      <c r="T47" s="102"/>
      <c r="U47" s="102" t="str">
        <f t="shared" si="4"/>
        <v/>
      </c>
    </row>
    <row r="48" spans="1:21">
      <c r="A48" s="163"/>
      <c r="B48" s="164"/>
      <c r="C48" s="164"/>
      <c r="D48" s="165"/>
      <c r="E48" s="120"/>
      <c r="F48" s="120"/>
      <c r="G48" s="120"/>
      <c r="H48" s="121"/>
      <c r="I48" s="120"/>
      <c r="J48" s="120"/>
      <c r="K48" s="120"/>
      <c r="L48" s="120"/>
      <c r="M48" s="120"/>
      <c r="N48" s="120"/>
      <c r="O48" s="120"/>
      <c r="P48" s="120"/>
      <c r="Q48" s="120"/>
      <c r="R48" s="120"/>
      <c r="S48" s="120"/>
      <c r="T48" s="77"/>
      <c r="U48" s="77" t="str">
        <f t="shared" si="4"/>
        <v/>
      </c>
    </row>
    <row r="49" spans="1:21">
      <c r="A49" s="122">
        <v>2</v>
      </c>
      <c r="B49" s="122">
        <v>2</v>
      </c>
      <c r="C49" s="122">
        <v>0</v>
      </c>
      <c r="D49" s="122">
        <v>0</v>
      </c>
      <c r="E49" s="22"/>
      <c r="F49" s="26" t="s">
        <v>78</v>
      </c>
      <c r="G49" s="25"/>
      <c r="H49" s="25"/>
      <c r="I49" s="25"/>
      <c r="J49" s="25"/>
      <c r="K49" s="25"/>
      <c r="L49" s="26" t="s">
        <v>79</v>
      </c>
      <c r="M49" s="25"/>
      <c r="N49" s="23"/>
      <c r="O49" s="23"/>
      <c r="P49" s="23"/>
      <c r="Q49" s="23"/>
      <c r="R49" s="23"/>
      <c r="S49" s="23"/>
      <c r="T49" s="27"/>
      <c r="U49" s="27" t="str">
        <f t="shared" si="4"/>
        <v/>
      </c>
    </row>
    <row r="50" spans="1:21">
      <c r="A50" s="31">
        <v>2</v>
      </c>
      <c r="B50" s="31">
        <v>2</v>
      </c>
      <c r="C50" s="31">
        <v>0</v>
      </c>
      <c r="D50" s="31">
        <v>1</v>
      </c>
      <c r="E50" s="46"/>
      <c r="F50" s="33" t="s">
        <v>80</v>
      </c>
      <c r="G50" s="33">
        <v>1</v>
      </c>
      <c r="H50" s="33" t="s">
        <v>81</v>
      </c>
      <c r="I50" s="69"/>
      <c r="J50" s="34"/>
      <c r="K50" s="34"/>
      <c r="L50" s="36"/>
      <c r="M50" s="34" t="s">
        <v>2</v>
      </c>
      <c r="N50" s="36"/>
      <c r="O50" s="36"/>
      <c r="P50" s="36"/>
      <c r="Q50" s="36"/>
      <c r="R50" s="36"/>
      <c r="S50" s="36"/>
      <c r="T50" s="70"/>
      <c r="U50" s="70" t="str">
        <f t="shared" si="4"/>
        <v>N/A</v>
      </c>
    </row>
    <row r="51" spans="1:21">
      <c r="A51" s="127">
        <v>2</v>
      </c>
      <c r="B51" s="127">
        <v>2</v>
      </c>
      <c r="C51" s="127">
        <v>0</v>
      </c>
      <c r="D51" s="127">
        <v>2</v>
      </c>
      <c r="E51" s="54"/>
      <c r="F51" s="79" t="s">
        <v>82</v>
      </c>
      <c r="G51" s="79">
        <v>2</v>
      </c>
      <c r="H51" s="79" t="s">
        <v>81</v>
      </c>
      <c r="I51" s="57"/>
      <c r="J51" s="57"/>
      <c r="K51" s="57"/>
      <c r="L51" s="42"/>
      <c r="M51" s="43" t="s">
        <v>2</v>
      </c>
      <c r="N51" s="42"/>
      <c r="O51" s="42"/>
      <c r="P51" s="42"/>
      <c r="Q51" s="42"/>
      <c r="R51" s="43"/>
      <c r="S51" s="42"/>
      <c r="T51" s="71"/>
      <c r="U51" s="71" t="str">
        <f t="shared" si="4"/>
        <v>N/A</v>
      </c>
    </row>
    <row r="52" spans="1:21">
      <c r="A52" s="167">
        <v>2</v>
      </c>
      <c r="B52" s="167">
        <v>2</v>
      </c>
      <c r="C52" s="167">
        <v>0</v>
      </c>
      <c r="D52" s="31">
        <v>3</v>
      </c>
      <c r="E52" s="48"/>
      <c r="F52" s="33" t="s">
        <v>83</v>
      </c>
      <c r="G52" s="33">
        <v>1</v>
      </c>
      <c r="H52" s="33" t="s">
        <v>81</v>
      </c>
      <c r="I52" s="69"/>
      <c r="J52" s="34"/>
      <c r="K52" s="34"/>
      <c r="L52" s="36"/>
      <c r="M52" s="34" t="s">
        <v>2</v>
      </c>
      <c r="N52" s="34"/>
      <c r="O52" s="36"/>
      <c r="P52" s="36"/>
      <c r="Q52" s="36"/>
      <c r="R52" s="34"/>
      <c r="S52" s="36"/>
      <c r="T52" s="34"/>
      <c r="U52" s="34" t="str">
        <f t="shared" si="4"/>
        <v>N/A</v>
      </c>
    </row>
    <row r="53" spans="1:21">
      <c r="A53" s="168">
        <v>2</v>
      </c>
      <c r="B53" s="169">
        <v>2</v>
      </c>
      <c r="C53" s="169">
        <v>0</v>
      </c>
      <c r="D53" s="119">
        <v>4</v>
      </c>
      <c r="E53" s="73"/>
      <c r="F53" s="121" t="s">
        <v>84</v>
      </c>
      <c r="G53" s="121">
        <v>1</v>
      </c>
      <c r="H53" s="121" t="s">
        <v>81</v>
      </c>
      <c r="I53" s="75"/>
      <c r="J53" s="74"/>
      <c r="K53" s="74"/>
      <c r="L53" s="73"/>
      <c r="M53" s="74" t="s">
        <v>2</v>
      </c>
      <c r="N53" s="74"/>
      <c r="O53" s="73"/>
      <c r="P53" s="73"/>
      <c r="Q53" s="73"/>
      <c r="R53" s="74"/>
      <c r="S53" s="73"/>
      <c r="T53" s="76"/>
      <c r="U53" s="76" t="str">
        <f t="shared" si="4"/>
        <v>N/A</v>
      </c>
    </row>
    <row r="54" spans="1:21">
      <c r="A54" s="170">
        <v>2</v>
      </c>
      <c r="B54" s="171">
        <v>2</v>
      </c>
      <c r="C54" s="171">
        <v>0</v>
      </c>
      <c r="D54" s="146">
        <v>5</v>
      </c>
      <c r="E54" s="67"/>
      <c r="F54" s="148" t="s">
        <v>85</v>
      </c>
      <c r="G54" s="148">
        <v>2</v>
      </c>
      <c r="H54" s="149" t="s">
        <v>81</v>
      </c>
      <c r="I54" s="53"/>
      <c r="J54" s="53"/>
      <c r="K54" s="53"/>
      <c r="L54" s="148" t="s">
        <v>86</v>
      </c>
      <c r="M54" s="53" t="s">
        <v>21</v>
      </c>
      <c r="N54" s="53"/>
      <c r="O54" s="67"/>
      <c r="P54" s="67"/>
      <c r="Q54" s="67"/>
      <c r="R54" s="53"/>
      <c r="S54" s="53"/>
      <c r="T54" s="150">
        <v>2.2400000000000002</v>
      </c>
      <c r="U54" s="56">
        <f t="shared" si="4"/>
        <v>4.4800000000000004</v>
      </c>
    </row>
    <row r="55" spans="1:21">
      <c r="A55" s="80">
        <v>2</v>
      </c>
      <c r="B55" s="127">
        <v>2</v>
      </c>
      <c r="C55" s="127">
        <v>0</v>
      </c>
      <c r="D55" s="127">
        <v>6</v>
      </c>
      <c r="E55" s="54"/>
      <c r="F55" s="79" t="s">
        <v>87</v>
      </c>
      <c r="G55" s="79">
        <v>4</v>
      </c>
      <c r="H55" s="79" t="s">
        <v>88</v>
      </c>
      <c r="I55" s="43"/>
      <c r="J55" s="43"/>
      <c r="K55" s="43"/>
      <c r="L55" s="79" t="s">
        <v>89</v>
      </c>
      <c r="M55" s="43" t="s">
        <v>21</v>
      </c>
      <c r="N55" s="43"/>
      <c r="O55" s="42"/>
      <c r="P55" s="42"/>
      <c r="Q55" s="42"/>
      <c r="R55" s="42"/>
      <c r="S55" s="42"/>
      <c r="T55" s="71">
        <f>8.1/25</f>
        <v>0.32400000000000001</v>
      </c>
      <c r="U55" s="71">
        <f t="shared" si="4"/>
        <v>1.296</v>
      </c>
    </row>
    <row r="56" spans="1:21">
      <c r="A56" s="113">
        <v>2</v>
      </c>
      <c r="B56" s="114">
        <v>2</v>
      </c>
      <c r="C56" s="114">
        <v>0</v>
      </c>
      <c r="D56" s="114">
        <v>7</v>
      </c>
      <c r="E56" s="172"/>
      <c r="F56" s="116" t="s">
        <v>90</v>
      </c>
      <c r="G56" s="116">
        <v>1</v>
      </c>
      <c r="H56" s="116" t="s">
        <v>43</v>
      </c>
      <c r="I56" s="173"/>
      <c r="J56" s="173"/>
      <c r="K56" s="173"/>
      <c r="L56" s="116" t="s">
        <v>91</v>
      </c>
      <c r="M56" s="107" t="s">
        <v>21</v>
      </c>
      <c r="N56" s="101"/>
      <c r="O56" s="173"/>
      <c r="P56" s="173"/>
      <c r="Q56" s="173"/>
      <c r="R56" s="173"/>
      <c r="S56" s="173"/>
      <c r="T56" s="117">
        <v>24.91</v>
      </c>
      <c r="U56" s="102">
        <f t="shared" si="4"/>
        <v>24.91</v>
      </c>
    </row>
    <row r="57" spans="1:21">
      <c r="A57" s="174"/>
      <c r="B57" s="175"/>
      <c r="C57" s="175"/>
      <c r="D57" s="165"/>
      <c r="E57" s="120"/>
      <c r="F57" s="120"/>
      <c r="G57" s="120"/>
      <c r="H57" s="120"/>
      <c r="I57" s="120"/>
      <c r="J57" s="120"/>
      <c r="K57" s="120"/>
      <c r="L57" s="120"/>
      <c r="M57" s="120"/>
      <c r="N57" s="120"/>
      <c r="O57" s="120"/>
      <c r="P57" s="120"/>
      <c r="Q57" s="120"/>
      <c r="R57" s="120"/>
      <c r="S57" s="120"/>
      <c r="T57" s="77"/>
      <c r="U57" s="77" t="str">
        <f t="shared" si="4"/>
        <v/>
      </c>
    </row>
    <row r="58" spans="1:21">
      <c r="A58" s="137">
        <v>3</v>
      </c>
      <c r="B58" s="137">
        <v>0</v>
      </c>
      <c r="C58" s="137">
        <v>0</v>
      </c>
      <c r="D58" s="137">
        <v>0</v>
      </c>
      <c r="E58" s="138"/>
      <c r="F58" s="139" t="s">
        <v>92</v>
      </c>
      <c r="G58" s="139"/>
      <c r="H58" s="139"/>
      <c r="I58" s="140"/>
      <c r="J58" s="139"/>
      <c r="K58" s="139"/>
      <c r="L58" s="141"/>
      <c r="M58" s="18"/>
      <c r="N58" s="18"/>
      <c r="O58" s="141"/>
      <c r="P58" s="141"/>
      <c r="Q58" s="141"/>
      <c r="R58" s="139"/>
      <c r="S58" s="141"/>
      <c r="T58" s="139"/>
      <c r="U58" s="18" t="str">
        <f t="shared" si="4"/>
        <v/>
      </c>
    </row>
    <row r="59" spans="1:21">
      <c r="A59" s="142">
        <v>3</v>
      </c>
      <c r="B59" s="143">
        <v>1</v>
      </c>
      <c r="C59" s="143">
        <v>0</v>
      </c>
      <c r="D59" s="143">
        <v>0</v>
      </c>
      <c r="E59" s="176"/>
      <c r="F59" s="144" t="s">
        <v>93</v>
      </c>
      <c r="G59" s="144"/>
      <c r="H59" s="144"/>
      <c r="I59" s="177"/>
      <c r="J59" s="144"/>
      <c r="K59" s="144"/>
      <c r="L59" s="176"/>
      <c r="M59" s="84"/>
      <c r="N59" s="84"/>
      <c r="O59" s="176"/>
      <c r="P59" s="176"/>
      <c r="Q59" s="176"/>
      <c r="R59" s="144"/>
      <c r="S59" s="176"/>
      <c r="T59" s="178"/>
      <c r="U59" s="86" t="str">
        <f t="shared" si="4"/>
        <v/>
      </c>
    </row>
    <row r="60" spans="1:21">
      <c r="A60" s="145">
        <v>3</v>
      </c>
      <c r="B60" s="146">
        <v>1</v>
      </c>
      <c r="C60" s="146">
        <v>0</v>
      </c>
      <c r="D60" s="146">
        <v>1</v>
      </c>
      <c r="E60" s="147"/>
      <c r="F60" s="148" t="s">
        <v>94</v>
      </c>
      <c r="G60" s="149"/>
      <c r="H60" s="149"/>
      <c r="I60" s="148"/>
      <c r="J60" s="148"/>
      <c r="K60" s="148"/>
      <c r="L60" s="147"/>
      <c r="M60" s="53" t="s">
        <v>2</v>
      </c>
      <c r="N60" s="53" t="s">
        <v>22</v>
      </c>
      <c r="O60" s="147"/>
      <c r="P60" s="147"/>
      <c r="Q60" s="147"/>
      <c r="R60" s="148"/>
      <c r="S60" s="148"/>
      <c r="T60" s="150"/>
      <c r="U60" s="56" t="str">
        <f t="shared" si="4"/>
        <v>N/A</v>
      </c>
    </row>
    <row r="61" spans="1:21">
      <c r="A61" s="80">
        <v>3</v>
      </c>
      <c r="B61" s="127">
        <v>1</v>
      </c>
      <c r="C61" s="127">
        <v>0</v>
      </c>
      <c r="D61" s="127">
        <v>2</v>
      </c>
      <c r="E61" s="127"/>
      <c r="F61" s="79" t="s">
        <v>95</v>
      </c>
      <c r="G61" s="79"/>
      <c r="H61" s="79"/>
      <c r="I61" s="79"/>
      <c r="J61" s="79"/>
      <c r="K61" s="79"/>
      <c r="L61" s="179"/>
      <c r="M61" s="43" t="s">
        <v>2</v>
      </c>
      <c r="N61" s="43" t="s">
        <v>22</v>
      </c>
      <c r="O61" s="179"/>
      <c r="P61" s="179"/>
      <c r="Q61" s="179"/>
      <c r="R61" s="179"/>
      <c r="S61" s="179"/>
      <c r="T61" s="180"/>
      <c r="U61" s="71" t="str">
        <f t="shared" si="4"/>
        <v>N/A</v>
      </c>
    </row>
    <row r="62" spans="1:21">
      <c r="A62" s="31">
        <v>3</v>
      </c>
      <c r="B62" s="31">
        <v>1</v>
      </c>
      <c r="C62" s="31">
        <v>0</v>
      </c>
      <c r="D62" s="31">
        <v>3</v>
      </c>
      <c r="E62" s="46"/>
      <c r="F62" s="33" t="s">
        <v>96</v>
      </c>
      <c r="G62" s="34"/>
      <c r="H62" s="34"/>
      <c r="I62" s="34"/>
      <c r="J62" s="34"/>
      <c r="K62" s="34"/>
      <c r="L62" s="36"/>
      <c r="M62" s="34" t="s">
        <v>2</v>
      </c>
      <c r="N62" s="34" t="s">
        <v>22</v>
      </c>
      <c r="O62" s="36"/>
      <c r="P62" s="36"/>
      <c r="Q62" s="36"/>
      <c r="R62" s="34"/>
      <c r="S62" s="36"/>
      <c r="T62" s="68"/>
      <c r="U62" s="68"/>
    </row>
    <row r="63" spans="1:21">
      <c r="A63" s="80"/>
      <c r="B63" s="127"/>
      <c r="C63" s="127"/>
      <c r="D63" s="127"/>
      <c r="E63" s="127"/>
      <c r="F63" s="79"/>
      <c r="G63" s="79"/>
      <c r="H63" s="79"/>
      <c r="I63" s="79"/>
      <c r="J63" s="79"/>
      <c r="K63" s="79"/>
      <c r="L63" s="179"/>
      <c r="M63" s="43"/>
      <c r="N63" s="43"/>
      <c r="O63" s="179"/>
      <c r="P63" s="179"/>
      <c r="Q63" s="179"/>
      <c r="R63" s="179"/>
      <c r="S63" s="179"/>
      <c r="T63" s="180"/>
      <c r="U63" s="180"/>
    </row>
    <row r="64" spans="1:21">
      <c r="A64" s="31"/>
      <c r="B64" s="31"/>
      <c r="C64" s="31"/>
      <c r="D64" s="31"/>
      <c r="E64" s="31"/>
      <c r="F64" s="33"/>
      <c r="G64" s="33"/>
      <c r="H64" s="33"/>
      <c r="I64" s="33"/>
      <c r="J64" s="33"/>
      <c r="K64" s="33"/>
      <c r="L64" s="37"/>
      <c r="M64" s="34"/>
      <c r="N64" s="34"/>
      <c r="O64" s="37"/>
      <c r="P64" s="37"/>
      <c r="Q64" s="37"/>
      <c r="R64" s="33"/>
      <c r="S64" s="37"/>
      <c r="T64" s="38"/>
      <c r="U64" s="68" t="str">
        <f t="shared" ref="U64:U74" si="5">IF($M64="","",IF($M64="Yes","N/A",$T64*$G64))</f>
        <v/>
      </c>
    </row>
    <row r="65" spans="1:21">
      <c r="A65" s="142">
        <v>3</v>
      </c>
      <c r="B65" s="143">
        <v>2</v>
      </c>
      <c r="C65" s="143">
        <v>0</v>
      </c>
      <c r="D65" s="143">
        <v>0</v>
      </c>
      <c r="E65" s="176"/>
      <c r="F65" s="144" t="s">
        <v>97</v>
      </c>
      <c r="G65" s="144"/>
      <c r="H65" s="144"/>
      <c r="I65" s="177"/>
      <c r="J65" s="144"/>
      <c r="K65" s="144"/>
      <c r="L65" s="176"/>
      <c r="M65" s="84"/>
      <c r="N65" s="84"/>
      <c r="O65" s="176"/>
      <c r="P65" s="176"/>
      <c r="Q65" s="176"/>
      <c r="R65" s="144"/>
      <c r="S65" s="176"/>
      <c r="T65" s="178"/>
      <c r="U65" s="86" t="str">
        <f t="shared" si="5"/>
        <v/>
      </c>
    </row>
    <row r="66" spans="1:21">
      <c r="A66" s="181">
        <v>3</v>
      </c>
      <c r="B66" s="182">
        <v>2</v>
      </c>
      <c r="C66" s="182">
        <v>1</v>
      </c>
      <c r="D66" s="182">
        <v>0</v>
      </c>
      <c r="E66" s="183"/>
      <c r="F66" s="184" t="s">
        <v>98</v>
      </c>
      <c r="G66" s="185"/>
      <c r="H66" s="185"/>
      <c r="I66" s="185"/>
      <c r="J66" s="185"/>
      <c r="K66" s="185"/>
      <c r="L66" s="183"/>
      <c r="M66" s="186"/>
      <c r="N66" s="186"/>
      <c r="O66" s="185"/>
      <c r="P66" s="185"/>
      <c r="Q66" s="185"/>
      <c r="R66" s="185"/>
      <c r="S66" s="185"/>
      <c r="T66" s="187"/>
      <c r="U66" s="130" t="str">
        <f t="shared" si="5"/>
        <v/>
      </c>
    </row>
    <row r="67" spans="1:21">
      <c r="A67" s="118">
        <v>3</v>
      </c>
      <c r="B67" s="119">
        <v>2</v>
      </c>
      <c r="C67" s="119">
        <v>1</v>
      </c>
      <c r="D67" s="119">
        <v>1</v>
      </c>
      <c r="E67" s="120"/>
      <c r="F67" s="121" t="s">
        <v>99</v>
      </c>
      <c r="G67" s="121">
        <v>1</v>
      </c>
      <c r="H67" s="120"/>
      <c r="I67" s="120"/>
      <c r="J67" s="120"/>
      <c r="K67" s="120"/>
      <c r="L67" s="121" t="s">
        <v>100</v>
      </c>
      <c r="M67" s="74" t="s">
        <v>21</v>
      </c>
      <c r="N67" s="120"/>
      <c r="O67" s="120"/>
      <c r="P67" s="120"/>
      <c r="Q67" s="120"/>
      <c r="R67" s="120"/>
      <c r="S67" s="120"/>
      <c r="T67" s="188">
        <v>15.95</v>
      </c>
      <c r="U67" s="76">
        <f t="shared" si="5"/>
        <v>15.95</v>
      </c>
    </row>
    <row r="68" spans="1:21">
      <c r="A68" s="145">
        <v>3</v>
      </c>
      <c r="B68" s="146">
        <v>2</v>
      </c>
      <c r="C68" s="146">
        <v>1</v>
      </c>
      <c r="D68" s="146">
        <v>2</v>
      </c>
      <c r="E68" s="147"/>
      <c r="F68" s="148" t="s">
        <v>101</v>
      </c>
      <c r="G68" s="149">
        <v>1</v>
      </c>
      <c r="H68" s="189"/>
      <c r="I68" s="190"/>
      <c r="J68" s="190"/>
      <c r="K68" s="190"/>
      <c r="L68" s="148" t="s">
        <v>102</v>
      </c>
      <c r="M68" s="53" t="s">
        <v>21</v>
      </c>
      <c r="N68" s="191"/>
      <c r="O68" s="147"/>
      <c r="P68" s="147"/>
      <c r="Q68" s="147"/>
      <c r="R68" s="190"/>
      <c r="S68" s="190"/>
      <c r="T68" s="150">
        <v>14.95</v>
      </c>
      <c r="U68" s="56">
        <f t="shared" si="5"/>
        <v>14.95</v>
      </c>
    </row>
    <row r="69" spans="1:21">
      <c r="A69" s="192"/>
      <c r="B69" s="155"/>
      <c r="C69" s="155"/>
      <c r="D69" s="193"/>
      <c r="E69" s="194"/>
      <c r="F69" s="194"/>
      <c r="G69" s="194"/>
      <c r="H69" s="194"/>
      <c r="I69" s="194"/>
      <c r="J69" s="194"/>
      <c r="K69" s="194"/>
      <c r="L69" s="195"/>
      <c r="M69" s="158"/>
      <c r="N69" s="158"/>
      <c r="O69" s="195"/>
      <c r="P69" s="195"/>
      <c r="Q69" s="195"/>
      <c r="R69" s="195"/>
      <c r="S69" s="195"/>
      <c r="T69" s="196"/>
      <c r="U69" s="64" t="str">
        <f t="shared" si="5"/>
        <v/>
      </c>
    </row>
    <row r="70" spans="1:21">
      <c r="A70" s="197"/>
      <c r="B70" s="198"/>
      <c r="C70" s="198"/>
      <c r="D70" s="198"/>
      <c r="E70" s="190"/>
      <c r="F70" s="190"/>
      <c r="G70" s="190"/>
      <c r="H70" s="190"/>
      <c r="I70" s="190"/>
      <c r="J70" s="190"/>
      <c r="K70" s="190"/>
      <c r="L70" s="199"/>
      <c r="M70" s="191"/>
      <c r="N70" s="191"/>
      <c r="O70" s="199"/>
      <c r="P70" s="199"/>
      <c r="Q70" s="199"/>
      <c r="R70" s="199"/>
      <c r="S70" s="199"/>
      <c r="T70" s="200"/>
      <c r="U70" s="59" t="str">
        <f t="shared" si="5"/>
        <v/>
      </c>
    </row>
    <row r="71" spans="1:21">
      <c r="A71" s="201"/>
      <c r="B71" s="193"/>
      <c r="C71" s="193"/>
      <c r="D71" s="193"/>
      <c r="E71" s="194"/>
      <c r="F71" s="194"/>
      <c r="G71" s="194"/>
      <c r="H71" s="194"/>
      <c r="I71" s="194"/>
      <c r="J71" s="194"/>
      <c r="K71" s="194"/>
      <c r="L71" s="195"/>
      <c r="M71" s="158"/>
      <c r="N71" s="158"/>
      <c r="O71" s="195"/>
      <c r="P71" s="195"/>
      <c r="Q71" s="195"/>
      <c r="R71" s="195"/>
      <c r="S71" s="195"/>
      <c r="T71" s="196"/>
      <c r="U71" s="64" t="str">
        <f t="shared" si="5"/>
        <v/>
      </c>
    </row>
    <row r="72" spans="1:21">
      <c r="A72" s="181">
        <v>3</v>
      </c>
      <c r="B72" s="182">
        <v>2</v>
      </c>
      <c r="C72" s="182">
        <v>2</v>
      </c>
      <c r="D72" s="182">
        <v>0</v>
      </c>
      <c r="E72" s="183"/>
      <c r="F72" s="184" t="s">
        <v>103</v>
      </c>
      <c r="G72" s="185"/>
      <c r="H72" s="185"/>
      <c r="I72" s="185"/>
      <c r="J72" s="185"/>
      <c r="K72" s="185"/>
      <c r="L72" s="183"/>
      <c r="M72" s="186"/>
      <c r="N72" s="186"/>
      <c r="O72" s="185"/>
      <c r="P72" s="185"/>
      <c r="Q72" s="185"/>
      <c r="R72" s="185"/>
      <c r="S72" s="185"/>
      <c r="T72" s="187"/>
      <c r="U72" s="130" t="str">
        <f t="shared" si="5"/>
        <v/>
      </c>
    </row>
    <row r="73" spans="1:21">
      <c r="A73" s="163">
        <v>3</v>
      </c>
      <c r="B73" s="164">
        <v>2</v>
      </c>
      <c r="C73" s="164">
        <v>2</v>
      </c>
      <c r="D73" s="119">
        <v>1</v>
      </c>
      <c r="E73" s="120"/>
      <c r="F73" s="121" t="s">
        <v>104</v>
      </c>
      <c r="G73" s="121">
        <v>1</v>
      </c>
      <c r="H73" s="120"/>
      <c r="I73" s="120"/>
      <c r="J73" s="120"/>
      <c r="K73" s="120"/>
      <c r="L73" s="121" t="s">
        <v>105</v>
      </c>
      <c r="M73" s="74" t="s">
        <v>21</v>
      </c>
      <c r="N73" s="120"/>
      <c r="O73" s="120"/>
      <c r="P73" s="120"/>
      <c r="Q73" s="120"/>
      <c r="R73" s="120"/>
      <c r="S73" s="120"/>
      <c r="T73" s="188">
        <v>3.66</v>
      </c>
      <c r="U73" s="76">
        <f t="shared" si="5"/>
        <v>3.66</v>
      </c>
    </row>
    <row r="74" spans="1:21">
      <c r="A74" s="145">
        <v>3</v>
      </c>
      <c r="B74" s="146">
        <v>2</v>
      </c>
      <c r="C74" s="146">
        <v>2</v>
      </c>
      <c r="D74" s="146">
        <v>2</v>
      </c>
      <c r="E74" s="67"/>
      <c r="F74" s="148" t="s">
        <v>106</v>
      </c>
      <c r="G74" s="149">
        <v>1</v>
      </c>
      <c r="H74" s="202"/>
      <c r="I74" s="191"/>
      <c r="J74" s="191"/>
      <c r="K74" s="191"/>
      <c r="L74" s="148" t="s">
        <v>107</v>
      </c>
      <c r="M74" s="53" t="s">
        <v>21</v>
      </c>
      <c r="N74" s="191"/>
      <c r="O74" s="67"/>
      <c r="P74" s="67"/>
      <c r="Q74" s="67"/>
      <c r="R74" s="191"/>
      <c r="S74" s="191"/>
      <c r="T74" s="150">
        <v>3.69</v>
      </c>
      <c r="U74" s="56">
        <f t="shared" si="5"/>
        <v>3.69</v>
      </c>
    </row>
    <row r="75" spans="1:21">
      <c r="A75" s="80"/>
      <c r="B75" s="54"/>
      <c r="C75" s="54"/>
      <c r="D75" s="203"/>
      <c r="E75" s="203"/>
      <c r="F75" s="204"/>
      <c r="G75" s="204"/>
      <c r="H75" s="204"/>
      <c r="I75" s="204"/>
      <c r="J75" s="204"/>
      <c r="K75" s="204"/>
      <c r="L75" s="42"/>
      <c r="M75" s="204"/>
      <c r="N75" s="204"/>
      <c r="O75" s="42"/>
      <c r="P75" s="42"/>
      <c r="Q75" s="42"/>
      <c r="R75" s="42"/>
      <c r="S75" s="42"/>
      <c r="T75" s="71"/>
      <c r="U75" s="180"/>
    </row>
    <row r="76" spans="1:21">
      <c r="A76" s="137">
        <v>9</v>
      </c>
      <c r="B76" s="137">
        <v>9</v>
      </c>
      <c r="C76" s="137">
        <v>9</v>
      </c>
      <c r="D76" s="137">
        <v>0</v>
      </c>
      <c r="E76" s="17"/>
      <c r="F76" s="139" t="s">
        <v>108</v>
      </c>
      <c r="G76" s="18"/>
      <c r="H76" s="18"/>
      <c r="I76" s="166"/>
      <c r="J76" s="18"/>
      <c r="K76" s="18"/>
      <c r="L76" s="139" t="s">
        <v>109</v>
      </c>
      <c r="M76" s="18"/>
      <c r="N76" s="18"/>
      <c r="O76" s="19"/>
      <c r="P76" s="19"/>
      <c r="Q76" s="19"/>
      <c r="R76" s="18"/>
      <c r="S76" s="19"/>
      <c r="T76" s="18"/>
      <c r="U76" s="18" t="str">
        <f t="shared" ref="U76:U80" si="6">IF($M76="","",IF($M76="Yes","N/A",$T76*$G76))</f>
        <v/>
      </c>
    </row>
    <row r="77" spans="1:21">
      <c r="A77" s="118">
        <v>9</v>
      </c>
      <c r="B77" s="119">
        <v>9</v>
      </c>
      <c r="C77" s="119">
        <v>9</v>
      </c>
      <c r="D77" s="119">
        <v>1</v>
      </c>
      <c r="E77" s="205"/>
      <c r="F77" s="121" t="s">
        <v>110</v>
      </c>
      <c r="G77" s="121">
        <v>1</v>
      </c>
      <c r="H77" s="121"/>
      <c r="I77" s="96"/>
      <c r="J77" s="121"/>
      <c r="K77" s="121"/>
      <c r="L77" s="121" t="s">
        <v>111</v>
      </c>
      <c r="M77" s="74" t="s">
        <v>21</v>
      </c>
      <c r="N77" s="74"/>
      <c r="O77" s="205"/>
      <c r="P77" s="205"/>
      <c r="Q77" s="205"/>
      <c r="R77" s="121"/>
      <c r="S77" s="205"/>
      <c r="T77" s="188">
        <v>20</v>
      </c>
      <c r="U77" s="76">
        <f t="shared" si="6"/>
        <v>20</v>
      </c>
    </row>
    <row r="78" spans="1:21">
      <c r="A78" s="145">
        <v>9</v>
      </c>
      <c r="B78" s="146">
        <v>9</v>
      </c>
      <c r="C78" s="146">
        <v>9</v>
      </c>
      <c r="D78" s="146">
        <v>2</v>
      </c>
      <c r="E78" s="67"/>
      <c r="F78" s="148" t="s">
        <v>81</v>
      </c>
      <c r="G78" s="149">
        <v>1</v>
      </c>
      <c r="H78" s="78"/>
      <c r="I78" s="53"/>
      <c r="J78" s="53"/>
      <c r="K78" s="53"/>
      <c r="L78" s="148" t="s">
        <v>112</v>
      </c>
      <c r="M78" s="53" t="s">
        <v>21</v>
      </c>
      <c r="N78" s="53"/>
      <c r="O78" s="67"/>
      <c r="P78" s="67"/>
      <c r="Q78" s="67"/>
      <c r="R78" s="53"/>
      <c r="S78" s="53"/>
      <c r="T78" s="150">
        <v>10</v>
      </c>
      <c r="U78" s="56">
        <f t="shared" si="6"/>
        <v>10</v>
      </c>
    </row>
    <row r="79" spans="1:21">
      <c r="A79" s="80"/>
      <c r="B79" s="54"/>
      <c r="C79" s="54"/>
      <c r="D79" s="54"/>
      <c r="E79" s="54"/>
      <c r="F79" s="43"/>
      <c r="G79" s="43"/>
      <c r="H79" s="43"/>
      <c r="I79" s="43"/>
      <c r="J79" s="43"/>
      <c r="K79" s="43"/>
      <c r="L79" s="42"/>
      <c r="M79" s="43"/>
      <c r="N79" s="43"/>
      <c r="O79" s="42"/>
      <c r="P79" s="42"/>
      <c r="Q79" s="42"/>
      <c r="R79" s="42"/>
      <c r="S79" s="42"/>
      <c r="T79" s="71"/>
      <c r="U79" s="71" t="str">
        <f t="shared" si="6"/>
        <v/>
      </c>
    </row>
    <row r="80" spans="1:21">
      <c r="A80" s="46"/>
      <c r="B80" s="46"/>
      <c r="C80" s="46"/>
      <c r="D80" s="46"/>
      <c r="E80" s="46"/>
      <c r="F80" s="34"/>
      <c r="G80" s="34"/>
      <c r="H80" s="34"/>
      <c r="I80" s="34"/>
      <c r="J80" s="34"/>
      <c r="K80" s="34"/>
      <c r="L80" s="36"/>
      <c r="M80" s="34"/>
      <c r="N80" s="34"/>
      <c r="O80" s="36"/>
      <c r="P80" s="36"/>
      <c r="Q80" s="36"/>
      <c r="R80" s="34"/>
      <c r="S80" s="36"/>
      <c r="T80" s="68"/>
      <c r="U80" s="68" t="str">
        <f t="shared" si="6"/>
        <v/>
      </c>
    </row>
  </sheetData>
  <mergeCells count="3">
    <mergeCell ref="A1:U2"/>
    <mergeCell ref="V1:X1"/>
    <mergeCell ref="A3:E3"/>
  </mergeCells>
  <conditionalFormatting sqref="I4:K80">
    <cfRule type="colorScale" priority="1">
      <colorScale>
        <cfvo type="formula" val="0"/>
        <cfvo type="formula" val="1"/>
        <color rgb="FFFF0000"/>
        <color rgb="FF70AD47"/>
      </colorScale>
    </cfRule>
  </conditionalFormatting>
  <conditionalFormatting sqref="I4:K14 I21:K33 I36:K50 I53:K80">
    <cfRule type="colorScale" priority="2">
      <colorScale>
        <cfvo type="formula" val="0"/>
        <cfvo type="formula" val="1"/>
        <color rgb="FFFF0000"/>
        <color theme="9"/>
      </colorScale>
    </cfRule>
  </conditionalFormatting>
  <conditionalFormatting sqref="M4">
    <cfRule type="notContainsBlanks" dxfId="0" priority="3">
      <formula>LEN(TRIM(M4))&gt;0</formula>
    </cfRule>
  </conditionalFormatting>
  <dataValidations count="1">
    <dataValidation type="list" allowBlank="1" showErrorMessage="1" sqref="M4:M80" xr:uid="{00000000-0002-0000-0200-000001000000}">
      <formula1>$V$2:$V$3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#REF!</xm:f>
          </x14:formula1>
          <xm:sqref>N5:N80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Mattingly</dc:creator>
  <cp:lastModifiedBy>Eli Mattingly</cp:lastModifiedBy>
  <dcterms:created xsi:type="dcterms:W3CDTF">2019-09-18T23:46:11Z</dcterms:created>
  <dcterms:modified xsi:type="dcterms:W3CDTF">2019-12-01T18:24:05Z</dcterms:modified>
</cp:coreProperties>
</file>