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22ma\Dropbox\MPI Group Folder\fMPI (Rodent)\Small Bore Imager_Open Source Files\"/>
    </mc:Choice>
  </mc:AlternateContent>
  <xr:revisionPtr revIDLastSave="0" documentId="13_ncr:1_{12319081-038F-4F03-A601-E0F91FA45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all Bore Syste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itiDXIewk6MS9uFG8xc33Ww2tmTg=="/>
    </ext>
  </extLst>
</workbook>
</file>

<file path=xl/calcChain.xml><?xml version="1.0" encoding="utf-8"?>
<calcChain xmlns="http://schemas.openxmlformats.org/spreadsheetml/2006/main">
  <c r="U115" i="2" l="1"/>
  <c r="T115" i="2"/>
  <c r="S115" i="2"/>
  <c r="Q115" i="2"/>
  <c r="P115" i="2"/>
  <c r="O115" i="2"/>
  <c r="U114" i="2"/>
  <c r="T114" i="2"/>
  <c r="S114" i="2"/>
  <c r="Q114" i="2"/>
  <c r="P114" i="2"/>
  <c r="O114" i="2"/>
  <c r="U113" i="2"/>
  <c r="T113" i="2"/>
  <c r="S113" i="2"/>
  <c r="Q113" i="2"/>
  <c r="P113" i="2"/>
  <c r="O113" i="2"/>
  <c r="U112" i="2"/>
  <c r="T112" i="2"/>
  <c r="S112" i="2"/>
  <c r="Q112" i="2"/>
  <c r="P112" i="2"/>
  <c r="O112" i="2"/>
  <c r="U111" i="2"/>
  <c r="S111" i="2"/>
  <c r="Q111" i="2"/>
  <c r="P111" i="2"/>
  <c r="O111" i="2"/>
  <c r="U110" i="2"/>
  <c r="S110" i="2"/>
  <c r="Q110" i="2"/>
  <c r="P110" i="2"/>
  <c r="O110" i="2"/>
  <c r="U109" i="2"/>
  <c r="T109" i="2"/>
  <c r="S109" i="2"/>
  <c r="Q109" i="2"/>
  <c r="P109" i="2"/>
  <c r="O109" i="2"/>
  <c r="U108" i="2"/>
  <c r="T108" i="2"/>
  <c r="S108" i="2"/>
  <c r="Q108" i="2"/>
  <c r="P108" i="2"/>
  <c r="O108" i="2"/>
  <c r="U107" i="2"/>
  <c r="T107" i="2"/>
  <c r="S107" i="2"/>
  <c r="Q107" i="2"/>
  <c r="P107" i="2"/>
  <c r="O107" i="2"/>
  <c r="U106" i="2"/>
  <c r="S106" i="2"/>
  <c r="Q106" i="2"/>
  <c r="P106" i="2"/>
  <c r="O106" i="2"/>
  <c r="U105" i="2"/>
  <c r="S105" i="2"/>
  <c r="Q105" i="2"/>
  <c r="P105" i="2"/>
  <c r="O105" i="2"/>
  <c r="U104" i="2"/>
  <c r="T104" i="2"/>
  <c r="S104" i="2"/>
  <c r="O104" i="2"/>
  <c r="U103" i="2"/>
  <c r="T103" i="2"/>
  <c r="S103" i="2"/>
  <c r="Q103" i="2"/>
  <c r="P103" i="2"/>
  <c r="O103" i="2"/>
  <c r="U102" i="2"/>
  <c r="T102" i="2"/>
  <c r="S102" i="2"/>
  <c r="Q102" i="2"/>
  <c r="P102" i="2"/>
  <c r="O102" i="2"/>
  <c r="U101" i="2"/>
  <c r="T101" i="2"/>
  <c r="S101" i="2"/>
  <c r="Q101" i="2"/>
  <c r="P101" i="2"/>
  <c r="O101" i="2"/>
  <c r="U100" i="2"/>
  <c r="T100" i="2"/>
  <c r="S100" i="2"/>
  <c r="Q100" i="2"/>
  <c r="P100" i="2"/>
  <c r="O100" i="2"/>
  <c r="U99" i="2"/>
  <c r="T99" i="2"/>
  <c r="S99" i="2"/>
  <c r="Q99" i="2"/>
  <c r="P99" i="2"/>
  <c r="O99" i="2"/>
  <c r="U98" i="2"/>
  <c r="T98" i="2"/>
  <c r="S98" i="2"/>
  <c r="Q98" i="2"/>
  <c r="P98" i="2"/>
  <c r="O98" i="2"/>
  <c r="U97" i="2"/>
  <c r="T97" i="2"/>
  <c r="S97" i="2"/>
  <c r="O97" i="2"/>
  <c r="U96" i="2"/>
  <c r="T96" i="2"/>
  <c r="S96" i="2"/>
  <c r="Q96" i="2"/>
  <c r="P96" i="2"/>
  <c r="O96" i="2"/>
  <c r="U95" i="2"/>
  <c r="T95" i="2"/>
  <c r="S95" i="2"/>
  <c r="Q95" i="2"/>
  <c r="P95" i="2"/>
  <c r="O95" i="2"/>
  <c r="U94" i="2"/>
  <c r="T94" i="2"/>
  <c r="S94" i="2"/>
  <c r="O94" i="2"/>
  <c r="U93" i="2"/>
  <c r="T93" i="2"/>
  <c r="S93" i="2"/>
  <c r="O93" i="2"/>
  <c r="U92" i="2"/>
  <c r="T92" i="2"/>
  <c r="S92" i="2"/>
  <c r="O92" i="2"/>
  <c r="U91" i="2"/>
  <c r="T91" i="2"/>
  <c r="S91" i="2"/>
  <c r="O91" i="2"/>
  <c r="U90" i="2"/>
  <c r="T90" i="2"/>
  <c r="S90" i="2"/>
  <c r="O90" i="2"/>
  <c r="U89" i="2"/>
  <c r="T89" i="2"/>
  <c r="S89" i="2"/>
  <c r="Q89" i="2"/>
  <c r="P89" i="2"/>
  <c r="O89" i="2"/>
  <c r="U88" i="2"/>
  <c r="T88" i="2"/>
  <c r="S88" i="2"/>
  <c r="O88" i="2"/>
  <c r="U87" i="2"/>
  <c r="T87" i="2"/>
  <c r="S87" i="2"/>
  <c r="Q87" i="2"/>
  <c r="P87" i="2"/>
  <c r="O87" i="2"/>
  <c r="U86" i="2"/>
  <c r="T86" i="2"/>
  <c r="S86" i="2"/>
  <c r="Q86" i="2"/>
  <c r="P86" i="2"/>
  <c r="O86" i="2"/>
  <c r="U85" i="2"/>
  <c r="T85" i="2"/>
  <c r="S85" i="2"/>
  <c r="Q85" i="2"/>
  <c r="P85" i="2"/>
  <c r="O85" i="2"/>
  <c r="U84" i="2"/>
  <c r="T84" i="2"/>
  <c r="S84" i="2"/>
  <c r="O84" i="2"/>
  <c r="U83" i="2"/>
  <c r="T83" i="2"/>
  <c r="S83" i="2"/>
  <c r="Q83" i="2"/>
  <c r="P83" i="2"/>
  <c r="O83" i="2"/>
  <c r="U82" i="2"/>
  <c r="T82" i="2"/>
  <c r="S82" i="2"/>
  <c r="Q82" i="2"/>
  <c r="P82" i="2"/>
  <c r="O82" i="2"/>
  <c r="U81" i="2"/>
  <c r="T81" i="2"/>
  <c r="S81" i="2"/>
  <c r="Q81" i="2"/>
  <c r="P81" i="2"/>
  <c r="O81" i="2"/>
  <c r="U80" i="2"/>
  <c r="T80" i="2"/>
  <c r="S80" i="2"/>
  <c r="Q80" i="2"/>
  <c r="P80" i="2"/>
  <c r="O80" i="2"/>
  <c r="U79" i="2"/>
  <c r="S79" i="2"/>
  <c r="Q79" i="2"/>
  <c r="P79" i="2"/>
  <c r="O79" i="2"/>
  <c r="U78" i="2"/>
  <c r="T78" i="2"/>
  <c r="S78" i="2"/>
  <c r="O78" i="2"/>
  <c r="U77" i="2"/>
  <c r="S77" i="2"/>
  <c r="Q77" i="2"/>
  <c r="P77" i="2"/>
  <c r="O77" i="2"/>
  <c r="U76" i="2"/>
  <c r="T76" i="2"/>
  <c r="S76" i="2"/>
  <c r="Q76" i="2"/>
  <c r="P76" i="2"/>
  <c r="O76" i="2"/>
  <c r="U75" i="2"/>
  <c r="T75" i="2"/>
  <c r="S75" i="2"/>
  <c r="Q75" i="2"/>
  <c r="P75" i="2"/>
  <c r="O75" i="2"/>
  <c r="U74" i="2"/>
  <c r="T74" i="2"/>
  <c r="S74" i="2"/>
  <c r="Q74" i="2"/>
  <c r="P74" i="2"/>
  <c r="O74" i="2"/>
  <c r="U73" i="2"/>
  <c r="S73" i="2"/>
  <c r="Q73" i="2"/>
  <c r="P73" i="2"/>
  <c r="O73" i="2"/>
  <c r="U72" i="2"/>
  <c r="S72" i="2"/>
  <c r="O72" i="2"/>
  <c r="U71" i="2"/>
  <c r="S71" i="2"/>
  <c r="Q71" i="2"/>
  <c r="P71" i="2"/>
  <c r="O71" i="2"/>
  <c r="U70" i="2"/>
  <c r="T70" i="2"/>
  <c r="S70" i="2"/>
  <c r="O70" i="2"/>
  <c r="U69" i="2"/>
  <c r="Q69" i="2"/>
  <c r="P69" i="2"/>
  <c r="O69" i="2"/>
  <c r="U68" i="2"/>
  <c r="T68" i="2"/>
  <c r="S68" i="2"/>
  <c r="Q68" i="2"/>
  <c r="P68" i="2"/>
  <c r="O68" i="2"/>
  <c r="U67" i="2"/>
  <c r="T67" i="2"/>
  <c r="S67" i="2"/>
  <c r="Q67" i="2"/>
  <c r="P67" i="2"/>
  <c r="O67" i="2"/>
  <c r="U66" i="2"/>
  <c r="S66" i="2"/>
  <c r="O66" i="2"/>
  <c r="U65" i="2"/>
  <c r="T65" i="2"/>
  <c r="S65" i="2"/>
  <c r="O65" i="2"/>
  <c r="U64" i="2"/>
  <c r="S64" i="2"/>
  <c r="Q64" i="2"/>
  <c r="P64" i="2"/>
  <c r="O64" i="2"/>
  <c r="U63" i="2"/>
  <c r="S63" i="2"/>
  <c r="Q63" i="2"/>
  <c r="P63" i="2"/>
  <c r="O63" i="2"/>
  <c r="U62" i="2"/>
  <c r="T62" i="2"/>
  <c r="S62" i="2"/>
  <c r="Q62" i="2"/>
  <c r="P62" i="2"/>
  <c r="O62" i="2"/>
  <c r="U61" i="2"/>
  <c r="S61" i="2"/>
  <c r="Q61" i="2"/>
  <c r="P61" i="2"/>
  <c r="O61" i="2"/>
  <c r="U60" i="2"/>
  <c r="S60" i="2"/>
  <c r="Q60" i="2"/>
  <c r="P60" i="2"/>
  <c r="O60" i="2"/>
  <c r="U59" i="2"/>
  <c r="T59" i="2"/>
  <c r="S59" i="2"/>
  <c r="Q59" i="2"/>
  <c r="P59" i="2"/>
  <c r="O59" i="2"/>
  <c r="U58" i="2"/>
  <c r="T58" i="2"/>
  <c r="S58" i="2"/>
  <c r="Q58" i="2"/>
  <c r="P58" i="2"/>
  <c r="O58" i="2"/>
  <c r="U57" i="2"/>
  <c r="T57" i="2"/>
  <c r="S57" i="2"/>
  <c r="O57" i="2"/>
  <c r="U56" i="2"/>
  <c r="T56" i="2"/>
  <c r="S56" i="2"/>
  <c r="O56" i="2"/>
  <c r="U55" i="2"/>
  <c r="S55" i="2"/>
  <c r="O55" i="2"/>
  <c r="T54" i="2"/>
  <c r="U54" i="2" s="1"/>
  <c r="S54" i="2"/>
  <c r="Q54" i="2"/>
  <c r="P54" i="2"/>
  <c r="O54" i="2"/>
  <c r="T53" i="2"/>
  <c r="U53" i="2" s="1"/>
  <c r="S53" i="2"/>
  <c r="Q53" i="2"/>
  <c r="P53" i="2"/>
  <c r="O53" i="2"/>
  <c r="U52" i="2"/>
  <c r="S52" i="2"/>
  <c r="Q52" i="2"/>
  <c r="P52" i="2"/>
  <c r="O52" i="2"/>
  <c r="U51" i="2"/>
  <c r="S51" i="2"/>
  <c r="Q51" i="2"/>
  <c r="P51" i="2"/>
  <c r="O51" i="2"/>
  <c r="U50" i="2"/>
  <c r="T50" i="2"/>
  <c r="S50" i="2"/>
  <c r="Q50" i="2"/>
  <c r="P50" i="2"/>
  <c r="O50" i="2"/>
  <c r="U49" i="2"/>
  <c r="S49" i="2"/>
  <c r="Q49" i="2"/>
  <c r="P49" i="2"/>
  <c r="O49" i="2"/>
  <c r="U48" i="2"/>
  <c r="T48" i="2"/>
  <c r="S48" i="2"/>
  <c r="Q48" i="2"/>
  <c r="P48" i="2"/>
  <c r="O48" i="2"/>
  <c r="U47" i="2"/>
  <c r="T47" i="2"/>
  <c r="S47" i="2"/>
  <c r="Q47" i="2"/>
  <c r="P47" i="2"/>
  <c r="O47" i="2"/>
  <c r="U46" i="2"/>
  <c r="T46" i="2"/>
  <c r="S46" i="2"/>
  <c r="Q46" i="2"/>
  <c r="P46" i="2"/>
  <c r="O46" i="2"/>
  <c r="U45" i="2"/>
  <c r="T45" i="2"/>
  <c r="S45" i="2"/>
  <c r="Q45" i="2"/>
  <c r="P45" i="2"/>
  <c r="O45" i="2"/>
  <c r="U44" i="2"/>
  <c r="S44" i="2"/>
  <c r="O44" i="2"/>
  <c r="U43" i="2"/>
  <c r="S43" i="2"/>
  <c r="Q43" i="2"/>
  <c r="P43" i="2"/>
  <c r="O43" i="2"/>
  <c r="U42" i="2"/>
  <c r="S42" i="2"/>
  <c r="Q42" i="2"/>
  <c r="P42" i="2"/>
  <c r="O42" i="2"/>
  <c r="T41" i="2"/>
  <c r="U41" i="2" s="1"/>
  <c r="S41" i="2"/>
  <c r="Q41" i="2"/>
  <c r="P41" i="2"/>
  <c r="O41" i="2"/>
  <c r="U40" i="2"/>
  <c r="S40" i="2"/>
  <c r="Q40" i="2"/>
  <c r="P40" i="2"/>
  <c r="O40" i="2"/>
  <c r="U39" i="2"/>
  <c r="T39" i="2"/>
  <c r="S39" i="2"/>
  <c r="O39" i="2"/>
  <c r="U38" i="2"/>
  <c r="S38" i="2"/>
  <c r="Q38" i="2"/>
  <c r="P38" i="2"/>
  <c r="O38" i="2"/>
  <c r="U37" i="2"/>
  <c r="T37" i="2"/>
  <c r="S37" i="2"/>
  <c r="Q37" i="2"/>
  <c r="P37" i="2"/>
  <c r="O37" i="2"/>
  <c r="U36" i="2"/>
  <c r="T36" i="2"/>
  <c r="S36" i="2"/>
  <c r="Q36" i="2"/>
  <c r="P36" i="2"/>
  <c r="O36" i="2"/>
  <c r="U35" i="2"/>
  <c r="T35" i="2"/>
  <c r="S35" i="2"/>
  <c r="Q35" i="2"/>
  <c r="P35" i="2"/>
  <c r="O35" i="2"/>
  <c r="U34" i="2"/>
  <c r="T34" i="2"/>
  <c r="S34" i="2"/>
  <c r="O34" i="2"/>
  <c r="U33" i="2"/>
  <c r="S33" i="2"/>
  <c r="Q33" i="2"/>
  <c r="P33" i="2"/>
  <c r="O33" i="2"/>
  <c r="U32" i="2"/>
  <c r="T32" i="2"/>
  <c r="S32" i="2"/>
  <c r="Q32" i="2"/>
  <c r="P32" i="2"/>
  <c r="O32" i="2"/>
  <c r="U31" i="2"/>
  <c r="S31" i="2"/>
  <c r="Q31" i="2"/>
  <c r="P31" i="2"/>
  <c r="O31" i="2"/>
  <c r="T30" i="2"/>
  <c r="U30" i="2" s="1"/>
  <c r="S30" i="2"/>
  <c r="O30" i="2"/>
  <c r="T29" i="2"/>
  <c r="U29" i="2" s="1"/>
  <c r="S29" i="2"/>
  <c r="Q29" i="2"/>
  <c r="P29" i="2"/>
  <c r="O29" i="2"/>
  <c r="U28" i="2"/>
  <c r="S28" i="2"/>
  <c r="O28" i="2"/>
  <c r="U27" i="2"/>
  <c r="S27" i="2"/>
  <c r="Q27" i="2"/>
  <c r="P27" i="2"/>
  <c r="O27" i="2"/>
  <c r="T26" i="2"/>
  <c r="U26" i="2" s="1"/>
  <c r="S26" i="2"/>
  <c r="O26" i="2"/>
  <c r="U25" i="2"/>
  <c r="S25" i="2"/>
  <c r="Q25" i="2"/>
  <c r="P25" i="2"/>
  <c r="O25" i="2"/>
  <c r="U24" i="2"/>
  <c r="S24" i="2"/>
  <c r="Q24" i="2"/>
  <c r="P24" i="2"/>
  <c r="O24" i="2"/>
  <c r="U23" i="2"/>
  <c r="S23" i="2"/>
  <c r="Q23" i="2"/>
  <c r="P23" i="2"/>
  <c r="O23" i="2"/>
  <c r="U22" i="2"/>
  <c r="S22" i="2"/>
  <c r="O22" i="2"/>
  <c r="U21" i="2"/>
  <c r="T21" i="2"/>
  <c r="S21" i="2"/>
  <c r="Q21" i="2"/>
  <c r="P21" i="2"/>
  <c r="O21" i="2"/>
  <c r="U20" i="2"/>
  <c r="T20" i="2"/>
  <c r="S20" i="2"/>
  <c r="Q20" i="2"/>
  <c r="P20" i="2"/>
  <c r="O20" i="2"/>
  <c r="U19" i="2"/>
  <c r="S19" i="2"/>
  <c r="O19" i="2"/>
  <c r="U18" i="2"/>
  <c r="T18" i="2"/>
  <c r="S18" i="2"/>
  <c r="Q18" i="2"/>
  <c r="P18" i="2"/>
  <c r="O18" i="2"/>
  <c r="U17" i="2"/>
  <c r="S17" i="2"/>
  <c r="O17" i="2"/>
  <c r="U16" i="2"/>
  <c r="S16" i="2"/>
  <c r="O16" i="2"/>
  <c r="U15" i="2"/>
  <c r="S15" i="2"/>
  <c r="Q15" i="2"/>
  <c r="P15" i="2"/>
  <c r="O15" i="2"/>
  <c r="U14" i="2"/>
  <c r="T14" i="2"/>
  <c r="S14" i="2"/>
  <c r="O14" i="2"/>
  <c r="U13" i="2"/>
  <c r="T13" i="2"/>
  <c r="S13" i="2"/>
  <c r="Q13" i="2"/>
  <c r="P13" i="2"/>
  <c r="O13" i="2"/>
  <c r="U12" i="2"/>
  <c r="T12" i="2"/>
  <c r="S12" i="2"/>
  <c r="Q12" i="2"/>
  <c r="P12" i="2"/>
  <c r="O12" i="2"/>
  <c r="U11" i="2"/>
  <c r="T11" i="2"/>
  <c r="S11" i="2"/>
  <c r="Q11" i="2"/>
  <c r="P11" i="2"/>
  <c r="O11" i="2"/>
  <c r="U10" i="2"/>
  <c r="T10" i="2"/>
  <c r="S10" i="2"/>
  <c r="Q10" i="2"/>
  <c r="P10" i="2"/>
  <c r="O10" i="2"/>
  <c r="U9" i="2"/>
  <c r="U4" i="2" s="1"/>
  <c r="S9" i="2"/>
  <c r="U8" i="2"/>
  <c r="S8" i="2"/>
  <c r="Q8" i="2"/>
  <c r="P8" i="2"/>
  <c r="O8" i="2"/>
  <c r="S7" i="2"/>
  <c r="S6" i="2"/>
  <c r="S5" i="2"/>
  <c r="S4" i="2"/>
  <c r="K4" i="2"/>
  <c r="J4" i="2"/>
  <c r="I4" i="2"/>
  <c r="G4" i="2"/>
</calcChain>
</file>

<file path=xl/sharedStrings.xml><?xml version="1.0" encoding="utf-8"?>
<sst xmlns="http://schemas.openxmlformats.org/spreadsheetml/2006/main" count="261" uniqueCount="132">
  <si>
    <t>Small Bore MPI Project Management Spreadsheet</t>
  </si>
  <si>
    <t>Drop-down menu source:</t>
  </si>
  <si>
    <t>Yes</t>
  </si>
  <si>
    <t>CNC Milling</t>
  </si>
  <si>
    <t>Part Number (2-####)</t>
  </si>
  <si>
    <t>Part Name</t>
  </si>
  <si>
    <t>Quantitiy</t>
  </si>
  <si>
    <t>Material</t>
  </si>
  <si>
    <t>Designed (.5 = Drawn, 1 = Drawn&amp; Saved properly)</t>
  </si>
  <si>
    <t>Fabricated/Purchased</t>
  </si>
  <si>
    <t>Assembled</t>
  </si>
  <si>
    <t>Notes</t>
  </si>
  <si>
    <t>Made in lab</t>
  </si>
  <si>
    <t>Method of Mfg</t>
  </si>
  <si>
    <t>Quoted (&amp; Quote No.)</t>
  </si>
  <si>
    <t>Paid</t>
  </si>
  <si>
    <t>P.O. Number</t>
  </si>
  <si>
    <t>Part Mass</t>
  </si>
  <si>
    <t>Total Mass (kg)</t>
  </si>
  <si>
    <t>Cost (USD)</t>
  </si>
  <si>
    <t>Total Cost (USD)</t>
  </si>
  <si>
    <t>No</t>
  </si>
  <si>
    <t>3D Print</t>
  </si>
  <si>
    <t>Rotating Gantry</t>
  </si>
  <si>
    <t>N/A</t>
  </si>
  <si>
    <t>Magnet Assembly</t>
  </si>
  <si>
    <t>Permanent Magnet</t>
  </si>
  <si>
    <t>NdFeB</t>
  </si>
  <si>
    <t>Magnet Brick SubAssembly</t>
  </si>
  <si>
    <t>A</t>
  </si>
  <si>
    <t>Individual NdFeB Block</t>
  </si>
  <si>
    <t>Magnet Brick Housing</t>
  </si>
  <si>
    <t>Shift Coil Assembly</t>
  </si>
  <si>
    <t>Shift Coils SubAssembly</t>
  </si>
  <si>
    <t>Copper</t>
  </si>
  <si>
    <t>Shift Coil Layer</t>
  </si>
  <si>
    <t>Middle Heat Sink</t>
  </si>
  <si>
    <t>Aluminum</t>
  </si>
  <si>
    <t>Middle Heat Sink Mirror</t>
  </si>
  <si>
    <t>Top Heat Sink</t>
  </si>
  <si>
    <t>B</t>
  </si>
  <si>
    <t>Top Heat Sink Manifold</t>
  </si>
  <si>
    <t>Brass</t>
  </si>
  <si>
    <t>Top Heat Sink Mirror</t>
  </si>
  <si>
    <t>Water Rotary Union Assembly</t>
  </si>
  <si>
    <t>Inner RU Body</t>
  </si>
  <si>
    <t>Bearing Bronze</t>
  </si>
  <si>
    <t>Outer RU Body</t>
  </si>
  <si>
    <t>RU End Cap</t>
  </si>
  <si>
    <t>O Ring Cap</t>
  </si>
  <si>
    <t>Sq O Ring</t>
  </si>
  <si>
    <t>Nitrile</t>
  </si>
  <si>
    <t>RU Top Plate</t>
  </si>
  <si>
    <t>FR4</t>
  </si>
  <si>
    <t>PC</t>
  </si>
  <si>
    <t>RU Mechanical Connector</t>
  </si>
  <si>
    <t>Inner Gasket</t>
  </si>
  <si>
    <t>Outer Gasket</t>
  </si>
  <si>
    <t>Pipe Inserts</t>
  </si>
  <si>
    <t>Electrical Slip Ring Assembly</t>
  </si>
  <si>
    <t>Gantry Structure</t>
  </si>
  <si>
    <t>Gantry Structure Assembly</t>
  </si>
  <si>
    <t>Racetrack Board</t>
  </si>
  <si>
    <t>Flat Connector</t>
  </si>
  <si>
    <t>Angle Stock Bracket</t>
  </si>
  <si>
    <t>Gantry Support Rib</t>
  </si>
  <si>
    <t>Bearing</t>
  </si>
  <si>
    <t>Bearing Clamp No Pulley</t>
  </si>
  <si>
    <t>A-D</t>
  </si>
  <si>
    <t>Bearing Clamp Gear</t>
  </si>
  <si>
    <t>Timing Belt</t>
  </si>
  <si>
    <t>Stationary Structure</t>
  </si>
  <si>
    <t>Imager Frame</t>
  </si>
  <si>
    <t>Aluminum Framing</t>
  </si>
  <si>
    <t>Estimated Length/costs-- depends on efficiency of cutting from long pieces</t>
  </si>
  <si>
    <t>Other Supports</t>
  </si>
  <si>
    <t>Copper Tube Clamp Bottom</t>
  </si>
  <si>
    <t>Copper Tube Clamp Top</t>
  </si>
  <si>
    <t>Al Frame End Cap</t>
  </si>
  <si>
    <t>Plywood Frame Top</t>
  </si>
  <si>
    <t>Wood</t>
  </si>
  <si>
    <t>Alum Angle Bracket</t>
  </si>
  <si>
    <t>Also an estimation, I recommend buying this and many extra of other kinds of brackets</t>
  </si>
  <si>
    <t>Wood Bench Top</t>
  </si>
  <si>
    <t>Driving Mechanics</t>
  </si>
  <si>
    <t>Drive Train</t>
  </si>
  <si>
    <t>Motor</t>
  </si>
  <si>
    <t>Anaheim Automation Part No. 42Y312D-LW8</t>
  </si>
  <si>
    <t>Gear Box</t>
  </si>
  <si>
    <t>Timing Belt Pulley Small</t>
  </si>
  <si>
    <t>McMaster Part No. 1304N11</t>
  </si>
  <si>
    <t>Timing Belt Pulley Large</t>
  </si>
  <si>
    <t>Steel</t>
  </si>
  <si>
    <t>McMaster Part No. 1304N2</t>
  </si>
  <si>
    <t>Pillow Block</t>
  </si>
  <si>
    <t>Small Shaft Bearing</t>
  </si>
  <si>
    <t>McMaster No. 60355K505</t>
  </si>
  <si>
    <t>Electrical Shielding</t>
  </si>
  <si>
    <t>Copper Bore</t>
  </si>
  <si>
    <t>Main Copper Box</t>
  </si>
  <si>
    <t>Copper Box Side</t>
  </si>
  <si>
    <t>Copper Box Side_Hole</t>
  </si>
  <si>
    <t>Copper Box Side_Feedthrough</t>
  </si>
  <si>
    <t>C</t>
  </si>
  <si>
    <t>BNC Feedthrough</t>
  </si>
  <si>
    <t>Brass Angle Bracket</t>
  </si>
  <si>
    <t>Tx Filter Box</t>
  </si>
  <si>
    <t>McMaster No. 75775K160</t>
  </si>
  <si>
    <t>Motor Shield Box</t>
  </si>
  <si>
    <t>McMaster No. 75065K420</t>
  </si>
  <si>
    <t>Inside Bore and Rails</t>
  </si>
  <si>
    <t>Tx Rx Coils</t>
  </si>
  <si>
    <t>Rail and Bed Assembly</t>
  </si>
  <si>
    <t>Bed Rails</t>
  </si>
  <si>
    <t>Bed Rail Clamp</t>
  </si>
  <si>
    <t>Bed Rail Base Junction</t>
  </si>
  <si>
    <t>Bed Holder</t>
  </si>
  <si>
    <t>Bed Rail End</t>
  </si>
  <si>
    <t>Bed and Phantom Holders</t>
  </si>
  <si>
    <t>Rat Bed Base</t>
  </si>
  <si>
    <t>Computers and Amplifiers</t>
  </si>
  <si>
    <t>Power Amplifiers</t>
  </si>
  <si>
    <t>Shift Amplifier</t>
  </si>
  <si>
    <t xml:space="preserve">Price Approximated </t>
  </si>
  <si>
    <t>Drive Amplifier</t>
  </si>
  <si>
    <t xml:space="preserve">AE Techron 7548 Price Approximated </t>
  </si>
  <si>
    <t>Computers and DAQs</t>
  </si>
  <si>
    <t>Computers</t>
  </si>
  <si>
    <t>Main CPU</t>
  </si>
  <si>
    <t>Dell Precision 7730</t>
  </si>
  <si>
    <t>CPU Rack</t>
  </si>
  <si>
    <t>Dell Precision 3930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</si>
</sst>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11">
    <font>
      <sz val="11"/>
      <color theme="1"/>
      <name val="Arial"/>
    </font>
    <font>
      <b/>
      <sz val="21"/>
      <color rgb="FF000000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Roboto"/>
    </font>
    <font>
      <sz val="9"/>
      <color rgb="FF000000"/>
      <name val="Roboto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2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3" fillId="3" borderId="7" xfId="0" applyFont="1" applyFill="1" applyBorder="1"/>
    <xf numFmtId="0" fontId="3" fillId="3" borderId="10" xfId="0" applyFont="1" applyFill="1" applyBorder="1"/>
    <xf numFmtId="0" fontId="4" fillId="4" borderId="7" xfId="0" applyFont="1" applyFill="1" applyBorder="1" applyAlignment="1"/>
    <xf numFmtId="0" fontId="3" fillId="4" borderId="11" xfId="0" applyFont="1" applyFill="1" applyBorder="1"/>
    <xf numFmtId="0" fontId="6" fillId="5" borderId="15" xfId="0" applyFont="1" applyFill="1" applyBorder="1"/>
    <xf numFmtId="0" fontId="3" fillId="5" borderId="15" xfId="0" applyFont="1" applyFill="1" applyBorder="1"/>
    <xf numFmtId="0" fontId="4" fillId="5" borderId="15" xfId="0" applyFont="1" applyFill="1" applyBorder="1" applyAlignment="1"/>
    <xf numFmtId="0" fontId="3" fillId="3" borderId="16" xfId="0" applyFont="1" applyFill="1" applyBorder="1"/>
    <xf numFmtId="0" fontId="4" fillId="4" borderId="17" xfId="0" applyFont="1" applyFill="1" applyBorder="1" applyAlignment="1"/>
    <xf numFmtId="0" fontId="3" fillId="4" borderId="18" xfId="0" applyFont="1" applyFill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6" borderId="21" xfId="0" applyFont="1" applyFill="1" applyBorder="1"/>
    <xf numFmtId="10" fontId="3" fillId="6" borderId="21" xfId="0" applyNumberFormat="1" applyFont="1" applyFill="1" applyBorder="1"/>
    <xf numFmtId="4" fontId="3" fillId="6" borderId="21" xfId="0" applyNumberFormat="1" applyFont="1" applyFill="1" applyBorder="1"/>
    <xf numFmtId="164" fontId="3" fillId="6" borderId="21" xfId="0" applyNumberFormat="1" applyFont="1" applyFill="1" applyBorder="1"/>
    <xf numFmtId="0" fontId="3" fillId="7" borderId="7" xfId="0" applyFont="1" applyFill="1" applyBorder="1"/>
    <xf numFmtId="0" fontId="4" fillId="7" borderId="22" xfId="0" applyFont="1" applyFill="1" applyBorder="1" applyAlignment="1"/>
    <xf numFmtId="0" fontId="3" fillId="7" borderId="22" xfId="0" applyFont="1" applyFill="1" applyBorder="1"/>
    <xf numFmtId="0" fontId="3" fillId="7" borderId="23" xfId="0" applyFont="1" applyFill="1" applyBorder="1"/>
    <xf numFmtId="164" fontId="3" fillId="7" borderId="23" xfId="0" applyNumberFormat="1" applyFont="1" applyFill="1" applyBorder="1"/>
    <xf numFmtId="0" fontId="3" fillId="8" borderId="7" xfId="0" applyFont="1" applyFill="1" applyBorder="1"/>
    <xf numFmtId="0" fontId="3" fillId="8" borderId="22" xfId="0" applyFont="1" applyFill="1" applyBorder="1"/>
    <xf numFmtId="0" fontId="4" fillId="8" borderId="7" xfId="0" applyFont="1" applyFill="1" applyBorder="1" applyAlignment="1"/>
    <xf numFmtId="0" fontId="4" fillId="8" borderId="22" xfId="0" applyFont="1" applyFill="1" applyBorder="1" applyAlignment="1"/>
    <xf numFmtId="164" fontId="3" fillId="8" borderId="22" xfId="0" applyNumberFormat="1" applyFont="1" applyFill="1" applyBorder="1"/>
    <xf numFmtId="0" fontId="3" fillId="9" borderId="7" xfId="0" applyFont="1" applyFill="1" applyBorder="1"/>
    <xf numFmtId="0" fontId="4" fillId="9" borderId="22" xfId="0" applyFont="1" applyFill="1" applyBorder="1" applyAlignment="1"/>
    <xf numFmtId="0" fontId="3" fillId="9" borderId="22" xfId="0" applyFont="1" applyFill="1" applyBorder="1"/>
    <xf numFmtId="164" fontId="3" fillId="9" borderId="22" xfId="0" applyNumberFormat="1" applyFont="1" applyFill="1" applyBorder="1"/>
    <xf numFmtId="0" fontId="4" fillId="9" borderId="7" xfId="0" applyFont="1" applyFill="1" applyBorder="1" applyAlignment="1"/>
    <xf numFmtId="0" fontId="3" fillId="5" borderId="7" xfId="0" applyFont="1" applyFill="1" applyBorder="1"/>
    <xf numFmtId="0" fontId="3" fillId="5" borderId="22" xfId="0" applyFont="1" applyFill="1" applyBorder="1"/>
    <xf numFmtId="0" fontId="4" fillId="5" borderId="22" xfId="0" applyFont="1" applyFill="1" applyBorder="1" applyAlignment="1"/>
    <xf numFmtId="164" fontId="4" fillId="9" borderId="22" xfId="0" applyNumberFormat="1" applyFont="1" applyFill="1" applyBorder="1" applyAlignment="1"/>
    <xf numFmtId="0" fontId="4" fillId="10" borderId="7" xfId="0" applyFont="1" applyFill="1" applyBorder="1" applyAlignment="1"/>
    <xf numFmtId="0" fontId="3" fillId="10" borderId="7" xfId="0" applyFont="1" applyFill="1" applyBorder="1" applyAlignment="1"/>
    <xf numFmtId="0" fontId="3" fillId="10" borderId="7" xfId="0" applyFont="1" applyFill="1" applyBorder="1"/>
    <xf numFmtId="0" fontId="3" fillId="10" borderId="24" xfId="0" applyFont="1" applyFill="1" applyBorder="1" applyAlignment="1"/>
    <xf numFmtId="0" fontId="4" fillId="10" borderId="22" xfId="0" applyFont="1" applyFill="1" applyBorder="1" applyAlignment="1"/>
    <xf numFmtId="164" fontId="4" fillId="5" borderId="22" xfId="0" applyNumberFormat="1" applyFont="1" applyFill="1" applyBorder="1" applyAlignment="1"/>
    <xf numFmtId="0" fontId="3" fillId="10" borderId="10" xfId="0" applyFont="1" applyFill="1" applyBorder="1" applyAlignment="1"/>
    <xf numFmtId="0" fontId="3" fillId="10" borderId="22" xfId="0" applyFont="1" applyFill="1" applyBorder="1"/>
    <xf numFmtId="0" fontId="3" fillId="10" borderId="10" xfId="0" applyFont="1" applyFill="1" applyBorder="1" applyAlignment="1"/>
    <xf numFmtId="0" fontId="3" fillId="10" borderId="7" xfId="0" applyFont="1" applyFill="1" applyBorder="1" applyAlignment="1"/>
    <xf numFmtId="0" fontId="3" fillId="10" borderId="24" xfId="0" applyFont="1" applyFill="1" applyBorder="1" applyAlignment="1"/>
    <xf numFmtId="164" fontId="3" fillId="10" borderId="10" xfId="0" applyNumberFormat="1" applyFont="1" applyFill="1" applyBorder="1" applyAlignment="1"/>
    <xf numFmtId="164" fontId="3" fillId="10" borderId="10" xfId="0" applyNumberFormat="1" applyFont="1" applyFill="1" applyBorder="1" applyAlignment="1"/>
    <xf numFmtId="0" fontId="4" fillId="5" borderId="7" xfId="0" applyFont="1" applyFill="1" applyBorder="1" applyAlignment="1"/>
    <xf numFmtId="0" fontId="3" fillId="5" borderId="25" xfId="0" applyFont="1" applyFill="1" applyBorder="1" applyAlignment="1"/>
    <xf numFmtId="0" fontId="3" fillId="5" borderId="26" xfId="0" applyFont="1" applyFill="1" applyBorder="1" applyAlignment="1"/>
    <xf numFmtId="0" fontId="3" fillId="5" borderId="22" xfId="0" applyFont="1" applyFill="1" applyBorder="1" applyAlignment="1"/>
    <xf numFmtId="0" fontId="3" fillId="5" borderId="27" xfId="0" applyFont="1" applyFill="1" applyBorder="1" applyAlignment="1"/>
    <xf numFmtId="0" fontId="3" fillId="5" borderId="25" xfId="0" applyFont="1" applyFill="1" applyBorder="1" applyAlignment="1"/>
    <xf numFmtId="0" fontId="3" fillId="5" borderId="27" xfId="0" applyFont="1" applyFill="1" applyBorder="1" applyAlignment="1"/>
    <xf numFmtId="0" fontId="7" fillId="0" borderId="0" xfId="0" applyFont="1"/>
    <xf numFmtId="0" fontId="3" fillId="5" borderId="26" xfId="0" applyFont="1" applyFill="1" applyBorder="1" applyAlignment="1"/>
    <xf numFmtId="164" fontId="3" fillId="5" borderId="27" xfId="0" applyNumberFormat="1" applyFont="1" applyFill="1" applyBorder="1" applyAlignment="1"/>
    <xf numFmtId="0" fontId="3" fillId="10" borderId="7" xfId="0" applyFont="1" applyFill="1" applyBorder="1" applyAlignment="1"/>
    <xf numFmtId="0" fontId="3" fillId="10" borderId="24" xfId="0" applyFont="1" applyFill="1" applyBorder="1" applyAlignment="1"/>
    <xf numFmtId="0" fontId="3" fillId="10" borderId="10" xfId="0" applyFont="1" applyFill="1" applyBorder="1" applyAlignment="1"/>
    <xf numFmtId="0" fontId="3" fillId="10" borderId="22" xfId="0" applyFont="1" applyFill="1" applyBorder="1" applyAlignment="1"/>
    <xf numFmtId="164" fontId="3" fillId="10" borderId="22" xfId="0" applyNumberFormat="1" applyFont="1" applyFill="1" applyBorder="1"/>
    <xf numFmtId="164" fontId="3" fillId="5" borderId="22" xfId="0" applyNumberFormat="1" applyFont="1" applyFill="1" applyBorder="1"/>
    <xf numFmtId="0" fontId="3" fillId="5" borderId="7" xfId="0" applyFont="1" applyFill="1" applyBorder="1" applyAlignment="1"/>
    <xf numFmtId="0" fontId="3" fillId="5" borderId="24" xfId="0" applyFont="1" applyFill="1" applyBorder="1" applyAlignment="1"/>
    <xf numFmtId="0" fontId="3" fillId="5" borderId="10" xfId="0" applyFont="1" applyFill="1" applyBorder="1" applyAlignment="1"/>
    <xf numFmtId="0" fontId="3" fillId="5" borderId="10" xfId="0" applyFont="1" applyFill="1" applyBorder="1" applyAlignment="1"/>
    <xf numFmtId="0" fontId="3" fillId="5" borderId="10" xfId="0" applyFont="1" applyFill="1" applyBorder="1" applyAlignment="1"/>
    <xf numFmtId="164" fontId="3" fillId="5" borderId="10" xfId="0" applyNumberFormat="1" applyFont="1" applyFill="1" applyBorder="1" applyAlignment="1"/>
    <xf numFmtId="164" fontId="3" fillId="5" borderId="10" xfId="0" applyNumberFormat="1" applyFont="1" applyFill="1" applyBorder="1" applyAlignment="1"/>
    <xf numFmtId="0" fontId="3" fillId="8" borderId="7" xfId="0" applyFont="1" applyFill="1" applyBorder="1" applyAlignment="1"/>
    <xf numFmtId="0" fontId="3" fillId="8" borderId="24" xfId="0" applyFont="1" applyFill="1" applyBorder="1" applyAlignment="1"/>
    <xf numFmtId="0" fontId="8" fillId="10" borderId="10" xfId="0" applyFont="1" applyFill="1" applyBorder="1" applyAlignment="1"/>
    <xf numFmtId="0" fontId="3" fillId="8" borderId="10" xfId="0" applyFont="1" applyFill="1" applyBorder="1" applyAlignment="1"/>
    <xf numFmtId="0" fontId="3" fillId="8" borderId="10" xfId="0" applyFont="1" applyFill="1" applyBorder="1" applyAlignment="1"/>
    <xf numFmtId="0" fontId="9" fillId="5" borderId="7" xfId="0" applyFont="1" applyFill="1" applyBorder="1" applyAlignment="1"/>
    <xf numFmtId="164" fontId="3" fillId="8" borderId="10" xfId="0" applyNumberFormat="1" applyFont="1" applyFill="1" applyBorder="1" applyAlignment="1"/>
    <xf numFmtId="0" fontId="3" fillId="9" borderId="7" xfId="0" applyFont="1" applyFill="1" applyBorder="1" applyAlignment="1"/>
    <xf numFmtId="0" fontId="3" fillId="9" borderId="24" xfId="0" applyFont="1" applyFill="1" applyBorder="1" applyAlignment="1"/>
    <xf numFmtId="0" fontId="3" fillId="9" borderId="10" xfId="0" applyFont="1" applyFill="1" applyBorder="1" applyAlignment="1"/>
    <xf numFmtId="164" fontId="3" fillId="9" borderId="10" xfId="0" applyNumberFormat="1" applyFont="1" applyFill="1" applyBorder="1" applyAlignment="1"/>
    <xf numFmtId="164" fontId="4" fillId="10" borderId="22" xfId="0" applyNumberFormat="1" applyFont="1" applyFill="1" applyBorder="1" applyAlignment="1"/>
    <xf numFmtId="164" fontId="3" fillId="9" borderId="10" xfId="0" applyNumberFormat="1" applyFont="1" applyFill="1" applyBorder="1" applyAlignment="1"/>
    <xf numFmtId="0" fontId="3" fillId="10" borderId="25" xfId="0" applyFont="1" applyFill="1" applyBorder="1" applyAlignment="1"/>
    <xf numFmtId="0" fontId="3" fillId="10" borderId="26" xfId="0" applyFont="1" applyFill="1" applyBorder="1" applyAlignment="1"/>
    <xf numFmtId="0" fontId="3" fillId="10" borderId="27" xfId="0" applyFont="1" applyFill="1" applyBorder="1" applyAlignment="1"/>
    <xf numFmtId="0" fontId="3" fillId="10" borderId="10" xfId="0" applyFont="1" applyFill="1" applyBorder="1" applyAlignment="1"/>
    <xf numFmtId="164" fontId="3" fillId="10" borderId="27" xfId="0" applyNumberFormat="1" applyFont="1" applyFill="1" applyBorder="1" applyAlignment="1"/>
    <xf numFmtId="0" fontId="3" fillId="5" borderId="25" xfId="0" applyFont="1" applyFill="1" applyBorder="1" applyAlignment="1"/>
    <xf numFmtId="0" fontId="3" fillId="5" borderId="26" xfId="0" applyFont="1" applyFill="1" applyBorder="1" applyAlignment="1"/>
    <xf numFmtId="0" fontId="3" fillId="5" borderId="27" xfId="0" applyFont="1" applyFill="1" applyBorder="1" applyAlignment="1"/>
    <xf numFmtId="0" fontId="3" fillId="5" borderId="27" xfId="0" applyFont="1" applyFill="1" applyBorder="1" applyAlignment="1"/>
    <xf numFmtId="0" fontId="3" fillId="10" borderId="25" xfId="0" applyFont="1" applyFill="1" applyBorder="1" applyAlignment="1"/>
    <xf numFmtId="0" fontId="3" fillId="10" borderId="26" xfId="0" applyFont="1" applyFill="1" applyBorder="1" applyAlignment="1"/>
    <xf numFmtId="164" fontId="3" fillId="5" borderId="27" xfId="0" applyNumberFormat="1" applyFont="1" applyFill="1" applyBorder="1" applyAlignment="1"/>
    <xf numFmtId="0" fontId="3" fillId="10" borderId="27" xfId="0" applyFont="1" applyFill="1" applyBorder="1" applyAlignment="1"/>
    <xf numFmtId="0" fontId="3" fillId="10" borderId="25" xfId="0" applyFont="1" applyFill="1" applyBorder="1" applyAlignment="1"/>
    <xf numFmtId="0" fontId="3" fillId="10" borderId="26" xfId="0" applyFont="1" applyFill="1" applyBorder="1" applyAlignment="1"/>
    <xf numFmtId="0" fontId="3" fillId="10" borderId="27" xfId="0" applyFont="1" applyFill="1" applyBorder="1" applyAlignment="1"/>
    <xf numFmtId="0" fontId="3" fillId="5" borderId="7" xfId="0" applyFont="1" applyFill="1" applyBorder="1" applyAlignment="1"/>
    <xf numFmtId="0" fontId="3" fillId="10" borderId="27" xfId="0" applyFont="1" applyFill="1" applyBorder="1" applyAlignment="1"/>
    <xf numFmtId="0" fontId="3" fillId="5" borderId="24" xfId="0" applyFont="1" applyFill="1" applyBorder="1" applyAlignment="1"/>
    <xf numFmtId="0" fontId="3" fillId="5" borderId="10" xfId="0" applyFont="1" applyFill="1" applyBorder="1" applyAlignment="1"/>
    <xf numFmtId="0" fontId="9" fillId="5" borderId="22" xfId="0" applyFont="1" applyFill="1" applyBorder="1" applyAlignment="1"/>
    <xf numFmtId="0" fontId="3" fillId="9" borderId="25" xfId="0" applyFont="1" applyFill="1" applyBorder="1" applyAlignment="1"/>
    <xf numFmtId="0" fontId="3" fillId="9" borderId="26" xfId="0" applyFont="1" applyFill="1" applyBorder="1" applyAlignment="1"/>
    <xf numFmtId="0" fontId="3" fillId="9" borderId="27" xfId="0" applyFont="1" applyFill="1" applyBorder="1" applyAlignment="1"/>
    <xf numFmtId="0" fontId="3" fillId="9" borderId="27" xfId="0" applyFont="1" applyFill="1" applyBorder="1" applyAlignment="1"/>
    <xf numFmtId="164" fontId="3" fillId="9" borderId="27" xfId="0" applyNumberFormat="1" applyFont="1" applyFill="1" applyBorder="1" applyAlignment="1"/>
    <xf numFmtId="164" fontId="3" fillId="9" borderId="27" xfId="0" applyNumberFormat="1" applyFont="1" applyFill="1" applyBorder="1" applyAlignment="1"/>
    <xf numFmtId="0" fontId="4" fillId="7" borderId="7" xfId="0" applyFont="1" applyFill="1" applyBorder="1" applyAlignment="1"/>
    <xf numFmtId="0" fontId="3" fillId="7" borderId="22" xfId="0" applyFont="1" applyFill="1" applyBorder="1" applyAlignment="1"/>
    <xf numFmtId="164" fontId="3" fillId="7" borderId="22" xfId="0" applyNumberFormat="1" applyFont="1" applyFill="1" applyBorder="1"/>
    <xf numFmtId="0" fontId="3" fillId="8" borderId="22" xfId="0" applyFont="1" applyFill="1" applyBorder="1" applyAlignment="1"/>
    <xf numFmtId="0" fontId="3" fillId="9" borderId="10" xfId="0" applyFont="1" applyFill="1" applyBorder="1" applyAlignment="1"/>
    <xf numFmtId="0" fontId="3" fillId="9" borderId="10" xfId="0" applyFont="1" applyFill="1" applyBorder="1" applyAlignment="1"/>
    <xf numFmtId="0" fontId="10" fillId="9" borderId="10" xfId="0" applyFont="1" applyFill="1" applyBorder="1" applyAlignment="1"/>
    <xf numFmtId="0" fontId="3" fillId="9" borderId="27" xfId="0" applyFont="1" applyFill="1" applyBorder="1" applyAlignment="1"/>
    <xf numFmtId="0" fontId="3" fillId="9" borderId="27" xfId="0" applyFont="1" applyFill="1" applyBorder="1" applyAlignment="1"/>
    <xf numFmtId="0" fontId="3" fillId="5" borderId="27" xfId="0" applyFont="1" applyFill="1" applyBorder="1" applyAlignment="1"/>
    <xf numFmtId="0" fontId="3" fillId="10" borderId="7" xfId="0" applyFont="1" applyFill="1" applyBorder="1" applyAlignment="1"/>
    <xf numFmtId="0" fontId="10" fillId="10" borderId="10" xfId="0" applyFont="1" applyFill="1" applyBorder="1" applyAlignment="1"/>
    <xf numFmtId="0" fontId="8" fillId="5" borderId="26" xfId="0" applyFont="1" applyFill="1" applyBorder="1" applyAlignment="1"/>
    <xf numFmtId="0" fontId="3" fillId="10" borderId="10" xfId="0" applyFont="1" applyFill="1" applyBorder="1" applyAlignment="1"/>
    <xf numFmtId="0" fontId="3" fillId="10" borderId="27" xfId="0" applyFont="1" applyFill="1" applyBorder="1" applyAlignment="1"/>
    <xf numFmtId="0" fontId="3" fillId="9" borderId="27" xfId="0" applyFont="1" applyFill="1" applyBorder="1" applyAlignment="1"/>
    <xf numFmtId="0" fontId="9" fillId="9" borderId="22" xfId="0" applyFont="1" applyFill="1" applyBorder="1" applyAlignment="1"/>
    <xf numFmtId="0" fontId="3" fillId="7" borderId="7" xfId="0" applyFont="1" applyFill="1" applyBorder="1" applyAlignment="1"/>
    <xf numFmtId="0" fontId="3" fillId="7" borderId="24" xfId="0" applyFont="1" applyFill="1" applyBorder="1" applyAlignment="1"/>
    <xf numFmtId="0" fontId="3" fillId="7" borderId="10" xfId="0" applyFont="1" applyFill="1" applyBorder="1" applyAlignment="1"/>
    <xf numFmtId="0" fontId="3" fillId="7" borderId="10" xfId="0" applyFont="1" applyFill="1" applyBorder="1" applyAlignment="1"/>
    <xf numFmtId="164" fontId="3" fillId="7" borderId="10" xfId="0" applyNumberFormat="1" applyFont="1" applyFill="1" applyBorder="1" applyAlignment="1"/>
    <xf numFmtId="0" fontId="3" fillId="8" borderId="25" xfId="0" applyFont="1" applyFill="1" applyBorder="1" applyAlignment="1"/>
    <xf numFmtId="0" fontId="3" fillId="8" borderId="26" xfId="0" applyFont="1" applyFill="1" applyBorder="1" applyAlignment="1"/>
    <xf numFmtId="0" fontId="3" fillId="8" borderId="27" xfId="0" applyFont="1" applyFill="1" applyBorder="1" applyAlignment="1"/>
    <xf numFmtId="0" fontId="3" fillId="8" borderId="27" xfId="0" applyFont="1" applyFill="1" applyBorder="1" applyAlignment="1"/>
    <xf numFmtId="164" fontId="3" fillId="8" borderId="27" xfId="0" applyNumberFormat="1" applyFont="1" applyFill="1" applyBorder="1" applyAlignment="1"/>
    <xf numFmtId="0" fontId="3" fillId="8" borderId="27" xfId="0" applyFont="1" applyFill="1" applyBorder="1" applyAlignment="1"/>
    <xf numFmtId="0" fontId="3" fillId="10" borderId="25" xfId="0" applyFont="1" applyFill="1" applyBorder="1" applyAlignment="1"/>
    <xf numFmtId="0" fontId="3" fillId="10" borderId="26" xfId="0" applyFont="1" applyFill="1" applyBorder="1" applyAlignment="1"/>
    <xf numFmtId="0" fontId="3" fillId="5" borderId="25" xfId="0" applyFont="1" applyFill="1" applyBorder="1" applyAlignment="1"/>
    <xf numFmtId="0" fontId="3" fillId="5" borderId="26" xfId="0" applyFont="1" applyFill="1" applyBorder="1" applyAlignment="1"/>
    <xf numFmtId="164" fontId="3" fillId="10" borderId="27" xfId="0" applyNumberFormat="1" applyFont="1" applyFill="1" applyBorder="1" applyAlignment="1"/>
    <xf numFmtId="0" fontId="3" fillId="7" borderId="25" xfId="0" applyFont="1" applyFill="1" applyBorder="1" applyAlignment="1"/>
    <xf numFmtId="0" fontId="3" fillId="7" borderId="26" xfId="0" applyFont="1" applyFill="1" applyBorder="1" applyAlignment="1"/>
    <xf numFmtId="0" fontId="3" fillId="7" borderId="27" xfId="0" applyFont="1" applyFill="1" applyBorder="1" applyAlignment="1"/>
    <xf numFmtId="0" fontId="3" fillId="7" borderId="27" xfId="0" applyFont="1" applyFill="1" applyBorder="1" applyAlignment="1"/>
    <xf numFmtId="164" fontId="3" fillId="7" borderId="27" xfId="0" applyNumberFormat="1" applyFont="1" applyFill="1" applyBorder="1" applyAlignment="1"/>
    <xf numFmtId="0" fontId="8" fillId="8" borderId="10" xfId="0" applyFont="1" applyFill="1" applyBorder="1" applyAlignment="1"/>
    <xf numFmtId="0" fontId="8" fillId="9" borderId="26" xfId="0" applyFont="1" applyFill="1" applyBorder="1" applyAlignment="1"/>
    <xf numFmtId="0" fontId="8" fillId="9" borderId="27" xfId="0" applyFont="1" applyFill="1" applyBorder="1" applyAlignment="1"/>
    <xf numFmtId="0" fontId="10" fillId="9" borderId="27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5" fillId="5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30"/>
  <sheetViews>
    <sheetView tabSelected="1" topLeftCell="F1" workbookViewId="0">
      <selection sqref="A1:U2"/>
    </sheetView>
  </sheetViews>
  <sheetFormatPr defaultColWidth="12.625" defaultRowHeight="15" customHeight="1"/>
  <cols>
    <col min="1" max="1" width="5.75" customWidth="1"/>
    <col min="2" max="2" width="5.625" customWidth="1"/>
    <col min="3" max="4" width="5.125" customWidth="1"/>
    <col min="5" max="5" width="3.5" customWidth="1"/>
    <col min="6" max="6" width="23.375" customWidth="1"/>
    <col min="7" max="7" width="9.125" customWidth="1"/>
    <col min="8" max="8" width="9.375" customWidth="1"/>
    <col min="12" max="12" width="32.125" customWidth="1"/>
    <col min="13" max="13" width="10.5" customWidth="1"/>
    <col min="14" max="14" width="14.875" customWidth="1"/>
    <col min="16" max="16" width="5.375" customWidth="1"/>
    <col min="17" max="17" width="11.125" customWidth="1"/>
    <col min="18" max="18" width="8.375" customWidth="1"/>
    <col min="19" max="19" width="12.875" customWidth="1"/>
  </cols>
  <sheetData>
    <row r="1" spans="1:24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2"/>
      <c r="V1" s="154" t="s">
        <v>1</v>
      </c>
      <c r="W1" s="155"/>
      <c r="X1" s="156"/>
    </row>
    <row r="2" spans="1:24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5"/>
      <c r="V2" s="2" t="s">
        <v>2</v>
      </c>
      <c r="W2" s="3" t="s">
        <v>3</v>
      </c>
      <c r="X2" s="4"/>
    </row>
    <row r="3" spans="1:24">
      <c r="A3" s="157" t="s">
        <v>4</v>
      </c>
      <c r="B3" s="158"/>
      <c r="C3" s="158"/>
      <c r="D3" s="158"/>
      <c r="E3" s="159"/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6" t="s">
        <v>10</v>
      </c>
      <c r="L3" s="6" t="s">
        <v>11</v>
      </c>
      <c r="M3" s="6" t="s">
        <v>12</v>
      </c>
      <c r="N3" s="7" t="s">
        <v>13</v>
      </c>
      <c r="O3" s="6" t="s">
        <v>14</v>
      </c>
      <c r="P3" s="6" t="s">
        <v>15</v>
      </c>
      <c r="Q3" s="6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8" t="s">
        <v>21</v>
      </c>
      <c r="W3" s="9" t="s">
        <v>22</v>
      </c>
      <c r="X3" s="10"/>
    </row>
    <row r="4" spans="1:24">
      <c r="A4" s="11"/>
      <c r="B4" s="11"/>
      <c r="C4" s="11"/>
      <c r="D4" s="11"/>
      <c r="E4" s="11"/>
      <c r="F4" s="12"/>
      <c r="G4" s="13">
        <f>SUMIF(G5:G234,"&lt;&gt;")</f>
        <v>213</v>
      </c>
      <c r="H4" s="13"/>
      <c r="I4" s="14">
        <f t="shared" ref="I4:K4" si="0">AVERAGEIF(I6:I134,"&lt;&gt;")</f>
        <v>1</v>
      </c>
      <c r="J4" s="14">
        <f t="shared" si="0"/>
        <v>0.91891891891891897</v>
      </c>
      <c r="K4" s="14">
        <f t="shared" si="0"/>
        <v>0.91891891891891897</v>
      </c>
      <c r="L4" s="13"/>
      <c r="M4" s="13"/>
      <c r="N4" s="13"/>
      <c r="O4" s="13"/>
      <c r="P4" s="13"/>
      <c r="Q4" s="13"/>
      <c r="R4" s="13"/>
      <c r="S4" s="15">
        <f>SUMIF(S6:S134,"&lt;&gt;")</f>
        <v>193.666</v>
      </c>
      <c r="T4" s="16"/>
      <c r="U4" s="16" t="e">
        <f>SUMIF(U6:U134,"&lt;&gt;")</f>
        <v>#VALUE!</v>
      </c>
    </row>
    <row r="5" spans="1:24">
      <c r="A5" s="17">
        <v>1</v>
      </c>
      <c r="B5" s="17">
        <v>0</v>
      </c>
      <c r="C5" s="17">
        <v>0</v>
      </c>
      <c r="D5" s="17">
        <v>0</v>
      </c>
      <c r="E5" s="17"/>
      <c r="F5" s="19" t="s">
        <v>23</v>
      </c>
      <c r="G5" s="20">
        <v>1</v>
      </c>
      <c r="H5" s="20" t="s">
        <v>24</v>
      </c>
      <c r="I5" s="20"/>
      <c r="J5" s="20"/>
      <c r="K5" s="20"/>
      <c r="L5" s="20"/>
      <c r="M5" s="20" t="s">
        <v>2</v>
      </c>
      <c r="N5" s="20"/>
      <c r="O5" s="20" t="s">
        <v>24</v>
      </c>
      <c r="P5" s="20" t="s">
        <v>24</v>
      </c>
      <c r="Q5" s="20" t="s">
        <v>24</v>
      </c>
      <c r="R5" s="20"/>
      <c r="S5" s="20" t="str">
        <f t="shared" ref="S5:S68" si="1">IF(R5&gt;0,R5*G5,"")</f>
        <v/>
      </c>
      <c r="T5" s="21" t="s">
        <v>24</v>
      </c>
      <c r="U5" s="21" t="s">
        <v>24</v>
      </c>
    </row>
    <row r="6" spans="1:24">
      <c r="A6" s="22">
        <v>1</v>
      </c>
      <c r="B6" s="22">
        <v>1</v>
      </c>
      <c r="C6" s="22">
        <v>0</v>
      </c>
      <c r="D6" s="22">
        <v>0</v>
      </c>
      <c r="E6" s="22"/>
      <c r="F6" s="23" t="s">
        <v>25</v>
      </c>
      <c r="G6" s="23">
        <v>2</v>
      </c>
      <c r="H6" s="23" t="s">
        <v>24</v>
      </c>
      <c r="I6" s="25">
        <v>1</v>
      </c>
      <c r="J6" s="25">
        <v>1</v>
      </c>
      <c r="K6" s="25">
        <v>1</v>
      </c>
      <c r="L6" s="23"/>
      <c r="M6" s="23" t="s">
        <v>2</v>
      </c>
      <c r="N6" s="23"/>
      <c r="O6" s="23" t="s">
        <v>24</v>
      </c>
      <c r="P6" s="23" t="s">
        <v>24</v>
      </c>
      <c r="Q6" s="23" t="s">
        <v>24</v>
      </c>
      <c r="R6" s="23"/>
      <c r="S6" s="23" t="str">
        <f t="shared" si="1"/>
        <v/>
      </c>
      <c r="T6" s="26" t="s">
        <v>24</v>
      </c>
      <c r="U6" s="26" t="s">
        <v>24</v>
      </c>
    </row>
    <row r="7" spans="1:24">
      <c r="A7" s="27">
        <v>1</v>
      </c>
      <c r="B7" s="27">
        <v>1</v>
      </c>
      <c r="C7" s="27">
        <v>1</v>
      </c>
      <c r="D7" s="27">
        <v>0</v>
      </c>
      <c r="E7" s="27"/>
      <c r="F7" s="28" t="s">
        <v>26</v>
      </c>
      <c r="G7" s="29">
        <v>2</v>
      </c>
      <c r="H7" s="29" t="s">
        <v>27</v>
      </c>
      <c r="I7" s="25">
        <v>1</v>
      </c>
      <c r="J7" s="28">
        <v>1</v>
      </c>
      <c r="K7" s="28">
        <v>1</v>
      </c>
      <c r="L7" s="28"/>
      <c r="M7" s="28" t="s">
        <v>2</v>
      </c>
      <c r="N7" s="29"/>
      <c r="O7" s="29"/>
      <c r="P7" s="29" t="s">
        <v>24</v>
      </c>
      <c r="Q7" s="29" t="s">
        <v>24</v>
      </c>
      <c r="R7" s="29"/>
      <c r="S7" s="29" t="str">
        <f t="shared" si="1"/>
        <v/>
      </c>
      <c r="T7" s="30" t="s">
        <v>24</v>
      </c>
      <c r="U7" s="30" t="s">
        <v>24</v>
      </c>
      <c r="V7" s="1"/>
      <c r="W7" s="1"/>
    </row>
    <row r="8" spans="1:24">
      <c r="A8" s="32">
        <v>1</v>
      </c>
      <c r="B8" s="32">
        <v>1</v>
      </c>
      <c r="C8" s="32">
        <v>1</v>
      </c>
      <c r="D8" s="32">
        <v>1</v>
      </c>
      <c r="E8" s="32"/>
      <c r="F8" s="33" t="s">
        <v>28</v>
      </c>
      <c r="G8" s="34">
        <v>2</v>
      </c>
      <c r="H8" s="33" t="s">
        <v>27</v>
      </c>
      <c r="I8" s="34">
        <v>1</v>
      </c>
      <c r="J8" s="34">
        <v>0</v>
      </c>
      <c r="K8" s="34">
        <v>0</v>
      </c>
      <c r="L8" s="33"/>
      <c r="M8" s="34" t="s">
        <v>2</v>
      </c>
      <c r="N8" s="33"/>
      <c r="O8" s="33" t="str">
        <f t="shared" ref="O8:Q8" si="2">IF($M8="Yes","N/A","")</f>
        <v>N/A</v>
      </c>
      <c r="P8" s="33" t="str">
        <f t="shared" si="2"/>
        <v>N/A</v>
      </c>
      <c r="Q8" s="33" t="str">
        <f t="shared" si="2"/>
        <v>N/A</v>
      </c>
      <c r="R8" s="33"/>
      <c r="S8" s="33" t="str">
        <f t="shared" si="1"/>
        <v/>
      </c>
      <c r="T8" s="41"/>
      <c r="U8" s="41" t="str">
        <f t="shared" ref="U8:U115" si="3">IF($M8="","",IF($M8="Yes","N/A",$T8*$G8))</f>
        <v>N/A</v>
      </c>
      <c r="V8" s="1"/>
      <c r="W8" s="1"/>
    </row>
    <row r="9" spans="1:24">
      <c r="A9" s="45">
        <v>1</v>
      </c>
      <c r="B9" s="46">
        <v>1</v>
      </c>
      <c r="C9" s="46">
        <v>1</v>
      </c>
      <c r="D9" s="46">
        <v>1</v>
      </c>
      <c r="E9" s="42" t="s">
        <v>29</v>
      </c>
      <c r="F9" s="42" t="s">
        <v>30</v>
      </c>
      <c r="G9" s="44">
        <v>8</v>
      </c>
      <c r="H9" s="42" t="s">
        <v>27</v>
      </c>
      <c r="I9" s="44">
        <v>1</v>
      </c>
      <c r="J9" s="44">
        <v>1</v>
      </c>
      <c r="K9" s="44">
        <v>1</v>
      </c>
      <c r="L9" s="42"/>
      <c r="M9" s="44" t="s">
        <v>21</v>
      </c>
      <c r="N9" s="42"/>
      <c r="O9" s="42"/>
      <c r="P9" s="42"/>
      <c r="Q9" s="42"/>
      <c r="R9" s="44">
        <v>2.09</v>
      </c>
      <c r="S9" s="42">
        <f t="shared" si="1"/>
        <v>16.72</v>
      </c>
      <c r="T9" s="47">
        <v>183.99</v>
      </c>
      <c r="U9" s="48">
        <f t="shared" si="3"/>
        <v>1471.92</v>
      </c>
      <c r="V9" s="1"/>
      <c r="W9" s="1"/>
    </row>
    <row r="10" spans="1:24">
      <c r="A10" s="50">
        <v>1</v>
      </c>
      <c r="B10" s="51">
        <v>1</v>
      </c>
      <c r="C10" s="51">
        <v>1</v>
      </c>
      <c r="D10" s="51">
        <v>2</v>
      </c>
      <c r="E10" s="53"/>
      <c r="F10" s="53" t="s">
        <v>31</v>
      </c>
      <c r="G10" s="55">
        <v>2</v>
      </c>
      <c r="H10" s="55" t="s">
        <v>27</v>
      </c>
      <c r="I10" s="55">
        <v>1</v>
      </c>
      <c r="J10" s="55">
        <v>1</v>
      </c>
      <c r="K10" s="55">
        <v>1</v>
      </c>
      <c r="L10" s="53"/>
      <c r="M10" s="55" t="s">
        <v>2</v>
      </c>
      <c r="N10" s="55" t="s">
        <v>3</v>
      </c>
      <c r="O10" s="55" t="str">
        <f t="shared" ref="O10:Q10" si="4">IF($M10="Yes","N/A","")</f>
        <v>N/A</v>
      </c>
      <c r="P10" s="55" t="str">
        <f t="shared" si="4"/>
        <v>N/A</v>
      </c>
      <c r="Q10" s="55" t="str">
        <f t="shared" si="4"/>
        <v>N/A</v>
      </c>
      <c r="R10" s="55">
        <v>1.48</v>
      </c>
      <c r="S10" s="55">
        <f t="shared" si="1"/>
        <v>2.96</v>
      </c>
      <c r="T10" s="58" t="str">
        <f t="shared" ref="T10:T14" si="5">IF($M10="Yes","N/A","")</f>
        <v>N/A</v>
      </c>
      <c r="U10" s="58" t="str">
        <f t="shared" si="3"/>
        <v>N/A</v>
      </c>
      <c r="V10" s="1"/>
      <c r="W10" s="1"/>
    </row>
    <row r="11" spans="1:24">
      <c r="A11" s="59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 t="str">
        <f t="shared" ref="O11:Q11" si="6">IF($M11="Yes","N/A","")</f>
        <v/>
      </c>
      <c r="P11" s="61" t="str">
        <f t="shared" si="6"/>
        <v/>
      </c>
      <c r="Q11" s="61" t="str">
        <f t="shared" si="6"/>
        <v/>
      </c>
      <c r="R11" s="61"/>
      <c r="S11" s="61" t="str">
        <f t="shared" si="1"/>
        <v/>
      </c>
      <c r="T11" s="48" t="str">
        <f t="shared" si="5"/>
        <v/>
      </c>
      <c r="U11" s="48" t="str">
        <f t="shared" si="3"/>
        <v/>
      </c>
      <c r="V11" s="1"/>
      <c r="W11" s="1"/>
    </row>
    <row r="12" spans="1:24">
      <c r="A12" s="31">
        <v>1</v>
      </c>
      <c r="B12" s="31">
        <v>1</v>
      </c>
      <c r="C12" s="31">
        <v>2</v>
      </c>
      <c r="D12" s="31">
        <v>0</v>
      </c>
      <c r="E12" s="27"/>
      <c r="F12" s="28" t="s">
        <v>32</v>
      </c>
      <c r="G12" s="28">
        <v>2</v>
      </c>
      <c r="H12" s="28"/>
      <c r="I12" s="28"/>
      <c r="J12" s="28"/>
      <c r="K12" s="28"/>
      <c r="L12" s="29"/>
      <c r="M12" s="28" t="s">
        <v>2</v>
      </c>
      <c r="N12" s="29"/>
      <c r="O12" s="29" t="str">
        <f t="shared" ref="O12:Q12" si="7">IF($M12="Yes","N/A","")</f>
        <v>N/A</v>
      </c>
      <c r="P12" s="29" t="str">
        <f t="shared" si="7"/>
        <v>N/A</v>
      </c>
      <c r="Q12" s="29" t="str">
        <f t="shared" si="7"/>
        <v>N/A</v>
      </c>
      <c r="R12" s="29"/>
      <c r="S12" s="29" t="str">
        <f t="shared" si="1"/>
        <v/>
      </c>
      <c r="T12" s="30" t="str">
        <f t="shared" si="5"/>
        <v>N/A</v>
      </c>
      <c r="U12" s="30" t="str">
        <f t="shared" si="3"/>
        <v>N/A</v>
      </c>
      <c r="V12" s="1"/>
      <c r="W12" s="1"/>
    </row>
    <row r="13" spans="1:24">
      <c r="A13" s="36">
        <v>1</v>
      </c>
      <c r="B13" s="36">
        <v>1</v>
      </c>
      <c r="C13" s="36">
        <v>2</v>
      </c>
      <c r="D13" s="36">
        <v>1</v>
      </c>
      <c r="E13" s="36"/>
      <c r="F13" s="40" t="s">
        <v>33</v>
      </c>
      <c r="G13" s="40">
        <v>4</v>
      </c>
      <c r="H13" s="34" t="s">
        <v>34</v>
      </c>
      <c r="I13" s="62">
        <v>1</v>
      </c>
      <c r="J13" s="40">
        <v>1</v>
      </c>
      <c r="K13" s="40">
        <v>1</v>
      </c>
      <c r="L13" s="43"/>
      <c r="M13" s="40" t="s">
        <v>2</v>
      </c>
      <c r="N13" s="43"/>
      <c r="O13" s="43" t="str">
        <f t="shared" ref="O13:Q13" si="8">IF($M13="Yes","N/A","")</f>
        <v>N/A</v>
      </c>
      <c r="P13" s="43" t="str">
        <f t="shared" si="8"/>
        <v>N/A</v>
      </c>
      <c r="Q13" s="43" t="str">
        <f t="shared" si="8"/>
        <v>N/A</v>
      </c>
      <c r="R13" s="43"/>
      <c r="S13" s="43" t="str">
        <f t="shared" si="1"/>
        <v/>
      </c>
      <c r="T13" s="63" t="str">
        <f t="shared" si="5"/>
        <v>N/A</v>
      </c>
      <c r="U13" s="63" t="str">
        <f t="shared" si="3"/>
        <v>N/A</v>
      </c>
      <c r="V13" s="1"/>
      <c r="W13" s="1"/>
    </row>
    <row r="14" spans="1:24">
      <c r="A14" s="49">
        <v>1</v>
      </c>
      <c r="B14" s="49">
        <v>1</v>
      </c>
      <c r="C14" s="49">
        <v>2</v>
      </c>
      <c r="D14" s="49">
        <v>1</v>
      </c>
      <c r="E14" s="49" t="s">
        <v>29</v>
      </c>
      <c r="F14" s="34" t="s">
        <v>35</v>
      </c>
      <c r="G14" s="34">
        <v>32</v>
      </c>
      <c r="H14" s="34" t="s">
        <v>34</v>
      </c>
      <c r="I14" s="52">
        <v>1</v>
      </c>
      <c r="J14" s="52">
        <v>1</v>
      </c>
      <c r="K14" s="52">
        <v>1</v>
      </c>
      <c r="L14" s="33"/>
      <c r="M14" s="34" t="s">
        <v>2</v>
      </c>
      <c r="N14" s="33"/>
      <c r="O14" s="33" t="str">
        <f t="shared" ref="O14:O115" si="9">IF($M14="Yes","N/A","")</f>
        <v>N/A</v>
      </c>
      <c r="P14" s="33"/>
      <c r="Q14" s="33"/>
      <c r="R14" s="34">
        <v>1.27</v>
      </c>
      <c r="S14" s="33">
        <f t="shared" si="1"/>
        <v>40.64</v>
      </c>
      <c r="T14" s="64" t="str">
        <f t="shared" si="5"/>
        <v>N/A</v>
      </c>
      <c r="U14" s="64" t="str">
        <f t="shared" si="3"/>
        <v>N/A</v>
      </c>
      <c r="V14" s="1"/>
      <c r="W14" s="1"/>
    </row>
    <row r="15" spans="1:24">
      <c r="A15" s="38">
        <v>1</v>
      </c>
      <c r="B15" s="38">
        <v>1</v>
      </c>
      <c r="C15" s="38">
        <v>2</v>
      </c>
      <c r="D15" s="38">
        <v>2</v>
      </c>
      <c r="E15" s="38"/>
      <c r="F15" s="43" t="s">
        <v>36</v>
      </c>
      <c r="G15" s="40">
        <v>8</v>
      </c>
      <c r="H15" s="40" t="s">
        <v>37</v>
      </c>
      <c r="I15" s="62">
        <v>1</v>
      </c>
      <c r="J15" s="40">
        <v>0</v>
      </c>
      <c r="K15" s="40">
        <v>0</v>
      </c>
      <c r="L15" s="43"/>
      <c r="M15" s="40" t="s">
        <v>21</v>
      </c>
      <c r="N15" s="40" t="s">
        <v>3</v>
      </c>
      <c r="O15" s="43" t="str">
        <f t="shared" si="9"/>
        <v/>
      </c>
      <c r="P15" s="43" t="str">
        <f t="shared" ref="P15:Q15" si="10">IF($M15="Yes","N/A","")</f>
        <v/>
      </c>
      <c r="Q15" s="43" t="str">
        <f t="shared" si="10"/>
        <v/>
      </c>
      <c r="R15" s="40">
        <v>0.17</v>
      </c>
      <c r="S15" s="43">
        <f t="shared" si="1"/>
        <v>1.36</v>
      </c>
      <c r="T15" s="40">
        <v>41.55</v>
      </c>
      <c r="U15" s="63">
        <f t="shared" si="3"/>
        <v>332.4</v>
      </c>
      <c r="V15" s="1"/>
      <c r="W15" s="1"/>
    </row>
    <row r="16" spans="1:24">
      <c r="A16" s="65">
        <v>1</v>
      </c>
      <c r="B16" s="66">
        <v>1</v>
      </c>
      <c r="C16" s="66">
        <v>2</v>
      </c>
      <c r="D16" s="66">
        <v>2</v>
      </c>
      <c r="E16" s="67" t="s">
        <v>29</v>
      </c>
      <c r="F16" s="67" t="s">
        <v>38</v>
      </c>
      <c r="G16" s="68">
        <v>8</v>
      </c>
      <c r="H16" s="68" t="s">
        <v>37</v>
      </c>
      <c r="I16" s="69">
        <v>1</v>
      </c>
      <c r="J16" s="68">
        <v>0</v>
      </c>
      <c r="K16" s="68">
        <v>0</v>
      </c>
      <c r="L16" s="67"/>
      <c r="M16" s="68" t="s">
        <v>21</v>
      </c>
      <c r="N16" s="68" t="s">
        <v>3</v>
      </c>
      <c r="O16" s="67" t="str">
        <f t="shared" si="9"/>
        <v/>
      </c>
      <c r="P16" s="67"/>
      <c r="Q16" s="67"/>
      <c r="R16" s="68">
        <v>0.17</v>
      </c>
      <c r="S16" s="67">
        <f t="shared" si="1"/>
        <v>1.36</v>
      </c>
      <c r="T16" s="70">
        <v>41.55</v>
      </c>
      <c r="U16" s="71">
        <f t="shared" si="3"/>
        <v>332.4</v>
      </c>
      <c r="V16" s="1"/>
      <c r="W16" s="1"/>
    </row>
    <row r="17" spans="1:23">
      <c r="A17" s="59">
        <v>1</v>
      </c>
      <c r="B17" s="60">
        <v>1</v>
      </c>
      <c r="C17" s="60">
        <v>2</v>
      </c>
      <c r="D17" s="60">
        <v>3</v>
      </c>
      <c r="E17" s="61"/>
      <c r="F17" s="61" t="s">
        <v>39</v>
      </c>
      <c r="G17" s="44">
        <v>4</v>
      </c>
      <c r="H17" s="74" t="s">
        <v>37</v>
      </c>
      <c r="I17" s="44">
        <v>1</v>
      </c>
      <c r="J17" s="44">
        <v>0</v>
      </c>
      <c r="K17" s="44">
        <v>0</v>
      </c>
      <c r="L17" s="61"/>
      <c r="M17" s="44" t="s">
        <v>21</v>
      </c>
      <c r="N17" s="44" t="s">
        <v>3</v>
      </c>
      <c r="O17" s="61" t="str">
        <f t="shared" si="9"/>
        <v/>
      </c>
      <c r="P17" s="61"/>
      <c r="Q17" s="61"/>
      <c r="R17" s="44">
        <v>0.21</v>
      </c>
      <c r="S17" s="44">
        <f t="shared" si="1"/>
        <v>0.84</v>
      </c>
      <c r="T17" s="47">
        <v>222.06</v>
      </c>
      <c r="U17" s="48">
        <f t="shared" si="3"/>
        <v>888.24</v>
      </c>
      <c r="V17" s="1"/>
      <c r="W17" s="1"/>
    </row>
    <row r="18" spans="1:23">
      <c r="A18" s="77">
        <v>1</v>
      </c>
      <c r="B18" s="49">
        <v>1</v>
      </c>
      <c r="C18" s="49">
        <v>2</v>
      </c>
      <c r="D18" s="49">
        <v>3</v>
      </c>
      <c r="E18" s="49" t="s">
        <v>29</v>
      </c>
      <c r="F18" s="34" t="s">
        <v>41</v>
      </c>
      <c r="G18" s="34">
        <v>2</v>
      </c>
      <c r="H18" s="34" t="s">
        <v>42</v>
      </c>
      <c r="I18" s="34">
        <v>1</v>
      </c>
      <c r="J18" s="34">
        <v>0</v>
      </c>
      <c r="K18" s="34">
        <v>0</v>
      </c>
      <c r="L18" s="33"/>
      <c r="M18" s="34" t="s">
        <v>2</v>
      </c>
      <c r="N18" s="34" t="s">
        <v>3</v>
      </c>
      <c r="O18" s="33" t="str">
        <f t="shared" si="9"/>
        <v>N/A</v>
      </c>
      <c r="P18" s="33" t="str">
        <f t="shared" ref="P18:Q18" si="11">IF($M18="Yes","N/A","")</f>
        <v>N/A</v>
      </c>
      <c r="Q18" s="33" t="str">
        <f t="shared" si="11"/>
        <v>N/A</v>
      </c>
      <c r="R18" s="33"/>
      <c r="S18" s="33" t="str">
        <f t="shared" si="1"/>
        <v/>
      </c>
      <c r="T18" s="64" t="str">
        <f>IF($M18="Yes","N/A","")</f>
        <v>N/A</v>
      </c>
      <c r="U18" s="64" t="str">
        <f t="shared" si="3"/>
        <v>N/A</v>
      </c>
      <c r="V18" s="1"/>
      <c r="W18" s="1"/>
    </row>
    <row r="19" spans="1:23">
      <c r="A19" s="36">
        <v>1</v>
      </c>
      <c r="B19" s="36">
        <v>1</v>
      </c>
      <c r="C19" s="36">
        <v>2</v>
      </c>
      <c r="D19" s="36">
        <v>3</v>
      </c>
      <c r="E19" s="36" t="s">
        <v>40</v>
      </c>
      <c r="F19" s="40" t="s">
        <v>43</v>
      </c>
      <c r="G19" s="40">
        <v>4</v>
      </c>
      <c r="H19" s="40" t="s">
        <v>37</v>
      </c>
      <c r="I19" s="40">
        <v>1</v>
      </c>
      <c r="J19" s="40">
        <v>0</v>
      </c>
      <c r="K19" s="40">
        <v>0</v>
      </c>
      <c r="L19" s="43"/>
      <c r="M19" s="40" t="s">
        <v>21</v>
      </c>
      <c r="N19" s="40" t="s">
        <v>3</v>
      </c>
      <c r="O19" s="43" t="str">
        <f t="shared" si="9"/>
        <v/>
      </c>
      <c r="P19" s="43"/>
      <c r="Q19" s="43"/>
      <c r="R19" s="40">
        <v>0.21</v>
      </c>
      <c r="S19" s="43">
        <f t="shared" si="1"/>
        <v>0.84</v>
      </c>
      <c r="T19" s="83">
        <v>222.06</v>
      </c>
      <c r="U19" s="63">
        <f t="shared" si="3"/>
        <v>888.24</v>
      </c>
      <c r="V19" s="1"/>
      <c r="W19" s="1"/>
    </row>
    <row r="20" spans="1:23">
      <c r="A20" s="77"/>
      <c r="B20" s="49"/>
      <c r="C20" s="49"/>
      <c r="D20" s="49"/>
      <c r="E20" s="49"/>
      <c r="F20" s="34"/>
      <c r="G20" s="33"/>
      <c r="H20" s="34"/>
      <c r="I20" s="34"/>
      <c r="J20" s="34"/>
      <c r="K20" s="34"/>
      <c r="L20" s="33"/>
      <c r="M20" s="33"/>
      <c r="N20" s="33"/>
      <c r="O20" s="33" t="str">
        <f t="shared" si="9"/>
        <v/>
      </c>
      <c r="P20" s="33" t="str">
        <f t="shared" ref="P20:Q20" si="12">IF($M20="Yes","N/A","")</f>
        <v/>
      </c>
      <c r="Q20" s="33" t="str">
        <f t="shared" si="12"/>
        <v/>
      </c>
      <c r="R20" s="33"/>
      <c r="S20" s="33" t="str">
        <f t="shared" si="1"/>
        <v/>
      </c>
      <c r="T20" s="64" t="str">
        <f t="shared" ref="T20:T21" si="13">IF($M20="Yes","N/A","")</f>
        <v/>
      </c>
      <c r="U20" s="64" t="str">
        <f t="shared" si="3"/>
        <v/>
      </c>
      <c r="V20" s="1"/>
      <c r="W20" s="1"/>
    </row>
    <row r="21" spans="1:23">
      <c r="A21" s="31">
        <v>1</v>
      </c>
      <c r="B21" s="31">
        <v>1</v>
      </c>
      <c r="C21" s="31">
        <v>3</v>
      </c>
      <c r="D21" s="31">
        <v>0</v>
      </c>
      <c r="E21" s="27"/>
      <c r="F21" s="28" t="s">
        <v>44</v>
      </c>
      <c r="G21" s="28">
        <v>1</v>
      </c>
      <c r="H21" s="29"/>
      <c r="I21" s="28">
        <v>1</v>
      </c>
      <c r="J21" s="28">
        <v>1</v>
      </c>
      <c r="K21" s="28">
        <v>1</v>
      </c>
      <c r="L21" s="29"/>
      <c r="M21" s="29"/>
      <c r="N21" s="29"/>
      <c r="O21" s="29" t="str">
        <f t="shared" si="9"/>
        <v/>
      </c>
      <c r="P21" s="29" t="str">
        <f t="shared" ref="P21:Q21" si="14">IF($M21="Yes","N/A","")</f>
        <v/>
      </c>
      <c r="Q21" s="29" t="str">
        <f t="shared" si="14"/>
        <v/>
      </c>
      <c r="R21" s="29"/>
      <c r="S21" s="29" t="str">
        <f t="shared" si="1"/>
        <v/>
      </c>
      <c r="T21" s="30" t="str">
        <f t="shared" si="13"/>
        <v/>
      </c>
      <c r="U21" s="30" t="str">
        <f t="shared" si="3"/>
        <v/>
      </c>
      <c r="V21" s="1"/>
      <c r="W21" s="1"/>
    </row>
    <row r="22" spans="1:23">
      <c r="A22" s="36">
        <v>1</v>
      </c>
      <c r="B22" s="36">
        <v>1</v>
      </c>
      <c r="C22" s="36">
        <v>3</v>
      </c>
      <c r="D22" s="36">
        <v>1</v>
      </c>
      <c r="E22" s="38"/>
      <c r="F22" s="40" t="s">
        <v>45</v>
      </c>
      <c r="G22" s="40">
        <v>1</v>
      </c>
      <c r="H22" s="40" t="s">
        <v>46</v>
      </c>
      <c r="I22" s="62">
        <v>1</v>
      </c>
      <c r="J22" s="62">
        <v>1</v>
      </c>
      <c r="K22" s="62">
        <v>1</v>
      </c>
      <c r="L22" s="43"/>
      <c r="M22" s="40" t="s">
        <v>21</v>
      </c>
      <c r="N22" s="40" t="s">
        <v>3</v>
      </c>
      <c r="O22" s="40" t="str">
        <f t="shared" si="9"/>
        <v/>
      </c>
      <c r="P22" s="40"/>
      <c r="Q22" s="40"/>
      <c r="R22" s="40">
        <v>2</v>
      </c>
      <c r="S22" s="40">
        <f t="shared" si="1"/>
        <v>2</v>
      </c>
      <c r="T22" s="83">
        <v>875</v>
      </c>
      <c r="U22" s="63">
        <f t="shared" si="3"/>
        <v>875</v>
      </c>
      <c r="V22" s="1"/>
      <c r="W22" s="1"/>
    </row>
    <row r="23" spans="1:23">
      <c r="A23" s="49">
        <v>1</v>
      </c>
      <c r="B23" s="49">
        <v>1</v>
      </c>
      <c r="C23" s="49">
        <v>3</v>
      </c>
      <c r="D23" s="49">
        <v>2</v>
      </c>
      <c r="E23" s="32"/>
      <c r="F23" s="34" t="s">
        <v>47</v>
      </c>
      <c r="G23" s="34">
        <v>1</v>
      </c>
      <c r="H23" s="34" t="s">
        <v>46</v>
      </c>
      <c r="I23" s="52">
        <v>1</v>
      </c>
      <c r="J23" s="52">
        <v>1</v>
      </c>
      <c r="K23" s="52">
        <v>1</v>
      </c>
      <c r="L23" s="33"/>
      <c r="M23" s="34" t="s">
        <v>21</v>
      </c>
      <c r="N23" s="34" t="s">
        <v>3</v>
      </c>
      <c r="O23" s="34" t="str">
        <f t="shared" si="9"/>
        <v/>
      </c>
      <c r="P23" s="34" t="str">
        <f t="shared" ref="P23:Q23" si="15">IF($M23="Yes","N/A","")</f>
        <v/>
      </c>
      <c r="Q23" s="34" t="str">
        <f t="shared" si="15"/>
        <v/>
      </c>
      <c r="R23" s="34">
        <v>1.05</v>
      </c>
      <c r="S23" s="34">
        <f t="shared" si="1"/>
        <v>1.05</v>
      </c>
      <c r="T23" s="41">
        <v>850</v>
      </c>
      <c r="U23" s="64">
        <f t="shared" si="3"/>
        <v>850</v>
      </c>
      <c r="V23" s="1"/>
      <c r="W23" s="1"/>
    </row>
    <row r="24" spans="1:23">
      <c r="A24" s="37">
        <v>1</v>
      </c>
      <c r="B24" s="39">
        <v>1</v>
      </c>
      <c r="C24" s="39">
        <v>3</v>
      </c>
      <c r="D24" s="39">
        <v>3</v>
      </c>
      <c r="E24" s="44"/>
      <c r="F24" s="44" t="s">
        <v>48</v>
      </c>
      <c r="G24" s="44">
        <v>2</v>
      </c>
      <c r="H24" s="44" t="s">
        <v>37</v>
      </c>
      <c r="I24" s="88">
        <v>1</v>
      </c>
      <c r="J24" s="88">
        <v>1</v>
      </c>
      <c r="K24" s="88">
        <v>1</v>
      </c>
      <c r="L24" s="42"/>
      <c r="M24" s="44" t="s">
        <v>21</v>
      </c>
      <c r="N24" s="44" t="s">
        <v>3</v>
      </c>
      <c r="O24" s="44" t="str">
        <f t="shared" si="9"/>
        <v/>
      </c>
      <c r="P24" s="44" t="str">
        <f t="shared" ref="P24:Q24" si="16">IF($M24="Yes","N/A","")</f>
        <v/>
      </c>
      <c r="Q24" s="44" t="str">
        <f t="shared" si="16"/>
        <v/>
      </c>
      <c r="R24" s="44">
        <v>0.17</v>
      </c>
      <c r="S24" s="44">
        <f t="shared" si="1"/>
        <v>0.34</v>
      </c>
      <c r="T24" s="47">
        <v>360.37</v>
      </c>
      <c r="U24" s="47">
        <f t="shared" si="3"/>
        <v>720.74</v>
      </c>
      <c r="V24" s="1"/>
      <c r="W24" s="1"/>
    </row>
    <row r="25" spans="1:23">
      <c r="A25" s="54">
        <v>1</v>
      </c>
      <c r="B25" s="57">
        <v>1</v>
      </c>
      <c r="C25" s="57">
        <v>3</v>
      </c>
      <c r="D25" s="57">
        <v>4</v>
      </c>
      <c r="E25" s="53"/>
      <c r="F25" s="55" t="s">
        <v>49</v>
      </c>
      <c r="G25" s="55">
        <v>2</v>
      </c>
      <c r="H25" s="55" t="s">
        <v>37</v>
      </c>
      <c r="I25" s="93">
        <v>1</v>
      </c>
      <c r="J25" s="93">
        <v>1</v>
      </c>
      <c r="K25" s="93">
        <v>1</v>
      </c>
      <c r="L25" s="53"/>
      <c r="M25" s="55" t="s">
        <v>21</v>
      </c>
      <c r="N25" s="55" t="s">
        <v>3</v>
      </c>
      <c r="O25" s="55" t="str">
        <f t="shared" si="9"/>
        <v/>
      </c>
      <c r="P25" s="55" t="str">
        <f t="shared" ref="P25:Q25" si="17">IF($M25="Yes","N/A","")</f>
        <v/>
      </c>
      <c r="Q25" s="55" t="str">
        <f t="shared" si="17"/>
        <v/>
      </c>
      <c r="R25" s="55">
        <v>0.09</v>
      </c>
      <c r="S25" s="55">
        <f t="shared" si="1"/>
        <v>0.18</v>
      </c>
      <c r="T25" s="96">
        <v>304.68</v>
      </c>
      <c r="U25" s="58">
        <f t="shared" si="3"/>
        <v>609.36</v>
      </c>
      <c r="V25" s="1"/>
      <c r="W25" s="1"/>
    </row>
    <row r="26" spans="1:23">
      <c r="A26" s="98">
        <v>1</v>
      </c>
      <c r="B26" s="99">
        <v>1</v>
      </c>
      <c r="C26" s="99">
        <v>3</v>
      </c>
      <c r="D26" s="99">
        <v>5</v>
      </c>
      <c r="E26" s="87"/>
      <c r="F26" s="100" t="s">
        <v>50</v>
      </c>
      <c r="G26" s="100">
        <v>2</v>
      </c>
      <c r="H26" s="100" t="s">
        <v>51</v>
      </c>
      <c r="I26" s="102">
        <v>1</v>
      </c>
      <c r="J26" s="102">
        <v>1</v>
      </c>
      <c r="K26" s="102">
        <v>1</v>
      </c>
      <c r="L26" s="87"/>
      <c r="M26" s="100" t="s">
        <v>21</v>
      </c>
      <c r="N26" s="100"/>
      <c r="O26" s="100" t="str">
        <f t="shared" si="9"/>
        <v/>
      </c>
      <c r="P26" s="100"/>
      <c r="Q26" s="100"/>
      <c r="R26" s="100"/>
      <c r="S26" s="100" t="str">
        <f t="shared" si="1"/>
        <v/>
      </c>
      <c r="T26" s="89" t="str">
        <f>IF($M26="Yes","N/A","")</f>
        <v/>
      </c>
      <c r="U26" s="89" t="e">
        <f t="shared" si="3"/>
        <v>#VALUE!</v>
      </c>
      <c r="V26" s="1"/>
      <c r="W26" s="1"/>
    </row>
    <row r="27" spans="1:23">
      <c r="A27" s="49">
        <v>1</v>
      </c>
      <c r="B27" s="49">
        <v>1</v>
      </c>
      <c r="C27" s="49">
        <v>3</v>
      </c>
      <c r="D27" s="49">
        <v>6</v>
      </c>
      <c r="E27" s="32"/>
      <c r="F27" s="34" t="s">
        <v>52</v>
      </c>
      <c r="G27" s="34">
        <v>2</v>
      </c>
      <c r="H27" s="34" t="s">
        <v>54</v>
      </c>
      <c r="I27" s="52">
        <v>1</v>
      </c>
      <c r="J27" s="52">
        <v>1</v>
      </c>
      <c r="K27" s="52">
        <v>1</v>
      </c>
      <c r="L27" s="33"/>
      <c r="M27" s="34" t="s">
        <v>21</v>
      </c>
      <c r="N27" s="34" t="s">
        <v>3</v>
      </c>
      <c r="O27" s="34" t="str">
        <f t="shared" si="9"/>
        <v/>
      </c>
      <c r="P27" s="34" t="str">
        <f t="shared" ref="P27:Q27" si="18">IF($M27="Yes","N/A","")</f>
        <v/>
      </c>
      <c r="Q27" s="34" t="str">
        <f t="shared" si="18"/>
        <v/>
      </c>
      <c r="R27" s="105">
        <v>0.05</v>
      </c>
      <c r="S27" s="34">
        <f t="shared" si="1"/>
        <v>0.1</v>
      </c>
      <c r="T27" s="41">
        <v>122</v>
      </c>
      <c r="U27" s="64">
        <f t="shared" si="3"/>
        <v>244</v>
      </c>
      <c r="V27" s="1"/>
      <c r="W27" s="1"/>
    </row>
    <row r="28" spans="1:23">
      <c r="A28" s="36">
        <v>1</v>
      </c>
      <c r="B28" s="36">
        <v>1</v>
      </c>
      <c r="C28" s="36">
        <v>3</v>
      </c>
      <c r="D28" s="36">
        <v>7</v>
      </c>
      <c r="E28" s="38"/>
      <c r="F28" s="40" t="s">
        <v>55</v>
      </c>
      <c r="G28" s="40">
        <v>2</v>
      </c>
      <c r="H28" s="40" t="s">
        <v>54</v>
      </c>
      <c r="I28" s="62">
        <v>1</v>
      </c>
      <c r="J28" s="62">
        <v>1</v>
      </c>
      <c r="K28" s="62">
        <v>1</v>
      </c>
      <c r="L28" s="43"/>
      <c r="M28" s="40" t="s">
        <v>21</v>
      </c>
      <c r="N28" s="40" t="s">
        <v>22</v>
      </c>
      <c r="O28" s="40" t="str">
        <f t="shared" si="9"/>
        <v/>
      </c>
      <c r="P28" s="40"/>
      <c r="Q28" s="40"/>
      <c r="R28" s="40">
        <v>0.04</v>
      </c>
      <c r="S28" s="40">
        <f t="shared" si="1"/>
        <v>0.08</v>
      </c>
      <c r="T28" s="83">
        <v>65.59</v>
      </c>
      <c r="U28" s="63">
        <f t="shared" si="3"/>
        <v>131.18</v>
      </c>
      <c r="V28" s="1"/>
      <c r="W28" s="1"/>
    </row>
    <row r="29" spans="1:23">
      <c r="A29" s="49">
        <v>1</v>
      </c>
      <c r="B29" s="49">
        <v>1</v>
      </c>
      <c r="C29" s="49">
        <v>3</v>
      </c>
      <c r="D29" s="49">
        <v>8</v>
      </c>
      <c r="E29" s="32"/>
      <c r="F29" s="34" t="s">
        <v>56</v>
      </c>
      <c r="G29" s="34">
        <v>2</v>
      </c>
      <c r="H29" s="34" t="s">
        <v>51</v>
      </c>
      <c r="I29" s="52">
        <v>1</v>
      </c>
      <c r="J29" s="52">
        <v>1</v>
      </c>
      <c r="K29" s="52">
        <v>1</v>
      </c>
      <c r="L29" s="33"/>
      <c r="M29" s="34" t="s">
        <v>21</v>
      </c>
      <c r="N29" s="34"/>
      <c r="O29" s="34" t="str">
        <f t="shared" si="9"/>
        <v/>
      </c>
      <c r="P29" s="34" t="str">
        <f t="shared" ref="P29:Q29" si="19">IF($M29="Yes","N/A","")</f>
        <v/>
      </c>
      <c r="Q29" s="34" t="str">
        <f t="shared" si="19"/>
        <v/>
      </c>
      <c r="R29" s="34"/>
      <c r="S29" s="34" t="str">
        <f t="shared" si="1"/>
        <v/>
      </c>
      <c r="T29" s="64" t="str">
        <f t="shared" ref="T29:T30" si="20">IF($M29="Yes","N/A","")</f>
        <v/>
      </c>
      <c r="U29" s="64" t="e">
        <f t="shared" si="3"/>
        <v>#VALUE!</v>
      </c>
      <c r="V29" s="1"/>
      <c r="W29" s="1"/>
    </row>
    <row r="30" spans="1:23">
      <c r="A30" s="98">
        <v>1</v>
      </c>
      <c r="B30" s="99">
        <v>1</v>
      </c>
      <c r="C30" s="99">
        <v>3</v>
      </c>
      <c r="D30" s="99">
        <v>9</v>
      </c>
      <c r="E30" s="87"/>
      <c r="F30" s="100" t="s">
        <v>57</v>
      </c>
      <c r="G30" s="100">
        <v>2</v>
      </c>
      <c r="H30" s="100" t="s">
        <v>51</v>
      </c>
      <c r="I30" s="102">
        <v>1</v>
      </c>
      <c r="J30" s="102">
        <v>1</v>
      </c>
      <c r="K30" s="102">
        <v>1</v>
      </c>
      <c r="L30" s="87"/>
      <c r="M30" s="100" t="s">
        <v>21</v>
      </c>
      <c r="N30" s="100"/>
      <c r="O30" s="100" t="str">
        <f t="shared" si="9"/>
        <v/>
      </c>
      <c r="P30" s="100"/>
      <c r="Q30" s="100"/>
      <c r="R30" s="100"/>
      <c r="S30" s="100" t="str">
        <f t="shared" si="1"/>
        <v/>
      </c>
      <c r="T30" s="89" t="str">
        <f t="shared" si="20"/>
        <v/>
      </c>
      <c r="U30" s="89" t="e">
        <f t="shared" si="3"/>
        <v>#VALUE!</v>
      </c>
      <c r="V30" s="1"/>
      <c r="W30" s="1"/>
    </row>
    <row r="31" spans="1:23">
      <c r="A31" s="49">
        <v>1</v>
      </c>
      <c r="B31" s="49">
        <v>1</v>
      </c>
      <c r="C31" s="49">
        <v>3</v>
      </c>
      <c r="D31" s="49">
        <v>10</v>
      </c>
      <c r="E31" s="32"/>
      <c r="F31" s="34" t="s">
        <v>58</v>
      </c>
      <c r="G31" s="34">
        <v>2</v>
      </c>
      <c r="H31" s="34" t="s">
        <v>42</v>
      </c>
      <c r="I31" s="34">
        <v>1</v>
      </c>
      <c r="J31" s="34">
        <v>1</v>
      </c>
      <c r="K31" s="34">
        <v>1</v>
      </c>
      <c r="L31" s="33"/>
      <c r="M31" s="34" t="s">
        <v>21</v>
      </c>
      <c r="N31" s="34"/>
      <c r="O31" s="34" t="str">
        <f t="shared" si="9"/>
        <v/>
      </c>
      <c r="P31" s="34" t="str">
        <f t="shared" ref="P31:Q31" si="21">IF($M31="Yes","N/A","")</f>
        <v/>
      </c>
      <c r="Q31" s="34" t="str">
        <f t="shared" si="21"/>
        <v/>
      </c>
      <c r="R31" s="34"/>
      <c r="S31" s="34" t="str">
        <f t="shared" si="1"/>
        <v/>
      </c>
      <c r="T31" s="41">
        <v>259.31</v>
      </c>
      <c r="U31" s="64">
        <f t="shared" si="3"/>
        <v>518.62</v>
      </c>
      <c r="V31" s="1"/>
      <c r="W31" s="1"/>
    </row>
    <row r="32" spans="1:23">
      <c r="A32" s="45"/>
      <c r="B32" s="46"/>
      <c r="C32" s="46"/>
      <c r="D32" s="46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 t="str">
        <f t="shared" si="9"/>
        <v/>
      </c>
      <c r="P32" s="42" t="str">
        <f t="shared" ref="P32:Q32" si="22">IF($M32="Yes","N/A","")</f>
        <v/>
      </c>
      <c r="Q32" s="42" t="str">
        <f t="shared" si="22"/>
        <v/>
      </c>
      <c r="R32" s="42"/>
      <c r="S32" s="42" t="str">
        <f t="shared" si="1"/>
        <v/>
      </c>
      <c r="T32" s="48" t="str">
        <f>IF($M32="Yes","N/A","")</f>
        <v/>
      </c>
      <c r="U32" s="48" t="str">
        <f t="shared" si="3"/>
        <v/>
      </c>
      <c r="V32" s="1"/>
      <c r="W32" s="1"/>
    </row>
    <row r="33" spans="1:23">
      <c r="A33" s="106">
        <v>1</v>
      </c>
      <c r="B33" s="107">
        <v>1</v>
      </c>
      <c r="C33" s="107">
        <v>4</v>
      </c>
      <c r="D33" s="107">
        <v>0</v>
      </c>
      <c r="E33" s="108"/>
      <c r="F33" s="109" t="s">
        <v>59</v>
      </c>
      <c r="G33" s="109">
        <v>1</v>
      </c>
      <c r="H33" s="108"/>
      <c r="I33" s="34">
        <v>1</v>
      </c>
      <c r="J33" s="34">
        <v>1</v>
      </c>
      <c r="K33" s="34">
        <v>1</v>
      </c>
      <c r="L33" s="108"/>
      <c r="M33" s="109" t="s">
        <v>21</v>
      </c>
      <c r="N33" s="109"/>
      <c r="O33" s="109" t="str">
        <f t="shared" si="9"/>
        <v/>
      </c>
      <c r="P33" s="109" t="str">
        <f t="shared" ref="P33:Q33" si="23">IF($M33="Yes","N/A","")</f>
        <v/>
      </c>
      <c r="Q33" s="109" t="str">
        <f t="shared" si="23"/>
        <v/>
      </c>
      <c r="R33" s="109">
        <v>1</v>
      </c>
      <c r="S33" s="109">
        <f t="shared" si="1"/>
        <v>1</v>
      </c>
      <c r="T33" s="110">
        <v>729</v>
      </c>
      <c r="U33" s="111">
        <f t="shared" si="3"/>
        <v>729</v>
      </c>
      <c r="V33" s="1"/>
      <c r="W33" s="1"/>
    </row>
    <row r="34" spans="1:23">
      <c r="A34" s="85"/>
      <c r="B34" s="86"/>
      <c r="C34" s="86"/>
      <c r="D34" s="86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 t="str">
        <f t="shared" si="9"/>
        <v/>
      </c>
      <c r="P34" s="87"/>
      <c r="Q34" s="87"/>
      <c r="R34" s="87"/>
      <c r="S34" s="87" t="str">
        <f t="shared" si="1"/>
        <v/>
      </c>
      <c r="T34" s="89" t="str">
        <f t="shared" ref="T34:T37" si="24">IF($M34="Yes","N/A","")</f>
        <v/>
      </c>
      <c r="U34" s="89" t="str">
        <f t="shared" si="3"/>
        <v/>
      </c>
      <c r="V34" s="1"/>
      <c r="W34" s="1"/>
    </row>
    <row r="35" spans="1:23">
      <c r="A35" s="32"/>
      <c r="B35" s="32"/>
      <c r="C35" s="32"/>
      <c r="D35" s="32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 t="str">
        <f t="shared" si="9"/>
        <v/>
      </c>
      <c r="P35" s="33" t="str">
        <f t="shared" ref="P35:Q35" si="25">IF($M35="Yes","N/A","")</f>
        <v/>
      </c>
      <c r="Q35" s="33" t="str">
        <f t="shared" si="25"/>
        <v/>
      </c>
      <c r="R35" s="33"/>
      <c r="S35" s="33" t="str">
        <f t="shared" si="1"/>
        <v/>
      </c>
      <c r="T35" s="64" t="str">
        <f t="shared" si="24"/>
        <v/>
      </c>
      <c r="U35" s="64" t="str">
        <f t="shared" si="3"/>
        <v/>
      </c>
      <c r="V35" s="1"/>
      <c r="W35" s="1"/>
    </row>
    <row r="36" spans="1:23">
      <c r="A36" s="24">
        <v>1</v>
      </c>
      <c r="B36" s="24">
        <v>2</v>
      </c>
      <c r="C36" s="24">
        <v>0</v>
      </c>
      <c r="D36" s="24">
        <v>0</v>
      </c>
      <c r="E36" s="22"/>
      <c r="F36" s="25" t="s">
        <v>60</v>
      </c>
      <c r="G36" s="23"/>
      <c r="H36" s="23"/>
      <c r="I36" s="25">
        <v>1</v>
      </c>
      <c r="J36" s="25">
        <v>1</v>
      </c>
      <c r="K36" s="25">
        <v>1</v>
      </c>
      <c r="L36" s="23"/>
      <c r="M36" s="25" t="s">
        <v>2</v>
      </c>
      <c r="N36" s="23"/>
      <c r="O36" s="23" t="str">
        <f t="shared" si="9"/>
        <v>N/A</v>
      </c>
      <c r="P36" s="23" t="str">
        <f t="shared" ref="P36:Q36" si="26">IF($M36="Yes","N/A","")</f>
        <v>N/A</v>
      </c>
      <c r="Q36" s="23" t="str">
        <f t="shared" si="26"/>
        <v>N/A</v>
      </c>
      <c r="R36" s="23"/>
      <c r="S36" s="23" t="str">
        <f t="shared" si="1"/>
        <v/>
      </c>
      <c r="T36" s="26" t="str">
        <f t="shared" si="24"/>
        <v>N/A</v>
      </c>
      <c r="U36" s="26" t="str">
        <f t="shared" si="3"/>
        <v>N/A</v>
      </c>
      <c r="V36" s="1"/>
      <c r="W36" s="1"/>
    </row>
    <row r="37" spans="1:23">
      <c r="A37" s="36">
        <v>1</v>
      </c>
      <c r="B37" s="36">
        <v>2</v>
      </c>
      <c r="C37" s="36">
        <v>1</v>
      </c>
      <c r="D37" s="36">
        <v>0</v>
      </c>
      <c r="E37" s="38"/>
      <c r="F37" s="40" t="s">
        <v>61</v>
      </c>
      <c r="G37" s="43"/>
      <c r="H37" s="43"/>
      <c r="I37" s="25">
        <v>1</v>
      </c>
      <c r="J37" s="28">
        <v>1</v>
      </c>
      <c r="K37" s="28">
        <v>1</v>
      </c>
      <c r="L37" s="43"/>
      <c r="M37" s="40" t="s">
        <v>2</v>
      </c>
      <c r="N37" s="43"/>
      <c r="O37" s="43" t="str">
        <f t="shared" si="9"/>
        <v>N/A</v>
      </c>
      <c r="P37" s="43" t="str">
        <f t="shared" ref="P37:Q37" si="27">IF($M37="Yes","N/A","")</f>
        <v>N/A</v>
      </c>
      <c r="Q37" s="43" t="str">
        <f t="shared" si="27"/>
        <v>N/A</v>
      </c>
      <c r="R37" s="43"/>
      <c r="S37" s="43" t="str">
        <f t="shared" si="1"/>
        <v/>
      </c>
      <c r="T37" s="63" t="str">
        <f t="shared" si="24"/>
        <v>N/A</v>
      </c>
      <c r="U37" s="63" t="str">
        <f t="shared" si="3"/>
        <v>N/A</v>
      </c>
      <c r="V37" s="1"/>
      <c r="W37" s="1"/>
    </row>
    <row r="38" spans="1:23">
      <c r="A38" s="49">
        <v>1</v>
      </c>
      <c r="B38" s="49">
        <v>2</v>
      </c>
      <c r="C38" s="49">
        <v>1</v>
      </c>
      <c r="D38" s="49">
        <v>1</v>
      </c>
      <c r="E38" s="32"/>
      <c r="F38" s="34" t="s">
        <v>62</v>
      </c>
      <c r="G38" s="34">
        <v>2</v>
      </c>
      <c r="H38" s="34" t="s">
        <v>53</v>
      </c>
      <c r="I38" s="34">
        <v>1</v>
      </c>
      <c r="J38" s="34">
        <v>1</v>
      </c>
      <c r="K38" s="34">
        <v>1</v>
      </c>
      <c r="L38" s="33"/>
      <c r="M38" s="34" t="s">
        <v>21</v>
      </c>
      <c r="N38" s="34" t="s">
        <v>3</v>
      </c>
      <c r="O38" s="33" t="str">
        <f t="shared" si="9"/>
        <v/>
      </c>
      <c r="P38" s="33" t="str">
        <f t="shared" ref="P38:Q38" si="28">IF($M38="Yes","N/A","")</f>
        <v/>
      </c>
      <c r="Q38" s="33" t="str">
        <f t="shared" si="28"/>
        <v/>
      </c>
      <c r="R38" s="34">
        <v>1.5</v>
      </c>
      <c r="S38" s="33">
        <f t="shared" si="1"/>
        <v>3</v>
      </c>
      <c r="T38" s="41">
        <v>76.400000000000006</v>
      </c>
      <c r="U38" s="64">
        <f t="shared" si="3"/>
        <v>152.80000000000001</v>
      </c>
      <c r="V38" s="1"/>
      <c r="W38" s="1"/>
    </row>
    <row r="39" spans="1:23">
      <c r="A39" s="36">
        <v>1</v>
      </c>
      <c r="B39" s="36">
        <v>2</v>
      </c>
      <c r="C39" s="36">
        <v>1</v>
      </c>
      <c r="D39" s="36">
        <v>2</v>
      </c>
      <c r="E39" s="38"/>
      <c r="F39" s="40" t="s">
        <v>63</v>
      </c>
      <c r="G39" s="40">
        <v>2</v>
      </c>
      <c r="H39" s="40" t="s">
        <v>53</v>
      </c>
      <c r="I39" s="44">
        <v>1</v>
      </c>
      <c r="J39" s="44">
        <v>1</v>
      </c>
      <c r="K39" s="44">
        <v>1</v>
      </c>
      <c r="L39" s="43"/>
      <c r="M39" s="40" t="s">
        <v>21</v>
      </c>
      <c r="N39" s="40"/>
      <c r="O39" s="43" t="str">
        <f t="shared" si="9"/>
        <v/>
      </c>
      <c r="P39" s="43"/>
      <c r="Q39" s="43"/>
      <c r="R39" s="40">
        <v>0.38</v>
      </c>
      <c r="S39" s="43">
        <f t="shared" si="1"/>
        <v>0.76</v>
      </c>
      <c r="T39" s="83">
        <f>76.4/2</f>
        <v>38.200000000000003</v>
      </c>
      <c r="U39" s="63">
        <f t="shared" si="3"/>
        <v>76.400000000000006</v>
      </c>
      <c r="V39" s="1"/>
      <c r="W39" s="1"/>
    </row>
    <row r="40" spans="1:23">
      <c r="A40" s="49">
        <v>1</v>
      </c>
      <c r="B40" s="49">
        <v>2</v>
      </c>
      <c r="C40" s="49">
        <v>1</v>
      </c>
      <c r="D40" s="49">
        <v>3</v>
      </c>
      <c r="E40" s="32"/>
      <c r="F40" s="34" t="s">
        <v>64</v>
      </c>
      <c r="G40" s="34">
        <v>4</v>
      </c>
      <c r="H40" s="34" t="s">
        <v>37</v>
      </c>
      <c r="I40" s="55">
        <v>1</v>
      </c>
      <c r="J40" s="55">
        <v>1</v>
      </c>
      <c r="K40" s="55">
        <v>1</v>
      </c>
      <c r="L40" s="33"/>
      <c r="M40" s="34" t="s">
        <v>21</v>
      </c>
      <c r="N40" s="33"/>
      <c r="O40" s="33" t="str">
        <f t="shared" si="9"/>
        <v/>
      </c>
      <c r="P40" s="33" t="str">
        <f t="shared" ref="P40:Q40" si="29">IF($M40="Yes","N/A","")</f>
        <v/>
      </c>
      <c r="Q40" s="33" t="str">
        <f t="shared" si="29"/>
        <v/>
      </c>
      <c r="R40" s="34">
        <v>0.14000000000000001</v>
      </c>
      <c r="S40" s="33">
        <f t="shared" si="1"/>
        <v>0.56000000000000005</v>
      </c>
      <c r="T40" s="41">
        <v>2</v>
      </c>
      <c r="U40" s="64">
        <f t="shared" si="3"/>
        <v>8</v>
      </c>
      <c r="V40" s="1"/>
      <c r="W40" s="1"/>
    </row>
    <row r="41" spans="1:23">
      <c r="A41" s="37">
        <v>1</v>
      </c>
      <c r="B41" s="39">
        <v>2</v>
      </c>
      <c r="C41" s="39">
        <v>1</v>
      </c>
      <c r="D41" s="39">
        <v>4</v>
      </c>
      <c r="E41" s="42"/>
      <c r="F41" s="44" t="s">
        <v>65</v>
      </c>
      <c r="G41" s="44">
        <v>2</v>
      </c>
      <c r="H41" s="44" t="s">
        <v>53</v>
      </c>
      <c r="I41" s="25">
        <v>1</v>
      </c>
      <c r="J41" s="25">
        <v>1</v>
      </c>
      <c r="K41" s="25">
        <v>1</v>
      </c>
      <c r="L41" s="42"/>
      <c r="M41" s="44" t="s">
        <v>21</v>
      </c>
      <c r="N41" s="42"/>
      <c r="O41" s="42" t="str">
        <f t="shared" si="9"/>
        <v/>
      </c>
      <c r="P41" s="42" t="str">
        <f t="shared" ref="P41:Q41" si="30">IF($M41="Yes","N/A","")</f>
        <v/>
      </c>
      <c r="Q41" s="42" t="str">
        <f t="shared" si="30"/>
        <v/>
      </c>
      <c r="R41" s="44">
        <v>0.56799999999999995</v>
      </c>
      <c r="S41" s="42">
        <f t="shared" si="1"/>
        <v>1.1359999999999999</v>
      </c>
      <c r="T41" s="83">
        <f>58.3/2</f>
        <v>29.15</v>
      </c>
      <c r="U41" s="48">
        <f t="shared" si="3"/>
        <v>58.3</v>
      </c>
      <c r="V41" s="1"/>
      <c r="W41" s="1"/>
    </row>
    <row r="42" spans="1:23">
      <c r="A42" s="32">
        <v>1</v>
      </c>
      <c r="B42" s="32">
        <v>2</v>
      </c>
      <c r="C42" s="32">
        <v>1</v>
      </c>
      <c r="D42" s="32">
        <v>5</v>
      </c>
      <c r="E42" s="32"/>
      <c r="F42" s="33" t="s">
        <v>66</v>
      </c>
      <c r="G42" s="34">
        <v>2</v>
      </c>
      <c r="H42" s="33"/>
      <c r="I42" s="25">
        <v>1</v>
      </c>
      <c r="J42" s="28">
        <v>1</v>
      </c>
      <c r="K42" s="28">
        <v>1</v>
      </c>
      <c r="L42" s="33"/>
      <c r="M42" s="34" t="s">
        <v>21</v>
      </c>
      <c r="N42" s="33"/>
      <c r="O42" s="33" t="str">
        <f t="shared" si="9"/>
        <v/>
      </c>
      <c r="P42" s="33" t="str">
        <f t="shared" ref="P42:Q42" si="31">IF($M42="Yes","N/A","")</f>
        <v/>
      </c>
      <c r="Q42" s="33" t="str">
        <f t="shared" si="31"/>
        <v/>
      </c>
      <c r="R42" s="34">
        <v>0.9</v>
      </c>
      <c r="S42" s="33">
        <f t="shared" si="1"/>
        <v>1.8</v>
      </c>
      <c r="T42" s="41">
        <v>270</v>
      </c>
      <c r="U42" s="64">
        <f t="shared" si="3"/>
        <v>540</v>
      </c>
      <c r="V42" s="1"/>
      <c r="W42" s="1"/>
    </row>
    <row r="43" spans="1:23">
      <c r="A43" s="45">
        <v>1</v>
      </c>
      <c r="B43" s="46">
        <v>2</v>
      </c>
      <c r="C43" s="46">
        <v>1</v>
      </c>
      <c r="D43" s="46">
        <v>6</v>
      </c>
      <c r="E43" s="42"/>
      <c r="F43" s="42" t="s">
        <v>67</v>
      </c>
      <c r="G43" s="44">
        <v>2</v>
      </c>
      <c r="H43" s="44" t="s">
        <v>54</v>
      </c>
      <c r="I43" s="34">
        <v>1</v>
      </c>
      <c r="J43" s="34">
        <v>1</v>
      </c>
      <c r="K43" s="34">
        <v>1</v>
      </c>
      <c r="L43" s="42"/>
      <c r="M43" s="44" t="s">
        <v>21</v>
      </c>
      <c r="N43" s="42"/>
      <c r="O43" s="42" t="str">
        <f t="shared" si="9"/>
        <v/>
      </c>
      <c r="P43" s="42" t="str">
        <f t="shared" ref="P43:Q43" si="32">IF($M43="Yes","N/A","")</f>
        <v/>
      </c>
      <c r="Q43" s="42" t="str">
        <f t="shared" si="32"/>
        <v/>
      </c>
      <c r="R43" s="42"/>
      <c r="S43" s="42" t="str">
        <f t="shared" si="1"/>
        <v/>
      </c>
      <c r="T43" s="47">
        <v>184</v>
      </c>
      <c r="U43" s="48">
        <f t="shared" si="3"/>
        <v>368</v>
      </c>
      <c r="V43" s="1"/>
      <c r="W43" s="1"/>
    </row>
    <row r="44" spans="1:23">
      <c r="A44" s="32">
        <v>1</v>
      </c>
      <c r="B44" s="32">
        <v>2</v>
      </c>
      <c r="C44" s="32">
        <v>1</v>
      </c>
      <c r="D44" s="32">
        <v>7</v>
      </c>
      <c r="E44" s="32" t="s">
        <v>68</v>
      </c>
      <c r="F44" s="33" t="s">
        <v>69</v>
      </c>
      <c r="G44" s="34">
        <v>4</v>
      </c>
      <c r="H44" s="34" t="s">
        <v>54</v>
      </c>
      <c r="I44" s="44">
        <v>1</v>
      </c>
      <c r="J44" s="44">
        <v>1</v>
      </c>
      <c r="K44" s="44">
        <v>1</v>
      </c>
      <c r="L44" s="33"/>
      <c r="M44" s="34" t="s">
        <v>21</v>
      </c>
      <c r="N44" s="33"/>
      <c r="O44" s="33" t="str">
        <f t="shared" si="9"/>
        <v/>
      </c>
      <c r="P44" s="33"/>
      <c r="Q44" s="33"/>
      <c r="R44" s="33"/>
      <c r="S44" s="33" t="str">
        <f t="shared" si="1"/>
        <v/>
      </c>
      <c r="T44" s="41">
        <v>454</v>
      </c>
      <c r="U44" s="64">
        <f t="shared" si="3"/>
        <v>1816</v>
      </c>
      <c r="V44" s="1"/>
      <c r="W44" s="1"/>
    </row>
    <row r="45" spans="1:23">
      <c r="A45" s="94">
        <v>1</v>
      </c>
      <c r="B45" s="95">
        <v>2</v>
      </c>
      <c r="C45" s="95">
        <v>1</v>
      </c>
      <c r="D45" s="95">
        <v>9</v>
      </c>
      <c r="E45" s="97"/>
      <c r="F45" s="97" t="s">
        <v>70</v>
      </c>
      <c r="G45" s="100">
        <v>1</v>
      </c>
      <c r="H45" s="97"/>
      <c r="I45" s="44">
        <v>1</v>
      </c>
      <c r="J45" s="44">
        <v>1</v>
      </c>
      <c r="K45" s="44">
        <v>1</v>
      </c>
      <c r="L45" s="97"/>
      <c r="M45" s="97"/>
      <c r="N45" s="97"/>
      <c r="O45" s="97" t="str">
        <f t="shared" si="9"/>
        <v/>
      </c>
      <c r="P45" s="97" t="str">
        <f t="shared" ref="P45:Q45" si="33">IF($M45="Yes","N/A","")</f>
        <v/>
      </c>
      <c r="Q45" s="97" t="str">
        <f t="shared" si="33"/>
        <v/>
      </c>
      <c r="R45" s="97"/>
      <c r="S45" s="97" t="str">
        <f t="shared" si="1"/>
        <v/>
      </c>
      <c r="T45" s="89" t="str">
        <f t="shared" ref="T45:T48" si="34">IF($M45="Yes","N/A","")</f>
        <v/>
      </c>
      <c r="U45" s="89" t="str">
        <f t="shared" si="3"/>
        <v/>
      </c>
      <c r="V45" s="1"/>
      <c r="W45" s="1"/>
    </row>
    <row r="46" spans="1:23">
      <c r="A46" s="101"/>
      <c r="B46" s="103"/>
      <c r="C46" s="103"/>
      <c r="D46" s="103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 t="str">
        <f t="shared" si="9"/>
        <v/>
      </c>
      <c r="P46" s="104" t="str">
        <f t="shared" ref="P46:Q46" si="35">IF($M46="Yes","N/A","")</f>
        <v/>
      </c>
      <c r="Q46" s="104" t="str">
        <f t="shared" si="35"/>
        <v/>
      </c>
      <c r="R46" s="104"/>
      <c r="S46" s="104" t="str">
        <f t="shared" si="1"/>
        <v/>
      </c>
      <c r="T46" s="71" t="str">
        <f t="shared" si="34"/>
        <v/>
      </c>
      <c r="U46" s="71" t="str">
        <f t="shared" si="3"/>
        <v/>
      </c>
    </row>
    <row r="47" spans="1:23">
      <c r="A47" s="112">
        <v>2</v>
      </c>
      <c r="B47" s="112">
        <v>0</v>
      </c>
      <c r="C47" s="112">
        <v>0</v>
      </c>
      <c r="D47" s="112">
        <v>0</v>
      </c>
      <c r="E47" s="17"/>
      <c r="F47" s="18" t="s">
        <v>71</v>
      </c>
      <c r="G47" s="19"/>
      <c r="H47" s="19"/>
      <c r="I47" s="113">
        <v>1</v>
      </c>
      <c r="J47" s="113">
        <v>1</v>
      </c>
      <c r="K47" s="113">
        <v>1</v>
      </c>
      <c r="L47" s="19"/>
      <c r="M47" s="19"/>
      <c r="N47" s="19"/>
      <c r="O47" s="19" t="str">
        <f t="shared" si="9"/>
        <v/>
      </c>
      <c r="P47" s="19" t="str">
        <f t="shared" ref="P47:Q47" si="36">IF($M47="Yes","N/A","")</f>
        <v/>
      </c>
      <c r="Q47" s="19" t="str">
        <f t="shared" si="36"/>
        <v/>
      </c>
      <c r="R47" s="19"/>
      <c r="S47" s="19" t="str">
        <f t="shared" si="1"/>
        <v/>
      </c>
      <c r="T47" s="114" t="str">
        <f t="shared" si="34"/>
        <v/>
      </c>
      <c r="U47" s="114" t="str">
        <f t="shared" si="3"/>
        <v/>
      </c>
    </row>
    <row r="48" spans="1:23">
      <c r="A48" s="24">
        <v>2</v>
      </c>
      <c r="B48" s="24">
        <v>1</v>
      </c>
      <c r="C48" s="24">
        <v>0</v>
      </c>
      <c r="D48" s="24">
        <v>0</v>
      </c>
      <c r="E48" s="22"/>
      <c r="F48" s="25" t="s">
        <v>72</v>
      </c>
      <c r="G48" s="25">
        <v>1</v>
      </c>
      <c r="H48" s="25" t="s">
        <v>37</v>
      </c>
      <c r="I48" s="115">
        <v>1</v>
      </c>
      <c r="J48" s="115">
        <v>1</v>
      </c>
      <c r="K48" s="115">
        <v>1</v>
      </c>
      <c r="L48" s="23"/>
      <c r="M48" s="23"/>
      <c r="N48" s="23"/>
      <c r="O48" s="23" t="str">
        <f t="shared" si="9"/>
        <v/>
      </c>
      <c r="P48" s="23" t="str">
        <f t="shared" ref="P48:Q48" si="37">IF($M48="Yes","N/A","")</f>
        <v/>
      </c>
      <c r="Q48" s="23" t="str">
        <f t="shared" si="37"/>
        <v/>
      </c>
      <c r="R48" s="23"/>
      <c r="S48" s="23" t="str">
        <f t="shared" si="1"/>
        <v/>
      </c>
      <c r="T48" s="26" t="str">
        <f t="shared" si="34"/>
        <v/>
      </c>
      <c r="U48" s="26" t="str">
        <f t="shared" si="3"/>
        <v/>
      </c>
    </row>
    <row r="49" spans="1:21">
      <c r="A49" s="79">
        <v>2</v>
      </c>
      <c r="B49" s="80">
        <v>1</v>
      </c>
      <c r="C49" s="80">
        <v>1</v>
      </c>
      <c r="D49" s="80">
        <v>0</v>
      </c>
      <c r="E49" s="116"/>
      <c r="F49" s="81" t="s">
        <v>73</v>
      </c>
      <c r="G49" s="81">
        <v>1</v>
      </c>
      <c r="H49" s="81" t="s">
        <v>37</v>
      </c>
      <c r="I49" s="117">
        <v>1</v>
      </c>
      <c r="J49" s="117">
        <v>1</v>
      </c>
      <c r="K49" s="117">
        <v>1</v>
      </c>
      <c r="L49" s="118" t="s">
        <v>74</v>
      </c>
      <c r="M49" s="81" t="s">
        <v>21</v>
      </c>
      <c r="N49" s="116"/>
      <c r="O49" s="116" t="str">
        <f t="shared" si="9"/>
        <v/>
      </c>
      <c r="P49" s="116" t="str">
        <f t="shared" ref="P49:Q49" si="38">IF($M49="Yes","N/A","")</f>
        <v/>
      </c>
      <c r="Q49" s="116" t="str">
        <f t="shared" si="38"/>
        <v/>
      </c>
      <c r="R49" s="81">
        <v>15</v>
      </c>
      <c r="S49" s="116">
        <f t="shared" si="1"/>
        <v>15</v>
      </c>
      <c r="T49" s="82">
        <v>500</v>
      </c>
      <c r="U49" s="84">
        <f t="shared" si="3"/>
        <v>500</v>
      </c>
    </row>
    <row r="50" spans="1:21">
      <c r="A50" s="106">
        <v>2</v>
      </c>
      <c r="B50" s="107">
        <v>1</v>
      </c>
      <c r="C50" s="107">
        <v>2</v>
      </c>
      <c r="D50" s="107">
        <v>0</v>
      </c>
      <c r="E50" s="119"/>
      <c r="F50" s="109" t="s">
        <v>75</v>
      </c>
      <c r="G50" s="119"/>
      <c r="H50" s="109"/>
      <c r="I50" s="120">
        <v>1</v>
      </c>
      <c r="J50" s="120">
        <v>1</v>
      </c>
      <c r="K50" s="120">
        <v>1</v>
      </c>
      <c r="L50" s="119"/>
      <c r="M50" s="119"/>
      <c r="N50" s="119"/>
      <c r="O50" s="119" t="str">
        <f t="shared" si="9"/>
        <v/>
      </c>
      <c r="P50" s="119" t="str">
        <f t="shared" ref="P50:Q50" si="39">IF($M50="Yes","N/A","")</f>
        <v/>
      </c>
      <c r="Q50" s="119" t="str">
        <f t="shared" si="39"/>
        <v/>
      </c>
      <c r="R50" s="119"/>
      <c r="S50" s="119" t="str">
        <f t="shared" si="1"/>
        <v/>
      </c>
      <c r="T50" s="111" t="str">
        <f>IF($M50="Yes","N/A","")</f>
        <v/>
      </c>
      <c r="U50" s="111" t="str">
        <f t="shared" si="3"/>
        <v/>
      </c>
    </row>
    <row r="51" spans="1:21">
      <c r="A51" s="37">
        <v>2</v>
      </c>
      <c r="B51" s="39">
        <v>1</v>
      </c>
      <c r="C51" s="39">
        <v>2</v>
      </c>
      <c r="D51" s="39">
        <v>1</v>
      </c>
      <c r="E51" s="42"/>
      <c r="F51" s="44" t="s">
        <v>76</v>
      </c>
      <c r="G51" s="44">
        <v>2</v>
      </c>
      <c r="H51" s="74" t="s">
        <v>54</v>
      </c>
      <c r="I51" s="44">
        <v>1</v>
      </c>
      <c r="J51" s="44">
        <v>1</v>
      </c>
      <c r="K51" s="44">
        <v>1</v>
      </c>
      <c r="L51" s="42"/>
      <c r="M51" s="44" t="s">
        <v>21</v>
      </c>
      <c r="N51" s="42"/>
      <c r="O51" s="42" t="str">
        <f t="shared" si="9"/>
        <v/>
      </c>
      <c r="P51" s="42" t="str">
        <f t="shared" ref="P51:Q51" si="40">IF($M51="Yes","N/A","")</f>
        <v/>
      </c>
      <c r="Q51" s="42" t="str">
        <f t="shared" si="40"/>
        <v/>
      </c>
      <c r="R51" s="42"/>
      <c r="S51" s="42" t="str">
        <f t="shared" si="1"/>
        <v/>
      </c>
      <c r="T51" s="47">
        <v>120.11</v>
      </c>
      <c r="U51" s="48">
        <f t="shared" si="3"/>
        <v>240.22</v>
      </c>
    </row>
    <row r="52" spans="1:21">
      <c r="A52" s="54">
        <v>2</v>
      </c>
      <c r="B52" s="57">
        <v>1</v>
      </c>
      <c r="C52" s="57">
        <v>2</v>
      </c>
      <c r="D52" s="57">
        <v>2</v>
      </c>
      <c r="E52" s="92"/>
      <c r="F52" s="55" t="s">
        <v>77</v>
      </c>
      <c r="G52" s="55">
        <v>2</v>
      </c>
      <c r="H52" s="55" t="s">
        <v>54</v>
      </c>
      <c r="I52" s="121">
        <v>1</v>
      </c>
      <c r="J52" s="121">
        <v>1</v>
      </c>
      <c r="K52" s="121">
        <v>1</v>
      </c>
      <c r="L52" s="92"/>
      <c r="M52" s="55" t="s">
        <v>21</v>
      </c>
      <c r="N52" s="92"/>
      <c r="O52" s="92" t="str">
        <f t="shared" si="9"/>
        <v/>
      </c>
      <c r="P52" s="92" t="str">
        <f t="shared" ref="P52:Q52" si="41">IF($M52="Yes","N/A","")</f>
        <v/>
      </c>
      <c r="Q52" s="92" t="str">
        <f t="shared" si="41"/>
        <v/>
      </c>
      <c r="R52" s="92"/>
      <c r="S52" s="92" t="str">
        <f t="shared" si="1"/>
        <v/>
      </c>
      <c r="T52" s="96">
        <v>80.44</v>
      </c>
      <c r="U52" s="58">
        <f t="shared" si="3"/>
        <v>160.88</v>
      </c>
    </row>
    <row r="53" spans="1:21">
      <c r="A53" s="36">
        <v>2</v>
      </c>
      <c r="B53" s="36">
        <v>1</v>
      </c>
      <c r="C53" s="36">
        <v>2</v>
      </c>
      <c r="D53" s="36">
        <v>6</v>
      </c>
      <c r="E53" s="122"/>
      <c r="F53" s="40" t="s">
        <v>78</v>
      </c>
      <c r="G53" s="40">
        <v>10</v>
      </c>
      <c r="H53" s="40" t="s">
        <v>54</v>
      </c>
      <c r="I53" s="62">
        <v>1</v>
      </c>
      <c r="J53" s="62">
        <v>1</v>
      </c>
      <c r="K53" s="62">
        <v>1</v>
      </c>
      <c r="L53" s="43"/>
      <c r="M53" s="40" t="s">
        <v>21</v>
      </c>
      <c r="N53" s="43"/>
      <c r="O53" s="43" t="str">
        <f t="shared" si="9"/>
        <v/>
      </c>
      <c r="P53" s="43" t="str">
        <f t="shared" ref="P53:Q53" si="42">IF($M53="Yes","N/A","")</f>
        <v/>
      </c>
      <c r="Q53" s="43" t="str">
        <f t="shared" si="42"/>
        <v/>
      </c>
      <c r="R53" s="43"/>
      <c r="S53" s="43" t="str">
        <f t="shared" si="1"/>
        <v/>
      </c>
      <c r="T53" s="63" t="str">
        <f t="shared" ref="T53:T54" si="43">IF($M53="Yes","N/A","")</f>
        <v/>
      </c>
      <c r="U53" s="63" t="e">
        <f t="shared" si="3"/>
        <v>#VALUE!</v>
      </c>
    </row>
    <row r="54" spans="1:21">
      <c r="A54" s="54">
        <v>2</v>
      </c>
      <c r="B54" s="57">
        <v>1</v>
      </c>
      <c r="C54" s="57">
        <v>2</v>
      </c>
      <c r="D54" s="57">
        <v>4</v>
      </c>
      <c r="E54" s="53"/>
      <c r="F54" s="55" t="s">
        <v>79</v>
      </c>
      <c r="G54" s="55">
        <v>1</v>
      </c>
      <c r="H54" s="55" t="s">
        <v>80</v>
      </c>
      <c r="I54" s="55">
        <v>1</v>
      </c>
      <c r="J54" s="121">
        <v>1</v>
      </c>
      <c r="K54" s="121">
        <v>1</v>
      </c>
      <c r="L54" s="53"/>
      <c r="M54" s="55" t="s">
        <v>21</v>
      </c>
      <c r="N54" s="53"/>
      <c r="O54" s="53" t="str">
        <f t="shared" si="9"/>
        <v/>
      </c>
      <c r="P54" s="53" t="str">
        <f t="shared" ref="P54:Q54" si="44">IF($M54="Yes","N/A","")</f>
        <v/>
      </c>
      <c r="Q54" s="53" t="str">
        <f t="shared" si="44"/>
        <v/>
      </c>
      <c r="R54" s="55">
        <v>1.6</v>
      </c>
      <c r="S54" s="53">
        <f t="shared" si="1"/>
        <v>1.6</v>
      </c>
      <c r="T54" s="58" t="str">
        <f t="shared" si="43"/>
        <v/>
      </c>
      <c r="U54" s="58" t="e">
        <f t="shared" si="3"/>
        <v>#VALUE!</v>
      </c>
    </row>
    <row r="55" spans="1:21">
      <c r="A55" s="37">
        <v>2</v>
      </c>
      <c r="B55" s="39">
        <v>1</v>
      </c>
      <c r="C55" s="39">
        <v>2</v>
      </c>
      <c r="D55" s="39">
        <v>3</v>
      </c>
      <c r="E55" s="42"/>
      <c r="F55" s="44" t="s">
        <v>81</v>
      </c>
      <c r="G55" s="44">
        <v>30</v>
      </c>
      <c r="H55" s="44" t="s">
        <v>37</v>
      </c>
      <c r="I55" s="44">
        <v>1</v>
      </c>
      <c r="J55" s="44">
        <v>1</v>
      </c>
      <c r="K55" s="44">
        <v>1</v>
      </c>
      <c r="L55" s="123" t="s">
        <v>82</v>
      </c>
      <c r="M55" s="44" t="s">
        <v>21</v>
      </c>
      <c r="N55" s="42"/>
      <c r="O55" s="42" t="str">
        <f t="shared" si="9"/>
        <v/>
      </c>
      <c r="P55" s="42"/>
      <c r="Q55" s="42"/>
      <c r="R55" s="44">
        <v>0.01</v>
      </c>
      <c r="S55" s="42">
        <f t="shared" si="1"/>
        <v>0.3</v>
      </c>
      <c r="T55" s="47">
        <v>6.58</v>
      </c>
      <c r="U55" s="48">
        <f t="shared" si="3"/>
        <v>197.4</v>
      </c>
    </row>
    <row r="56" spans="1:21">
      <c r="A56" s="54">
        <v>2</v>
      </c>
      <c r="B56" s="124">
        <v>1</v>
      </c>
      <c r="C56" s="57">
        <v>2</v>
      </c>
      <c r="D56" s="57">
        <v>5</v>
      </c>
      <c r="E56" s="92"/>
      <c r="F56" s="55" t="s">
        <v>83</v>
      </c>
      <c r="G56" s="55">
        <v>1</v>
      </c>
      <c r="H56" s="55" t="s">
        <v>80</v>
      </c>
      <c r="I56" s="55">
        <v>1</v>
      </c>
      <c r="J56" s="55">
        <v>1</v>
      </c>
      <c r="K56" s="55">
        <v>1</v>
      </c>
      <c r="L56" s="92"/>
      <c r="M56" s="55" t="s">
        <v>21</v>
      </c>
      <c r="N56" s="92"/>
      <c r="O56" s="92" t="str">
        <f t="shared" si="9"/>
        <v/>
      </c>
      <c r="P56" s="92"/>
      <c r="Q56" s="92"/>
      <c r="R56" s="55">
        <v>53.58</v>
      </c>
      <c r="S56" s="92">
        <f t="shared" si="1"/>
        <v>53.58</v>
      </c>
      <c r="T56" s="58" t="str">
        <f t="shared" ref="T56:T59" si="45">IF($M56="Yes","N/A","")</f>
        <v/>
      </c>
      <c r="U56" s="58" t="e">
        <f t="shared" si="3"/>
        <v>#VALUE!</v>
      </c>
    </row>
    <row r="57" spans="1:21">
      <c r="A57" s="36"/>
      <c r="B57" s="36"/>
      <c r="C57" s="36"/>
      <c r="D57" s="36"/>
      <c r="E57" s="122"/>
      <c r="F57" s="40"/>
      <c r="G57" s="43"/>
      <c r="H57" s="43"/>
      <c r="I57" s="43"/>
      <c r="J57" s="43"/>
      <c r="K57" s="43"/>
      <c r="L57" s="43"/>
      <c r="M57" s="43"/>
      <c r="N57" s="43"/>
      <c r="O57" s="43" t="str">
        <f t="shared" si="9"/>
        <v/>
      </c>
      <c r="P57" s="43"/>
      <c r="Q57" s="43"/>
      <c r="R57" s="43"/>
      <c r="S57" s="43" t="str">
        <f t="shared" si="1"/>
        <v/>
      </c>
      <c r="T57" s="63" t="str">
        <f t="shared" si="45"/>
        <v/>
      </c>
      <c r="U57" s="63" t="str">
        <f t="shared" si="3"/>
        <v/>
      </c>
    </row>
    <row r="58" spans="1:21">
      <c r="A58" s="24">
        <v>2</v>
      </c>
      <c r="B58" s="24">
        <v>3</v>
      </c>
      <c r="C58" s="24">
        <v>0</v>
      </c>
      <c r="D58" s="24">
        <v>0</v>
      </c>
      <c r="E58" s="22"/>
      <c r="F58" s="25" t="s">
        <v>84</v>
      </c>
      <c r="G58" s="23"/>
      <c r="H58" s="23"/>
      <c r="I58" s="115">
        <v>1</v>
      </c>
      <c r="J58" s="115">
        <v>1</v>
      </c>
      <c r="K58" s="115">
        <v>1</v>
      </c>
      <c r="L58" s="23"/>
      <c r="M58" s="23"/>
      <c r="N58" s="23"/>
      <c r="O58" s="23" t="str">
        <f t="shared" si="9"/>
        <v/>
      </c>
      <c r="P58" s="23" t="str">
        <f t="shared" ref="P58:Q58" si="46">IF($M58="Yes","N/A","")</f>
        <v/>
      </c>
      <c r="Q58" s="23" t="str">
        <f t="shared" si="46"/>
        <v/>
      </c>
      <c r="R58" s="23"/>
      <c r="S58" s="23" t="str">
        <f t="shared" si="1"/>
        <v/>
      </c>
      <c r="T58" s="26" t="str">
        <f t="shared" si="45"/>
        <v/>
      </c>
      <c r="U58" s="26" t="str">
        <f t="shared" si="3"/>
        <v/>
      </c>
    </row>
    <row r="59" spans="1:21">
      <c r="A59" s="37">
        <v>2</v>
      </c>
      <c r="B59" s="39">
        <v>3</v>
      </c>
      <c r="C59" s="39">
        <v>1</v>
      </c>
      <c r="D59" s="39">
        <v>0</v>
      </c>
      <c r="E59" s="42"/>
      <c r="F59" s="44" t="s">
        <v>85</v>
      </c>
      <c r="G59" s="42"/>
      <c r="H59" s="42"/>
      <c r="I59" s="88">
        <v>1</v>
      </c>
      <c r="J59" s="88">
        <v>1</v>
      </c>
      <c r="K59" s="88">
        <v>1</v>
      </c>
      <c r="L59" s="42"/>
      <c r="M59" s="42"/>
      <c r="N59" s="42"/>
      <c r="O59" s="42" t="str">
        <f t="shared" si="9"/>
        <v/>
      </c>
      <c r="P59" s="42" t="str">
        <f t="shared" ref="P59:Q59" si="47">IF($M59="Yes","N/A","")</f>
        <v/>
      </c>
      <c r="Q59" s="42" t="str">
        <f t="shared" si="47"/>
        <v/>
      </c>
      <c r="R59" s="42"/>
      <c r="S59" s="42" t="str">
        <f t="shared" si="1"/>
        <v/>
      </c>
      <c r="T59" s="48" t="str">
        <f t="shared" si="45"/>
        <v/>
      </c>
      <c r="U59" s="48" t="str">
        <f t="shared" si="3"/>
        <v/>
      </c>
    </row>
    <row r="60" spans="1:21">
      <c r="A60" s="54">
        <v>2</v>
      </c>
      <c r="B60" s="57">
        <v>3</v>
      </c>
      <c r="C60" s="57">
        <v>1</v>
      </c>
      <c r="D60" s="57">
        <v>1</v>
      </c>
      <c r="E60" s="53"/>
      <c r="F60" s="55" t="s">
        <v>86</v>
      </c>
      <c r="G60" s="55">
        <v>1</v>
      </c>
      <c r="H60" s="53"/>
      <c r="I60" s="93">
        <v>1</v>
      </c>
      <c r="J60" s="93">
        <v>1</v>
      </c>
      <c r="K60" s="93">
        <v>1</v>
      </c>
      <c r="L60" s="55" t="s">
        <v>87</v>
      </c>
      <c r="M60" s="55" t="s">
        <v>21</v>
      </c>
      <c r="N60" s="53"/>
      <c r="O60" s="53" t="str">
        <f t="shared" si="9"/>
        <v/>
      </c>
      <c r="P60" s="53" t="str">
        <f t="shared" ref="P60:Q60" si="48">IF($M60="Yes","N/A","")</f>
        <v/>
      </c>
      <c r="Q60" s="53" t="str">
        <f t="shared" si="48"/>
        <v/>
      </c>
      <c r="R60" s="55">
        <v>7</v>
      </c>
      <c r="S60" s="53">
        <f t="shared" si="1"/>
        <v>7</v>
      </c>
      <c r="T60" s="96">
        <v>808.31</v>
      </c>
      <c r="U60" s="58">
        <f t="shared" si="3"/>
        <v>808.31</v>
      </c>
    </row>
    <row r="61" spans="1:21">
      <c r="A61" s="37">
        <v>2</v>
      </c>
      <c r="B61" s="39">
        <v>3</v>
      </c>
      <c r="C61" s="39">
        <v>1</v>
      </c>
      <c r="D61" s="39">
        <v>2</v>
      </c>
      <c r="E61" s="61"/>
      <c r="F61" s="44" t="s">
        <v>88</v>
      </c>
      <c r="G61" s="44">
        <v>1</v>
      </c>
      <c r="H61" s="61"/>
      <c r="I61" s="125">
        <v>1</v>
      </c>
      <c r="J61" s="125">
        <v>1</v>
      </c>
      <c r="K61" s="125">
        <v>1</v>
      </c>
      <c r="L61" s="61"/>
      <c r="M61" s="44" t="s">
        <v>21</v>
      </c>
      <c r="N61" s="61"/>
      <c r="O61" s="61" t="str">
        <f t="shared" si="9"/>
        <v/>
      </c>
      <c r="P61" s="61" t="str">
        <f t="shared" ref="P61:Q61" si="49">IF($M61="Yes","N/A","")</f>
        <v/>
      </c>
      <c r="Q61" s="61" t="str">
        <f t="shared" si="49"/>
        <v/>
      </c>
      <c r="R61" s="61"/>
      <c r="S61" s="61" t="str">
        <f t="shared" si="1"/>
        <v/>
      </c>
      <c r="T61" s="47">
        <v>334</v>
      </c>
      <c r="U61" s="48">
        <f t="shared" si="3"/>
        <v>334</v>
      </c>
    </row>
    <row r="62" spans="1:21">
      <c r="A62" s="49">
        <v>2</v>
      </c>
      <c r="B62" s="49">
        <v>3</v>
      </c>
      <c r="C62" s="49">
        <v>1</v>
      </c>
      <c r="D62" s="49">
        <v>3</v>
      </c>
      <c r="E62" s="32"/>
      <c r="F62" s="34" t="s">
        <v>70</v>
      </c>
      <c r="G62" s="34">
        <v>1</v>
      </c>
      <c r="H62" s="33"/>
      <c r="I62" s="52">
        <v>1</v>
      </c>
      <c r="J62" s="52">
        <v>1</v>
      </c>
      <c r="K62" s="52">
        <v>1</v>
      </c>
      <c r="L62" s="33"/>
      <c r="M62" s="33"/>
      <c r="N62" s="33"/>
      <c r="O62" s="33" t="str">
        <f t="shared" si="9"/>
        <v/>
      </c>
      <c r="P62" s="33" t="str">
        <f t="shared" ref="P62:Q62" si="50">IF($M62="Yes","N/A","")</f>
        <v/>
      </c>
      <c r="Q62" s="33" t="str">
        <f t="shared" si="50"/>
        <v/>
      </c>
      <c r="R62" s="33"/>
      <c r="S62" s="33" t="str">
        <f t="shared" si="1"/>
        <v/>
      </c>
      <c r="T62" s="64" t="str">
        <f>IF($M62="Yes","N/A","")</f>
        <v/>
      </c>
      <c r="U62" s="64" t="str">
        <f t="shared" si="3"/>
        <v/>
      </c>
    </row>
    <row r="63" spans="1:21">
      <c r="A63" s="37">
        <v>2</v>
      </c>
      <c r="B63" s="39">
        <v>3</v>
      </c>
      <c r="C63" s="39">
        <v>1</v>
      </c>
      <c r="D63" s="39">
        <v>4</v>
      </c>
      <c r="E63" s="42"/>
      <c r="F63" s="44" t="s">
        <v>89</v>
      </c>
      <c r="G63" s="44">
        <v>1</v>
      </c>
      <c r="H63" s="44" t="s">
        <v>37</v>
      </c>
      <c r="I63" s="88">
        <v>1</v>
      </c>
      <c r="J63" s="88">
        <v>1</v>
      </c>
      <c r="K63" s="88">
        <v>1</v>
      </c>
      <c r="L63" s="44" t="s">
        <v>90</v>
      </c>
      <c r="M63" s="44" t="s">
        <v>21</v>
      </c>
      <c r="N63" s="42"/>
      <c r="O63" s="42" t="str">
        <f t="shared" si="9"/>
        <v/>
      </c>
      <c r="P63" s="42" t="str">
        <f t="shared" ref="P63:Q63" si="51">IF($M63="Yes","N/A","")</f>
        <v/>
      </c>
      <c r="Q63" s="42" t="str">
        <f t="shared" si="51"/>
        <v/>
      </c>
      <c r="R63" s="42"/>
      <c r="S63" s="42" t="str">
        <f t="shared" si="1"/>
        <v/>
      </c>
      <c r="T63" s="47">
        <v>22.89</v>
      </c>
      <c r="U63" s="48">
        <f t="shared" si="3"/>
        <v>22.89</v>
      </c>
    </row>
    <row r="64" spans="1:21">
      <c r="A64" s="54">
        <v>2</v>
      </c>
      <c r="B64" s="57">
        <v>3</v>
      </c>
      <c r="C64" s="57">
        <v>1</v>
      </c>
      <c r="D64" s="57">
        <v>5</v>
      </c>
      <c r="E64" s="53"/>
      <c r="F64" s="55" t="s">
        <v>91</v>
      </c>
      <c r="G64" s="55">
        <v>2</v>
      </c>
      <c r="H64" s="55" t="s">
        <v>37</v>
      </c>
      <c r="I64" s="93">
        <v>1</v>
      </c>
      <c r="J64" s="93">
        <v>1</v>
      </c>
      <c r="K64" s="93">
        <v>1</v>
      </c>
      <c r="L64" s="55" t="s">
        <v>93</v>
      </c>
      <c r="M64" s="55" t="s">
        <v>21</v>
      </c>
      <c r="N64" s="53"/>
      <c r="O64" s="53" t="str">
        <f t="shared" si="9"/>
        <v/>
      </c>
      <c r="P64" s="53" t="str">
        <f t="shared" ref="P64:Q64" si="52">IF($M64="Yes","N/A","")</f>
        <v/>
      </c>
      <c r="Q64" s="53" t="str">
        <f t="shared" si="52"/>
        <v/>
      </c>
      <c r="R64" s="53"/>
      <c r="S64" s="53" t="str">
        <f t="shared" si="1"/>
        <v/>
      </c>
      <c r="T64" s="96">
        <v>88.18</v>
      </c>
      <c r="U64" s="58">
        <f t="shared" si="3"/>
        <v>176.36</v>
      </c>
    </row>
    <row r="65" spans="1:21">
      <c r="A65" s="98">
        <v>2</v>
      </c>
      <c r="B65" s="99">
        <v>3</v>
      </c>
      <c r="C65" s="99">
        <v>1</v>
      </c>
      <c r="D65" s="99">
        <v>6</v>
      </c>
      <c r="E65" s="97"/>
      <c r="F65" s="100" t="s">
        <v>94</v>
      </c>
      <c r="G65" s="100">
        <v>3</v>
      </c>
      <c r="H65" s="100" t="s">
        <v>54</v>
      </c>
      <c r="I65" s="126">
        <v>1</v>
      </c>
      <c r="J65" s="126">
        <v>1</v>
      </c>
      <c r="K65" s="126">
        <v>1</v>
      </c>
      <c r="L65" s="97"/>
      <c r="M65" s="100" t="s">
        <v>21</v>
      </c>
      <c r="N65" s="100" t="s">
        <v>22</v>
      </c>
      <c r="O65" s="97" t="str">
        <f t="shared" si="9"/>
        <v/>
      </c>
      <c r="P65" s="97"/>
      <c r="Q65" s="97"/>
      <c r="R65" s="97"/>
      <c r="S65" s="97" t="str">
        <f t="shared" si="1"/>
        <v/>
      </c>
      <c r="T65" s="89" t="str">
        <f>IF($M65="Yes","N/A","")</f>
        <v/>
      </c>
      <c r="U65" s="89" t="e">
        <f t="shared" si="3"/>
        <v>#VALUE!</v>
      </c>
    </row>
    <row r="66" spans="1:21">
      <c r="A66" s="54">
        <v>2</v>
      </c>
      <c r="B66" s="57">
        <v>3</v>
      </c>
      <c r="C66" s="57">
        <v>1</v>
      </c>
      <c r="D66" s="57">
        <v>7</v>
      </c>
      <c r="E66" s="53"/>
      <c r="F66" s="55" t="s">
        <v>95</v>
      </c>
      <c r="G66" s="55">
        <v>3</v>
      </c>
      <c r="H66" s="53"/>
      <c r="I66" s="93">
        <v>1</v>
      </c>
      <c r="J66" s="93">
        <v>1</v>
      </c>
      <c r="K66" s="93">
        <v>1</v>
      </c>
      <c r="L66" s="55" t="s">
        <v>96</v>
      </c>
      <c r="M66" s="55" t="s">
        <v>21</v>
      </c>
      <c r="N66" s="53"/>
      <c r="O66" s="53" t="str">
        <f t="shared" si="9"/>
        <v/>
      </c>
      <c r="P66" s="53"/>
      <c r="Q66" s="53"/>
      <c r="R66" s="53"/>
      <c r="S66" s="53" t="str">
        <f t="shared" si="1"/>
        <v/>
      </c>
      <c r="T66" s="96">
        <v>6.27</v>
      </c>
      <c r="U66" s="58">
        <f t="shared" si="3"/>
        <v>18.809999999999999</v>
      </c>
    </row>
    <row r="67" spans="1:21">
      <c r="A67" s="59"/>
      <c r="B67" s="60"/>
      <c r="C67" s="60"/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 t="str">
        <f t="shared" si="9"/>
        <v/>
      </c>
      <c r="P67" s="61" t="str">
        <f t="shared" ref="P67:Q67" si="53">IF($M67="Yes","N/A","")</f>
        <v/>
      </c>
      <c r="Q67" s="61" t="str">
        <f t="shared" si="53"/>
        <v/>
      </c>
      <c r="R67" s="61"/>
      <c r="S67" s="61" t="str">
        <f t="shared" si="1"/>
        <v/>
      </c>
      <c r="T67" s="48" t="str">
        <f t="shared" ref="T67:T68" si="54">IF($M67="Yes","N/A","")</f>
        <v/>
      </c>
      <c r="U67" s="48" t="str">
        <f t="shared" si="3"/>
        <v/>
      </c>
    </row>
    <row r="68" spans="1:21">
      <c r="A68" s="24">
        <v>2</v>
      </c>
      <c r="B68" s="24">
        <v>2</v>
      </c>
      <c r="C68" s="24">
        <v>0</v>
      </c>
      <c r="D68" s="24">
        <v>0</v>
      </c>
      <c r="E68" s="22"/>
      <c r="F68" s="25" t="s">
        <v>97</v>
      </c>
      <c r="G68" s="23"/>
      <c r="H68" s="23"/>
      <c r="I68" s="23"/>
      <c r="J68" s="23"/>
      <c r="K68" s="23"/>
      <c r="L68" s="23"/>
      <c r="M68" s="23"/>
      <c r="N68" s="23"/>
      <c r="O68" s="23" t="str">
        <f t="shared" si="9"/>
        <v/>
      </c>
      <c r="P68" s="23" t="str">
        <f t="shared" ref="P68:Q68" si="55">IF($M68="Yes","N/A","")</f>
        <v/>
      </c>
      <c r="Q68" s="23" t="str">
        <f t="shared" si="55"/>
        <v/>
      </c>
      <c r="R68" s="23"/>
      <c r="S68" s="23" t="str">
        <f t="shared" si="1"/>
        <v/>
      </c>
      <c r="T68" s="26" t="str">
        <f t="shared" si="54"/>
        <v/>
      </c>
      <c r="U68" s="26" t="str">
        <f t="shared" si="3"/>
        <v/>
      </c>
    </row>
    <row r="69" spans="1:21">
      <c r="A69" s="31">
        <v>2</v>
      </c>
      <c r="B69" s="31">
        <v>2</v>
      </c>
      <c r="C69" s="31">
        <v>1</v>
      </c>
      <c r="D69" s="31">
        <v>0</v>
      </c>
      <c r="E69" s="27"/>
      <c r="F69" s="28" t="s">
        <v>98</v>
      </c>
      <c r="G69" s="28">
        <v>1</v>
      </c>
      <c r="H69" s="28" t="s">
        <v>34</v>
      </c>
      <c r="I69" s="28">
        <v>1</v>
      </c>
      <c r="J69" s="28">
        <v>1</v>
      </c>
      <c r="K69" s="28">
        <v>1</v>
      </c>
      <c r="L69" s="29"/>
      <c r="M69" s="28" t="s">
        <v>21</v>
      </c>
      <c r="N69" s="29"/>
      <c r="O69" s="29" t="str">
        <f t="shared" si="9"/>
        <v/>
      </c>
      <c r="P69" s="29" t="str">
        <f t="shared" ref="P69:Q69" si="56">IF($M69="Yes","N/A","")</f>
        <v/>
      </c>
      <c r="Q69" s="29" t="str">
        <f t="shared" si="56"/>
        <v/>
      </c>
      <c r="R69" s="28">
        <v>9.06</v>
      </c>
      <c r="S69" s="28">
        <v>9.06</v>
      </c>
      <c r="T69" s="35">
        <v>295.72000000000003</v>
      </c>
      <c r="U69" s="30">
        <f t="shared" si="3"/>
        <v>295.72000000000003</v>
      </c>
    </row>
    <row r="70" spans="1:21">
      <c r="A70" s="106">
        <v>2</v>
      </c>
      <c r="B70" s="107">
        <v>2</v>
      </c>
      <c r="C70" s="107">
        <v>2</v>
      </c>
      <c r="D70" s="107">
        <v>0</v>
      </c>
      <c r="E70" s="108"/>
      <c r="F70" s="109" t="s">
        <v>99</v>
      </c>
      <c r="G70" s="109">
        <v>1</v>
      </c>
      <c r="H70" s="109" t="s">
        <v>34</v>
      </c>
      <c r="I70" s="127">
        <v>1</v>
      </c>
      <c r="J70" s="127">
        <v>1</v>
      </c>
      <c r="K70" s="127">
        <v>1</v>
      </c>
      <c r="L70" s="108"/>
      <c r="M70" s="108"/>
      <c r="N70" s="108"/>
      <c r="O70" s="108" t="str">
        <f t="shared" si="9"/>
        <v/>
      </c>
      <c r="P70" s="108"/>
      <c r="Q70" s="108"/>
      <c r="R70" s="108"/>
      <c r="S70" s="108" t="str">
        <f t="shared" ref="S70:S115" si="57">IF(R70&gt;0,R70*G70,"")</f>
        <v/>
      </c>
      <c r="T70" s="111" t="str">
        <f>IF($M70="Yes","N/A","")</f>
        <v/>
      </c>
      <c r="U70" s="111" t="str">
        <f t="shared" si="3"/>
        <v/>
      </c>
    </row>
    <row r="71" spans="1:21">
      <c r="A71" s="54">
        <v>2</v>
      </c>
      <c r="B71" s="57">
        <v>2</v>
      </c>
      <c r="C71" s="57">
        <v>2</v>
      </c>
      <c r="D71" s="57">
        <v>1</v>
      </c>
      <c r="E71" s="53"/>
      <c r="F71" s="55" t="s">
        <v>100</v>
      </c>
      <c r="G71" s="55">
        <v>4</v>
      </c>
      <c r="H71" s="55" t="s">
        <v>34</v>
      </c>
      <c r="I71" s="93">
        <v>1</v>
      </c>
      <c r="J71" s="93">
        <v>1</v>
      </c>
      <c r="K71" s="93">
        <v>1</v>
      </c>
      <c r="L71" s="53"/>
      <c r="M71" s="55" t="s">
        <v>21</v>
      </c>
      <c r="N71" s="53"/>
      <c r="O71" s="53" t="str">
        <f t="shared" si="9"/>
        <v/>
      </c>
      <c r="P71" s="53" t="str">
        <f t="shared" ref="P71:Q71" si="58">IF($M71="Yes","N/A","")</f>
        <v/>
      </c>
      <c r="Q71" s="53" t="str">
        <f t="shared" si="58"/>
        <v/>
      </c>
      <c r="R71" s="55">
        <v>3.55</v>
      </c>
      <c r="S71" s="53">
        <f t="shared" si="57"/>
        <v>14.2</v>
      </c>
      <c r="T71" s="96">
        <v>176.24</v>
      </c>
      <c r="U71" s="58">
        <f t="shared" si="3"/>
        <v>704.96</v>
      </c>
    </row>
    <row r="72" spans="1:21">
      <c r="A72" s="36">
        <v>2</v>
      </c>
      <c r="B72" s="36">
        <v>2</v>
      </c>
      <c r="C72" s="36">
        <v>2</v>
      </c>
      <c r="D72" s="36">
        <v>1</v>
      </c>
      <c r="E72" s="36" t="s">
        <v>29</v>
      </c>
      <c r="F72" s="40" t="s">
        <v>101</v>
      </c>
      <c r="G72" s="40">
        <v>1</v>
      </c>
      <c r="H72" s="40" t="s">
        <v>34</v>
      </c>
      <c r="I72" s="62">
        <v>1</v>
      </c>
      <c r="J72" s="62">
        <v>1</v>
      </c>
      <c r="K72" s="62">
        <v>1</v>
      </c>
      <c r="L72" s="43"/>
      <c r="M72" s="40" t="s">
        <v>21</v>
      </c>
      <c r="N72" s="43"/>
      <c r="O72" s="43" t="str">
        <f t="shared" si="9"/>
        <v/>
      </c>
      <c r="P72" s="43"/>
      <c r="Q72" s="43"/>
      <c r="R72" s="40">
        <v>3.55</v>
      </c>
      <c r="S72" s="43">
        <f t="shared" si="57"/>
        <v>3.55</v>
      </c>
      <c r="T72" s="96">
        <v>176.24</v>
      </c>
      <c r="U72" s="63">
        <f t="shared" si="3"/>
        <v>176.24</v>
      </c>
    </row>
    <row r="73" spans="1:21">
      <c r="A73" s="49">
        <v>2</v>
      </c>
      <c r="B73" s="49">
        <v>2</v>
      </c>
      <c r="C73" s="49">
        <v>2</v>
      </c>
      <c r="D73" s="49">
        <v>1</v>
      </c>
      <c r="E73" s="49" t="s">
        <v>40</v>
      </c>
      <c r="F73" s="34" t="s">
        <v>102</v>
      </c>
      <c r="G73" s="34">
        <v>1</v>
      </c>
      <c r="H73" s="34" t="s">
        <v>34</v>
      </c>
      <c r="I73" s="52">
        <v>1</v>
      </c>
      <c r="J73" s="52">
        <v>1</v>
      </c>
      <c r="K73" s="52">
        <v>1</v>
      </c>
      <c r="L73" s="33"/>
      <c r="M73" s="34" t="s">
        <v>21</v>
      </c>
      <c r="N73" s="33"/>
      <c r="O73" s="33" t="str">
        <f t="shared" si="9"/>
        <v/>
      </c>
      <c r="P73" s="33" t="str">
        <f t="shared" ref="P73:Q73" si="59">IF($M73="Yes","N/A","")</f>
        <v/>
      </c>
      <c r="Q73" s="33" t="str">
        <f t="shared" si="59"/>
        <v/>
      </c>
      <c r="R73" s="34">
        <v>3.55</v>
      </c>
      <c r="S73" s="33">
        <f t="shared" si="57"/>
        <v>3.55</v>
      </c>
      <c r="T73" s="96">
        <v>176.24</v>
      </c>
      <c r="U73" s="64">
        <f t="shared" si="3"/>
        <v>176.24</v>
      </c>
    </row>
    <row r="74" spans="1:21">
      <c r="A74" s="37">
        <v>2</v>
      </c>
      <c r="B74" s="39">
        <v>2</v>
      </c>
      <c r="C74" s="39">
        <v>2</v>
      </c>
      <c r="D74" s="39">
        <v>1</v>
      </c>
      <c r="E74" s="44" t="s">
        <v>103</v>
      </c>
      <c r="F74" s="44" t="s">
        <v>104</v>
      </c>
      <c r="G74" s="44">
        <v>5</v>
      </c>
      <c r="H74" s="42"/>
      <c r="I74" s="88">
        <v>1</v>
      </c>
      <c r="J74" s="88">
        <v>1</v>
      </c>
      <c r="K74" s="88">
        <v>1</v>
      </c>
      <c r="L74" s="42"/>
      <c r="M74" s="42"/>
      <c r="N74" s="42"/>
      <c r="O74" s="42" t="str">
        <f t="shared" si="9"/>
        <v/>
      </c>
      <c r="P74" s="42" t="str">
        <f t="shared" ref="P74:Q74" si="60">IF($M74="Yes","N/A","")</f>
        <v/>
      </c>
      <c r="Q74" s="42" t="str">
        <f t="shared" si="60"/>
        <v/>
      </c>
      <c r="R74" s="42"/>
      <c r="S74" s="42" t="str">
        <f t="shared" si="57"/>
        <v/>
      </c>
      <c r="T74" s="48" t="str">
        <f>IF($M74="Yes","N/A","")</f>
        <v/>
      </c>
      <c r="U74" s="48" t="str">
        <f t="shared" si="3"/>
        <v/>
      </c>
    </row>
    <row r="75" spans="1:21">
      <c r="A75" s="54">
        <v>2</v>
      </c>
      <c r="B75" s="57">
        <v>2</v>
      </c>
      <c r="C75" s="57">
        <v>2</v>
      </c>
      <c r="D75" s="57">
        <v>2</v>
      </c>
      <c r="E75" s="53"/>
      <c r="F75" s="55" t="s">
        <v>105</v>
      </c>
      <c r="G75" s="55">
        <v>8</v>
      </c>
      <c r="H75" s="55" t="s">
        <v>42</v>
      </c>
      <c r="I75" s="93">
        <v>1</v>
      </c>
      <c r="J75" s="93">
        <v>1</v>
      </c>
      <c r="K75" s="93">
        <v>1</v>
      </c>
      <c r="L75" s="53"/>
      <c r="M75" s="55" t="s">
        <v>21</v>
      </c>
      <c r="N75" s="53"/>
      <c r="O75" s="53" t="str">
        <f t="shared" si="9"/>
        <v/>
      </c>
      <c r="P75" s="53" t="str">
        <f t="shared" ref="P75:Q75" si="61">IF($M75="Yes","N/A","")</f>
        <v/>
      </c>
      <c r="Q75" s="53" t="str">
        <f t="shared" si="61"/>
        <v/>
      </c>
      <c r="R75" s="53"/>
      <c r="S75" s="53" t="str">
        <f t="shared" si="57"/>
        <v/>
      </c>
      <c r="T75" s="58">
        <f>33.95/2</f>
        <v>16.975000000000001</v>
      </c>
      <c r="U75" s="58">
        <f t="shared" si="3"/>
        <v>135.80000000000001</v>
      </c>
    </row>
    <row r="76" spans="1:21">
      <c r="A76" s="59"/>
      <c r="B76" s="60"/>
      <c r="C76" s="60"/>
      <c r="D76" s="60"/>
      <c r="E76" s="61"/>
      <c r="F76" s="61"/>
      <c r="G76" s="61"/>
      <c r="H76" s="61"/>
      <c r="I76" s="125"/>
      <c r="J76" s="125"/>
      <c r="K76" s="125"/>
      <c r="L76" s="61"/>
      <c r="M76" s="61"/>
      <c r="N76" s="61"/>
      <c r="O76" s="61" t="str">
        <f t="shared" si="9"/>
        <v/>
      </c>
      <c r="P76" s="61" t="str">
        <f t="shared" ref="P76:Q76" si="62">IF($M76="Yes","N/A","")</f>
        <v/>
      </c>
      <c r="Q76" s="61" t="str">
        <f t="shared" si="62"/>
        <v/>
      </c>
      <c r="R76" s="61"/>
      <c r="S76" s="61" t="str">
        <f t="shared" si="57"/>
        <v/>
      </c>
      <c r="T76" s="48" t="str">
        <f>IF($M76="Yes","N/A","")</f>
        <v/>
      </c>
      <c r="U76" s="48" t="str">
        <f t="shared" si="3"/>
        <v/>
      </c>
    </row>
    <row r="77" spans="1:21">
      <c r="A77" s="106">
        <v>2</v>
      </c>
      <c r="B77" s="107">
        <v>2</v>
      </c>
      <c r="C77" s="107">
        <v>3</v>
      </c>
      <c r="D77" s="107">
        <v>0</v>
      </c>
      <c r="E77" s="108"/>
      <c r="F77" s="109" t="s">
        <v>106</v>
      </c>
      <c r="G77" s="109">
        <v>1</v>
      </c>
      <c r="H77" s="109" t="s">
        <v>37</v>
      </c>
      <c r="I77" s="127">
        <v>1</v>
      </c>
      <c r="J77" s="127">
        <v>1</v>
      </c>
      <c r="K77" s="127">
        <v>1</v>
      </c>
      <c r="L77" s="109" t="s">
        <v>107</v>
      </c>
      <c r="M77" s="109" t="s">
        <v>21</v>
      </c>
      <c r="N77" s="108"/>
      <c r="O77" s="108" t="str">
        <f t="shared" si="9"/>
        <v/>
      </c>
      <c r="P77" s="108" t="str">
        <f t="shared" ref="P77:Q77" si="63">IF($M77="Yes","N/A","")</f>
        <v/>
      </c>
      <c r="Q77" s="108" t="str">
        <f t="shared" si="63"/>
        <v/>
      </c>
      <c r="R77" s="109">
        <v>3.1</v>
      </c>
      <c r="S77" s="108">
        <f t="shared" si="57"/>
        <v>3.1</v>
      </c>
      <c r="T77" s="110">
        <v>476.22</v>
      </c>
      <c r="U77" s="111">
        <f t="shared" si="3"/>
        <v>476.22</v>
      </c>
    </row>
    <row r="78" spans="1:21">
      <c r="A78" s="38"/>
      <c r="B78" s="38"/>
      <c r="C78" s="38"/>
      <c r="D78" s="38"/>
      <c r="E78" s="38"/>
      <c r="F78" s="43"/>
      <c r="G78" s="43"/>
      <c r="H78" s="43"/>
      <c r="I78" s="40"/>
      <c r="J78" s="43"/>
      <c r="K78" s="43"/>
      <c r="L78" s="43"/>
      <c r="M78" s="43"/>
      <c r="N78" s="43"/>
      <c r="O78" s="43" t="str">
        <f t="shared" si="9"/>
        <v/>
      </c>
      <c r="P78" s="43"/>
      <c r="Q78" s="43"/>
      <c r="R78" s="43"/>
      <c r="S78" s="43" t="str">
        <f t="shared" si="57"/>
        <v/>
      </c>
      <c r="T78" s="63" t="str">
        <f>IF($M78="Yes","N/A","")</f>
        <v/>
      </c>
      <c r="U78" s="63" t="str">
        <f t="shared" si="3"/>
        <v/>
      </c>
    </row>
    <row r="79" spans="1:21">
      <c r="A79" s="31">
        <v>2</v>
      </c>
      <c r="B79" s="31">
        <v>2</v>
      </c>
      <c r="C79" s="31">
        <v>4</v>
      </c>
      <c r="D79" s="31">
        <v>0</v>
      </c>
      <c r="E79" s="27"/>
      <c r="F79" s="28" t="s">
        <v>108</v>
      </c>
      <c r="G79" s="28">
        <v>1</v>
      </c>
      <c r="H79" s="28" t="s">
        <v>92</v>
      </c>
      <c r="I79" s="128">
        <v>1</v>
      </c>
      <c r="J79" s="28">
        <v>1</v>
      </c>
      <c r="K79" s="28">
        <v>1</v>
      </c>
      <c r="L79" s="28" t="s">
        <v>109</v>
      </c>
      <c r="M79" s="28" t="s">
        <v>21</v>
      </c>
      <c r="N79" s="29"/>
      <c r="O79" s="29" t="str">
        <f t="shared" si="9"/>
        <v/>
      </c>
      <c r="P79" s="29" t="str">
        <f t="shared" ref="P79:Q79" si="64">IF($M79="Yes","N/A","")</f>
        <v/>
      </c>
      <c r="Q79" s="29" t="str">
        <f t="shared" si="64"/>
        <v/>
      </c>
      <c r="R79" s="28">
        <v>6</v>
      </c>
      <c r="S79" s="29">
        <f t="shared" si="57"/>
        <v>6</v>
      </c>
      <c r="T79" s="35">
        <v>74.84</v>
      </c>
      <c r="U79" s="30">
        <f t="shared" si="3"/>
        <v>74.84</v>
      </c>
    </row>
    <row r="80" spans="1:21">
      <c r="A80" s="45"/>
      <c r="B80" s="46"/>
      <c r="C80" s="46"/>
      <c r="D80" s="46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 t="str">
        <f t="shared" si="9"/>
        <v/>
      </c>
      <c r="P80" s="42" t="str">
        <f t="shared" ref="P80:Q80" si="65">IF($M80="Yes","N/A","")</f>
        <v/>
      </c>
      <c r="Q80" s="42" t="str">
        <f t="shared" si="65"/>
        <v/>
      </c>
      <c r="R80" s="42"/>
      <c r="S80" s="42" t="str">
        <f t="shared" si="57"/>
        <v/>
      </c>
      <c r="T80" s="48" t="str">
        <f t="shared" ref="T80:T104" si="66">IF($M80="Yes","N/A","")</f>
        <v/>
      </c>
      <c r="U80" s="48" t="str">
        <f t="shared" si="3"/>
        <v/>
      </c>
    </row>
    <row r="81" spans="1:21">
      <c r="A81" s="32"/>
      <c r="B81" s="32"/>
      <c r="C81" s="32"/>
      <c r="D81" s="32"/>
      <c r="E81" s="32"/>
      <c r="F81" s="33"/>
      <c r="G81" s="33"/>
      <c r="H81" s="33"/>
      <c r="I81" s="33"/>
      <c r="J81" s="33"/>
      <c r="K81" s="33"/>
      <c r="L81" s="33"/>
      <c r="M81" s="33"/>
      <c r="N81" s="33"/>
      <c r="O81" s="33" t="str">
        <f t="shared" si="9"/>
        <v/>
      </c>
      <c r="P81" s="33" t="str">
        <f t="shared" ref="P81:Q81" si="67">IF($M81="Yes","N/A","")</f>
        <v/>
      </c>
      <c r="Q81" s="33" t="str">
        <f t="shared" si="67"/>
        <v/>
      </c>
      <c r="R81" s="33"/>
      <c r="S81" s="33" t="str">
        <f t="shared" si="57"/>
        <v/>
      </c>
      <c r="T81" s="64" t="str">
        <f t="shared" si="66"/>
        <v/>
      </c>
      <c r="U81" s="64" t="str">
        <f t="shared" si="3"/>
        <v/>
      </c>
    </row>
    <row r="82" spans="1:21">
      <c r="A82" s="129">
        <v>3</v>
      </c>
      <c r="B82" s="130">
        <v>0</v>
      </c>
      <c r="C82" s="130">
        <v>0</v>
      </c>
      <c r="D82" s="130">
        <v>0</v>
      </c>
      <c r="E82" s="131"/>
      <c r="F82" s="132" t="s">
        <v>110</v>
      </c>
      <c r="G82" s="131"/>
      <c r="H82" s="131"/>
      <c r="I82" s="132">
        <v>1</v>
      </c>
      <c r="J82" s="132">
        <v>1</v>
      </c>
      <c r="K82" s="132">
        <v>1</v>
      </c>
      <c r="L82" s="131"/>
      <c r="M82" s="131"/>
      <c r="N82" s="131"/>
      <c r="O82" s="131" t="str">
        <f t="shared" si="9"/>
        <v/>
      </c>
      <c r="P82" s="131" t="str">
        <f t="shared" ref="P82:Q82" si="68">IF($M82="Yes","N/A","")</f>
        <v/>
      </c>
      <c r="Q82" s="131" t="str">
        <f t="shared" si="68"/>
        <v/>
      </c>
      <c r="R82" s="131"/>
      <c r="S82" s="131" t="str">
        <f t="shared" si="57"/>
        <v/>
      </c>
      <c r="T82" s="133" t="str">
        <f t="shared" si="66"/>
        <v/>
      </c>
      <c r="U82" s="133" t="str">
        <f t="shared" si="3"/>
        <v/>
      </c>
    </row>
    <row r="83" spans="1:21">
      <c r="A83" s="134">
        <v>3</v>
      </c>
      <c r="B83" s="135">
        <v>1</v>
      </c>
      <c r="C83" s="135">
        <v>0</v>
      </c>
      <c r="D83" s="135">
        <v>0</v>
      </c>
      <c r="E83" s="136"/>
      <c r="F83" s="137" t="s">
        <v>111</v>
      </c>
      <c r="G83" s="136"/>
      <c r="H83" s="136"/>
      <c r="I83" s="137">
        <v>1</v>
      </c>
      <c r="J83" s="137">
        <v>1</v>
      </c>
      <c r="K83" s="137">
        <v>1</v>
      </c>
      <c r="L83" s="136"/>
      <c r="M83" s="136"/>
      <c r="N83" s="136"/>
      <c r="O83" s="136" t="str">
        <f t="shared" si="9"/>
        <v/>
      </c>
      <c r="P83" s="136" t="str">
        <f t="shared" ref="P83:Q83" si="69">IF($M83="Yes","N/A","")</f>
        <v/>
      </c>
      <c r="Q83" s="136" t="str">
        <f t="shared" si="69"/>
        <v/>
      </c>
      <c r="R83" s="136"/>
      <c r="S83" s="136" t="str">
        <f t="shared" si="57"/>
        <v/>
      </c>
      <c r="T83" s="138" t="str">
        <f t="shared" si="66"/>
        <v/>
      </c>
      <c r="U83" s="138" t="str">
        <f t="shared" si="3"/>
        <v/>
      </c>
    </row>
    <row r="84" spans="1:21">
      <c r="A84" s="59"/>
      <c r="B84" s="60"/>
      <c r="C84" s="60"/>
      <c r="D84" s="60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 t="str">
        <f t="shared" si="9"/>
        <v/>
      </c>
      <c r="P84" s="61"/>
      <c r="Q84" s="61"/>
      <c r="R84" s="61"/>
      <c r="S84" s="61" t="str">
        <f t="shared" si="57"/>
        <v/>
      </c>
      <c r="T84" s="48" t="str">
        <f t="shared" si="66"/>
        <v/>
      </c>
      <c r="U84" s="48" t="str">
        <f t="shared" si="3"/>
        <v/>
      </c>
    </row>
    <row r="85" spans="1:21">
      <c r="A85" s="50"/>
      <c r="B85" s="51"/>
      <c r="C85" s="51"/>
      <c r="D85" s="51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 t="str">
        <f t="shared" si="9"/>
        <v/>
      </c>
      <c r="P85" s="53" t="str">
        <f t="shared" ref="P85:Q85" si="70">IF($M85="Yes","N/A","")</f>
        <v/>
      </c>
      <c r="Q85" s="53" t="str">
        <f t="shared" si="70"/>
        <v/>
      </c>
      <c r="R85" s="53"/>
      <c r="S85" s="53" t="str">
        <f t="shared" si="57"/>
        <v/>
      </c>
      <c r="T85" s="58" t="str">
        <f t="shared" si="66"/>
        <v/>
      </c>
      <c r="U85" s="58" t="str">
        <f t="shared" si="3"/>
        <v/>
      </c>
    </row>
    <row r="86" spans="1:21">
      <c r="A86" s="85"/>
      <c r="B86" s="86"/>
      <c r="C86" s="86"/>
      <c r="D86" s="86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 t="str">
        <f t="shared" si="9"/>
        <v/>
      </c>
      <c r="P86" s="87" t="str">
        <f t="shared" ref="P86:Q86" si="71">IF($M86="Yes","N/A","")</f>
        <v/>
      </c>
      <c r="Q86" s="87" t="str">
        <f t="shared" si="71"/>
        <v/>
      </c>
      <c r="R86" s="87"/>
      <c r="S86" s="87" t="str">
        <f t="shared" si="57"/>
        <v/>
      </c>
      <c r="T86" s="89" t="str">
        <f t="shared" si="66"/>
        <v/>
      </c>
      <c r="U86" s="89" t="str">
        <f t="shared" si="3"/>
        <v/>
      </c>
    </row>
    <row r="87" spans="1:21">
      <c r="A87" s="134">
        <v>3</v>
      </c>
      <c r="B87" s="135">
        <v>2</v>
      </c>
      <c r="C87" s="135">
        <v>0</v>
      </c>
      <c r="D87" s="135">
        <v>0</v>
      </c>
      <c r="E87" s="139"/>
      <c r="F87" s="137" t="s">
        <v>112</v>
      </c>
      <c r="G87" s="139"/>
      <c r="H87" s="139"/>
      <c r="I87" s="137">
        <v>1</v>
      </c>
      <c r="J87" s="137">
        <v>1</v>
      </c>
      <c r="K87" s="137">
        <v>1</v>
      </c>
      <c r="L87" s="139"/>
      <c r="M87" s="139"/>
      <c r="N87" s="139"/>
      <c r="O87" s="139" t="str">
        <f t="shared" si="9"/>
        <v/>
      </c>
      <c r="P87" s="139" t="str">
        <f t="shared" ref="P87:Q87" si="72">IF($M87="Yes","N/A","")</f>
        <v/>
      </c>
      <c r="Q87" s="139" t="str">
        <f t="shared" si="72"/>
        <v/>
      </c>
      <c r="R87" s="139"/>
      <c r="S87" s="139" t="str">
        <f t="shared" si="57"/>
        <v/>
      </c>
      <c r="T87" s="138" t="str">
        <f t="shared" si="66"/>
        <v/>
      </c>
      <c r="U87" s="138" t="str">
        <f t="shared" si="3"/>
        <v/>
      </c>
    </row>
    <row r="88" spans="1:21">
      <c r="A88" s="79">
        <v>3</v>
      </c>
      <c r="B88" s="80">
        <v>2</v>
      </c>
      <c r="C88" s="80">
        <v>1</v>
      </c>
      <c r="D88" s="80">
        <v>0</v>
      </c>
      <c r="E88" s="116"/>
      <c r="F88" s="81" t="s">
        <v>113</v>
      </c>
      <c r="G88" s="81">
        <v>1</v>
      </c>
      <c r="H88" s="116"/>
      <c r="I88" s="117">
        <v>1</v>
      </c>
      <c r="J88" s="117">
        <v>1</v>
      </c>
      <c r="K88" s="117">
        <v>1</v>
      </c>
      <c r="L88" s="116"/>
      <c r="M88" s="116"/>
      <c r="N88" s="116"/>
      <c r="O88" s="116" t="str">
        <f t="shared" si="9"/>
        <v/>
      </c>
      <c r="P88" s="116"/>
      <c r="Q88" s="116"/>
      <c r="R88" s="116"/>
      <c r="S88" s="116" t="str">
        <f t="shared" si="57"/>
        <v/>
      </c>
      <c r="T88" s="84" t="str">
        <f t="shared" si="66"/>
        <v/>
      </c>
      <c r="U88" s="84" t="str">
        <f t="shared" si="3"/>
        <v/>
      </c>
    </row>
    <row r="89" spans="1:21">
      <c r="A89" s="54">
        <v>3</v>
      </c>
      <c r="B89" s="57">
        <v>2</v>
      </c>
      <c r="C89" s="57">
        <v>1</v>
      </c>
      <c r="D89" s="57">
        <v>1</v>
      </c>
      <c r="E89" s="53"/>
      <c r="F89" s="55" t="s">
        <v>114</v>
      </c>
      <c r="G89" s="55">
        <v>1</v>
      </c>
      <c r="H89" s="53"/>
      <c r="I89" s="93">
        <v>1</v>
      </c>
      <c r="J89" s="93">
        <v>1</v>
      </c>
      <c r="K89" s="93">
        <v>1</v>
      </c>
      <c r="L89" s="53"/>
      <c r="M89" s="53"/>
      <c r="N89" s="53"/>
      <c r="O89" s="53" t="str">
        <f t="shared" si="9"/>
        <v/>
      </c>
      <c r="P89" s="53" t="str">
        <f t="shared" ref="P89:Q89" si="73">IF($M89="Yes","N/A","")</f>
        <v/>
      </c>
      <c r="Q89" s="53" t="str">
        <f t="shared" si="73"/>
        <v/>
      </c>
      <c r="R89" s="53"/>
      <c r="S89" s="53" t="str">
        <f t="shared" si="57"/>
        <v/>
      </c>
      <c r="T89" s="58" t="str">
        <f t="shared" si="66"/>
        <v/>
      </c>
      <c r="U89" s="58" t="str">
        <f t="shared" si="3"/>
        <v/>
      </c>
    </row>
    <row r="90" spans="1:21">
      <c r="A90" s="140">
        <v>3</v>
      </c>
      <c r="B90" s="141">
        <v>2</v>
      </c>
      <c r="C90" s="141">
        <v>1</v>
      </c>
      <c r="D90" s="99">
        <v>2</v>
      </c>
      <c r="E90" s="97"/>
      <c r="F90" s="100" t="s">
        <v>115</v>
      </c>
      <c r="G90" s="100">
        <v>1</v>
      </c>
      <c r="H90" s="97"/>
      <c r="I90" s="126">
        <v>1</v>
      </c>
      <c r="J90" s="126">
        <v>1</v>
      </c>
      <c r="K90" s="126">
        <v>1</v>
      </c>
      <c r="L90" s="97"/>
      <c r="M90" s="97"/>
      <c r="N90" s="97"/>
      <c r="O90" s="97" t="str">
        <f t="shared" si="9"/>
        <v/>
      </c>
      <c r="P90" s="97"/>
      <c r="Q90" s="97"/>
      <c r="R90" s="97"/>
      <c r="S90" s="97" t="str">
        <f t="shared" si="57"/>
        <v/>
      </c>
      <c r="T90" s="89" t="str">
        <f t="shared" si="66"/>
        <v/>
      </c>
      <c r="U90" s="89" t="str">
        <f t="shared" si="3"/>
        <v/>
      </c>
    </row>
    <row r="91" spans="1:21">
      <c r="A91" s="142">
        <v>3</v>
      </c>
      <c r="B91" s="143">
        <v>2</v>
      </c>
      <c r="C91" s="143">
        <v>1</v>
      </c>
      <c r="D91" s="57">
        <v>3</v>
      </c>
      <c r="E91" s="92"/>
      <c r="F91" s="55" t="s">
        <v>116</v>
      </c>
      <c r="G91" s="55">
        <v>1</v>
      </c>
      <c r="H91" s="92"/>
      <c r="I91" s="121">
        <v>1</v>
      </c>
      <c r="J91" s="121">
        <v>1</v>
      </c>
      <c r="K91" s="121">
        <v>1</v>
      </c>
      <c r="L91" s="92"/>
      <c r="M91" s="92"/>
      <c r="N91" s="92"/>
      <c r="O91" s="92" t="str">
        <f t="shared" si="9"/>
        <v/>
      </c>
      <c r="P91" s="92"/>
      <c r="Q91" s="92"/>
      <c r="R91" s="92"/>
      <c r="S91" s="92" t="str">
        <f t="shared" si="57"/>
        <v/>
      </c>
      <c r="T91" s="58" t="str">
        <f t="shared" si="66"/>
        <v/>
      </c>
      <c r="U91" s="58" t="str">
        <f t="shared" si="3"/>
        <v/>
      </c>
    </row>
    <row r="92" spans="1:21">
      <c r="A92" s="140">
        <v>3</v>
      </c>
      <c r="B92" s="141">
        <v>2</v>
      </c>
      <c r="C92" s="141">
        <v>1</v>
      </c>
      <c r="D92" s="99">
        <v>4</v>
      </c>
      <c r="E92" s="97"/>
      <c r="F92" s="100" t="s">
        <v>117</v>
      </c>
      <c r="G92" s="100">
        <v>1</v>
      </c>
      <c r="H92" s="97"/>
      <c r="I92" s="126">
        <v>1</v>
      </c>
      <c r="J92" s="126">
        <v>1</v>
      </c>
      <c r="K92" s="126">
        <v>1</v>
      </c>
      <c r="L92" s="97"/>
      <c r="M92" s="97"/>
      <c r="N92" s="97"/>
      <c r="O92" s="97" t="str">
        <f t="shared" si="9"/>
        <v/>
      </c>
      <c r="P92" s="97"/>
      <c r="Q92" s="97"/>
      <c r="R92" s="97"/>
      <c r="S92" s="97" t="str">
        <f t="shared" si="57"/>
        <v/>
      </c>
      <c r="T92" s="89" t="str">
        <f t="shared" si="66"/>
        <v/>
      </c>
      <c r="U92" s="89" t="str">
        <f t="shared" si="3"/>
        <v/>
      </c>
    </row>
    <row r="93" spans="1:21">
      <c r="A93" s="50"/>
      <c r="B93" s="51"/>
      <c r="C93" s="51"/>
      <c r="D93" s="51"/>
      <c r="E93" s="53"/>
      <c r="F93" s="53"/>
      <c r="G93" s="55"/>
      <c r="H93" s="53"/>
      <c r="I93" s="53"/>
      <c r="J93" s="53"/>
      <c r="K93" s="53"/>
      <c r="L93" s="53"/>
      <c r="M93" s="53"/>
      <c r="N93" s="53"/>
      <c r="O93" s="53" t="str">
        <f t="shared" si="9"/>
        <v/>
      </c>
      <c r="P93" s="53"/>
      <c r="Q93" s="53"/>
      <c r="R93" s="53"/>
      <c r="S93" s="53" t="str">
        <f t="shared" si="57"/>
        <v/>
      </c>
      <c r="T93" s="58" t="str">
        <f t="shared" si="66"/>
        <v/>
      </c>
      <c r="U93" s="58" t="str">
        <f t="shared" si="3"/>
        <v/>
      </c>
    </row>
    <row r="94" spans="1:21">
      <c r="A94" s="94"/>
      <c r="B94" s="95"/>
      <c r="C94" s="95"/>
      <c r="D94" s="95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 t="str">
        <f t="shared" si="9"/>
        <v/>
      </c>
      <c r="P94" s="97"/>
      <c r="Q94" s="97"/>
      <c r="R94" s="97"/>
      <c r="S94" s="97" t="str">
        <f t="shared" si="57"/>
        <v/>
      </c>
      <c r="T94" s="89" t="str">
        <f t="shared" si="66"/>
        <v/>
      </c>
      <c r="U94" s="89" t="str">
        <f t="shared" si="3"/>
        <v/>
      </c>
    </row>
    <row r="95" spans="1:21">
      <c r="A95" s="50"/>
      <c r="B95" s="51"/>
      <c r="C95" s="51"/>
      <c r="D95" s="51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 t="str">
        <f t="shared" si="9"/>
        <v/>
      </c>
      <c r="P95" s="53" t="str">
        <f t="shared" ref="P95:Q95" si="74">IF($M95="Yes","N/A","")</f>
        <v/>
      </c>
      <c r="Q95" s="53" t="str">
        <f t="shared" si="74"/>
        <v/>
      </c>
      <c r="R95" s="53"/>
      <c r="S95" s="53" t="str">
        <f t="shared" si="57"/>
        <v/>
      </c>
      <c r="T95" s="58" t="str">
        <f t="shared" si="66"/>
        <v/>
      </c>
      <c r="U95" s="58" t="str">
        <f t="shared" si="3"/>
        <v/>
      </c>
    </row>
    <row r="96" spans="1:21">
      <c r="A96" s="106">
        <v>3</v>
      </c>
      <c r="B96" s="107">
        <v>2</v>
      </c>
      <c r="C96" s="107">
        <v>2</v>
      </c>
      <c r="D96" s="107">
        <v>0</v>
      </c>
      <c r="E96" s="119"/>
      <c r="F96" s="109" t="s">
        <v>118</v>
      </c>
      <c r="G96" s="119"/>
      <c r="H96" s="119"/>
      <c r="I96" s="109">
        <v>1</v>
      </c>
      <c r="J96" s="109">
        <v>1</v>
      </c>
      <c r="K96" s="109">
        <v>1</v>
      </c>
      <c r="L96" s="119"/>
      <c r="M96" s="119"/>
      <c r="N96" s="119"/>
      <c r="O96" s="119" t="str">
        <f t="shared" si="9"/>
        <v/>
      </c>
      <c r="P96" s="119" t="str">
        <f t="shared" ref="P96:Q96" si="75">IF($M96="Yes","N/A","")</f>
        <v/>
      </c>
      <c r="Q96" s="119" t="str">
        <f t="shared" si="75"/>
        <v/>
      </c>
      <c r="R96" s="119"/>
      <c r="S96" s="119" t="str">
        <f t="shared" si="57"/>
        <v/>
      </c>
      <c r="T96" s="111" t="str">
        <f t="shared" si="66"/>
        <v/>
      </c>
      <c r="U96" s="111" t="str">
        <f t="shared" si="3"/>
        <v/>
      </c>
    </row>
    <row r="97" spans="1:21">
      <c r="A97" s="37">
        <v>3</v>
      </c>
      <c r="B97" s="39">
        <v>2</v>
      </c>
      <c r="C97" s="39">
        <v>2</v>
      </c>
      <c r="D97" s="39">
        <v>1</v>
      </c>
      <c r="E97" s="42"/>
      <c r="F97" s="44" t="s">
        <v>119</v>
      </c>
      <c r="G97" s="74">
        <v>1</v>
      </c>
      <c r="H97" s="42"/>
      <c r="I97" s="44">
        <v>1</v>
      </c>
      <c r="J97" s="44">
        <v>1</v>
      </c>
      <c r="K97" s="44">
        <v>1</v>
      </c>
      <c r="L97" s="42"/>
      <c r="M97" s="42"/>
      <c r="N97" s="42"/>
      <c r="O97" s="42" t="str">
        <f t="shared" si="9"/>
        <v/>
      </c>
      <c r="P97" s="42"/>
      <c r="Q97" s="42"/>
      <c r="R97" s="42"/>
      <c r="S97" s="42" t="str">
        <f t="shared" si="57"/>
        <v/>
      </c>
      <c r="T97" s="48" t="str">
        <f t="shared" si="66"/>
        <v/>
      </c>
      <c r="U97" s="48" t="str">
        <f t="shared" si="3"/>
        <v/>
      </c>
    </row>
    <row r="98" spans="1:21">
      <c r="A98" s="90"/>
      <c r="B98" s="91"/>
      <c r="C98" s="91"/>
      <c r="D98" s="9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 t="str">
        <f t="shared" si="9"/>
        <v/>
      </c>
      <c r="P98" s="92" t="str">
        <f t="shared" ref="P98:Q98" si="76">IF($M98="Yes","N/A","")</f>
        <v/>
      </c>
      <c r="Q98" s="92" t="str">
        <f t="shared" si="76"/>
        <v/>
      </c>
      <c r="R98" s="92"/>
      <c r="S98" s="92" t="str">
        <f t="shared" si="57"/>
        <v/>
      </c>
      <c r="T98" s="58" t="str">
        <f t="shared" si="66"/>
        <v/>
      </c>
      <c r="U98" s="58" t="str">
        <f t="shared" si="3"/>
        <v/>
      </c>
    </row>
    <row r="99" spans="1:21">
      <c r="A99" s="94"/>
      <c r="B99" s="95"/>
      <c r="C99" s="95"/>
      <c r="D99" s="95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 t="str">
        <f t="shared" si="9"/>
        <v/>
      </c>
      <c r="P99" s="97" t="str">
        <f t="shared" ref="P99:Q99" si="77">IF($M99="Yes","N/A","")</f>
        <v/>
      </c>
      <c r="Q99" s="97" t="str">
        <f t="shared" si="77"/>
        <v/>
      </c>
      <c r="R99" s="97"/>
      <c r="S99" s="97" t="str">
        <f t="shared" si="57"/>
        <v/>
      </c>
      <c r="T99" s="89" t="str">
        <f t="shared" si="66"/>
        <v/>
      </c>
      <c r="U99" s="89" t="str">
        <f t="shared" si="3"/>
        <v/>
      </c>
    </row>
    <row r="100" spans="1:21">
      <c r="A100" s="50"/>
      <c r="B100" s="51"/>
      <c r="C100" s="51"/>
      <c r="D100" s="51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 t="str">
        <f t="shared" si="9"/>
        <v/>
      </c>
      <c r="P100" s="53" t="str">
        <f t="shared" ref="P100:Q100" si="78">IF($M100="Yes","N/A","")</f>
        <v/>
      </c>
      <c r="Q100" s="53" t="str">
        <f t="shared" si="78"/>
        <v/>
      </c>
      <c r="R100" s="53"/>
      <c r="S100" s="53" t="str">
        <f t="shared" si="57"/>
        <v/>
      </c>
      <c r="T100" s="58" t="str">
        <f t="shared" si="66"/>
        <v/>
      </c>
      <c r="U100" s="58" t="str">
        <f t="shared" si="3"/>
        <v/>
      </c>
    </row>
    <row r="101" spans="1:21">
      <c r="A101" s="94"/>
      <c r="B101" s="95"/>
      <c r="C101" s="95"/>
      <c r="D101" s="95"/>
      <c r="E101" s="97"/>
      <c r="F101" s="97"/>
      <c r="G101" s="97"/>
      <c r="H101" s="97"/>
      <c r="I101" s="97"/>
      <c r="J101" s="97"/>
      <c r="K101" s="97"/>
      <c r="L101" s="97"/>
      <c r="M101" s="42"/>
      <c r="N101" s="97"/>
      <c r="O101" s="97" t="str">
        <f t="shared" si="9"/>
        <v/>
      </c>
      <c r="P101" s="97" t="str">
        <f t="shared" ref="P101:Q101" si="79">IF($M101="Yes","N/A","")</f>
        <v/>
      </c>
      <c r="Q101" s="97" t="str">
        <f t="shared" si="79"/>
        <v/>
      </c>
      <c r="R101" s="97"/>
      <c r="S101" s="97" t="str">
        <f t="shared" si="57"/>
        <v/>
      </c>
      <c r="T101" s="89" t="str">
        <f t="shared" si="66"/>
        <v/>
      </c>
      <c r="U101" s="89" t="str">
        <f t="shared" si="3"/>
        <v/>
      </c>
    </row>
    <row r="102" spans="1:21">
      <c r="A102" s="50"/>
      <c r="B102" s="51"/>
      <c r="C102" s="51"/>
      <c r="D102" s="51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 t="str">
        <f t="shared" si="9"/>
        <v/>
      </c>
      <c r="P102" s="53" t="str">
        <f t="shared" ref="P102:Q102" si="80">IF($M102="Yes","N/A","")</f>
        <v/>
      </c>
      <c r="Q102" s="53" t="str">
        <f t="shared" si="80"/>
        <v/>
      </c>
      <c r="R102" s="53"/>
      <c r="S102" s="53" t="str">
        <f t="shared" si="57"/>
        <v/>
      </c>
      <c r="T102" s="58" t="str">
        <f t="shared" si="66"/>
        <v/>
      </c>
      <c r="U102" s="58" t="str">
        <f t="shared" si="3"/>
        <v/>
      </c>
    </row>
    <row r="103" spans="1:21">
      <c r="A103" s="145">
        <v>4</v>
      </c>
      <c r="B103" s="146">
        <v>0</v>
      </c>
      <c r="C103" s="146">
        <v>0</v>
      </c>
      <c r="D103" s="146">
        <v>0</v>
      </c>
      <c r="E103" s="147"/>
      <c r="F103" s="148" t="s">
        <v>120</v>
      </c>
      <c r="G103" s="147"/>
      <c r="H103" s="147"/>
      <c r="I103" s="148">
        <v>1</v>
      </c>
      <c r="J103" s="148">
        <v>1</v>
      </c>
      <c r="K103" s="148">
        <v>1</v>
      </c>
      <c r="L103" s="147"/>
      <c r="M103" s="147"/>
      <c r="N103" s="147"/>
      <c r="O103" s="147" t="str">
        <f t="shared" si="9"/>
        <v/>
      </c>
      <c r="P103" s="147" t="str">
        <f t="shared" ref="P103:Q103" si="81">IF($M103="Yes","N/A","")</f>
        <v/>
      </c>
      <c r="Q103" s="147" t="str">
        <f t="shared" si="81"/>
        <v/>
      </c>
      <c r="R103" s="147"/>
      <c r="S103" s="147" t="str">
        <f t="shared" si="57"/>
        <v/>
      </c>
      <c r="T103" s="149" t="str">
        <f t="shared" si="66"/>
        <v/>
      </c>
      <c r="U103" s="149" t="str">
        <f t="shared" si="3"/>
        <v/>
      </c>
    </row>
    <row r="104" spans="1:21">
      <c r="A104" s="72">
        <v>4</v>
      </c>
      <c r="B104" s="73">
        <v>1</v>
      </c>
      <c r="C104" s="73">
        <v>0</v>
      </c>
      <c r="D104" s="73">
        <v>0</v>
      </c>
      <c r="E104" s="75"/>
      <c r="F104" s="76" t="s">
        <v>121</v>
      </c>
      <c r="G104" s="150"/>
      <c r="H104" s="75"/>
      <c r="I104" s="76">
        <v>1</v>
      </c>
      <c r="J104" s="76">
        <v>1</v>
      </c>
      <c r="K104" s="76">
        <v>1</v>
      </c>
      <c r="L104" s="75"/>
      <c r="M104" s="75"/>
      <c r="N104" s="75"/>
      <c r="O104" s="75" t="str">
        <f t="shared" si="9"/>
        <v/>
      </c>
      <c r="P104" s="75"/>
      <c r="Q104" s="75"/>
      <c r="R104" s="75"/>
      <c r="S104" s="75" t="str">
        <f t="shared" si="57"/>
        <v/>
      </c>
      <c r="T104" s="78" t="str">
        <f t="shared" si="66"/>
        <v/>
      </c>
      <c r="U104" s="78" t="str">
        <f t="shared" si="3"/>
        <v/>
      </c>
    </row>
    <row r="105" spans="1:21">
      <c r="A105" s="106">
        <v>4</v>
      </c>
      <c r="B105" s="107">
        <v>1</v>
      </c>
      <c r="C105" s="107">
        <v>1</v>
      </c>
      <c r="D105" s="107">
        <v>0</v>
      </c>
      <c r="E105" s="119"/>
      <c r="F105" s="109" t="s">
        <v>122</v>
      </c>
      <c r="G105" s="109">
        <v>1</v>
      </c>
      <c r="H105" s="119"/>
      <c r="I105" s="119"/>
      <c r="J105" s="119"/>
      <c r="K105" s="119"/>
      <c r="L105" s="109" t="s">
        <v>123</v>
      </c>
      <c r="M105" s="109" t="s">
        <v>21</v>
      </c>
      <c r="N105" s="119"/>
      <c r="O105" s="119" t="str">
        <f t="shared" si="9"/>
        <v/>
      </c>
      <c r="P105" s="119" t="str">
        <f t="shared" ref="P105:Q105" si="82">IF($M105="Yes","N/A","")</f>
        <v/>
      </c>
      <c r="Q105" s="119" t="str">
        <f t="shared" si="82"/>
        <v/>
      </c>
      <c r="R105" s="119"/>
      <c r="S105" s="119" t="str">
        <f t="shared" si="57"/>
        <v/>
      </c>
      <c r="T105" s="110">
        <v>20000</v>
      </c>
      <c r="U105" s="111">
        <f t="shared" si="3"/>
        <v>20000</v>
      </c>
    </row>
    <row r="106" spans="1:21">
      <c r="A106" s="106">
        <v>4</v>
      </c>
      <c r="B106" s="107">
        <v>1</v>
      </c>
      <c r="C106" s="151">
        <v>2</v>
      </c>
      <c r="D106" s="107">
        <v>0</v>
      </c>
      <c r="E106" s="108"/>
      <c r="F106" s="109" t="s">
        <v>124</v>
      </c>
      <c r="G106" s="152">
        <v>1</v>
      </c>
      <c r="H106" s="108"/>
      <c r="I106" s="108"/>
      <c r="J106" s="108"/>
      <c r="K106" s="108"/>
      <c r="L106" s="153" t="s">
        <v>125</v>
      </c>
      <c r="M106" s="109" t="s">
        <v>21</v>
      </c>
      <c r="N106" s="108"/>
      <c r="O106" s="108" t="str">
        <f t="shared" si="9"/>
        <v/>
      </c>
      <c r="P106" s="108" t="str">
        <f t="shared" ref="P106:Q106" si="83">IF($M106="Yes","N/A","")</f>
        <v/>
      </c>
      <c r="Q106" s="108" t="str">
        <f t="shared" si="83"/>
        <v/>
      </c>
      <c r="R106" s="108"/>
      <c r="S106" s="108" t="str">
        <f t="shared" si="57"/>
        <v/>
      </c>
      <c r="T106" s="110">
        <v>10000</v>
      </c>
      <c r="U106" s="111">
        <f t="shared" si="3"/>
        <v>10000</v>
      </c>
    </row>
    <row r="107" spans="1:21">
      <c r="A107" s="50"/>
      <c r="B107" s="51"/>
      <c r="C107" s="51"/>
      <c r="D107" s="51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 t="str">
        <f t="shared" si="9"/>
        <v/>
      </c>
      <c r="P107" s="53" t="str">
        <f t="shared" ref="P107:Q107" si="84">IF($M107="Yes","N/A","")</f>
        <v/>
      </c>
      <c r="Q107" s="53" t="str">
        <f t="shared" si="84"/>
        <v/>
      </c>
      <c r="R107" s="53"/>
      <c r="S107" s="53" t="str">
        <f t="shared" si="57"/>
        <v/>
      </c>
      <c r="T107" s="58" t="str">
        <f t="shared" ref="T107:T109" si="85">IF($M107="Yes","N/A","")</f>
        <v/>
      </c>
      <c r="U107" s="58" t="str">
        <f t="shared" si="3"/>
        <v/>
      </c>
    </row>
    <row r="108" spans="1:21">
      <c r="A108" s="134">
        <v>4</v>
      </c>
      <c r="B108" s="135">
        <v>2</v>
      </c>
      <c r="C108" s="135">
        <v>0</v>
      </c>
      <c r="D108" s="135">
        <v>0</v>
      </c>
      <c r="E108" s="136"/>
      <c r="F108" s="137" t="s">
        <v>126</v>
      </c>
      <c r="G108" s="136"/>
      <c r="H108" s="136"/>
      <c r="I108" s="136"/>
      <c r="J108" s="136"/>
      <c r="K108" s="136"/>
      <c r="L108" s="136"/>
      <c r="M108" s="136"/>
      <c r="N108" s="136"/>
      <c r="O108" s="136" t="str">
        <f t="shared" si="9"/>
        <v/>
      </c>
      <c r="P108" s="136" t="str">
        <f t="shared" ref="P108:Q108" si="86">IF($M108="Yes","N/A","")</f>
        <v/>
      </c>
      <c r="Q108" s="136" t="str">
        <f t="shared" si="86"/>
        <v/>
      </c>
      <c r="R108" s="136"/>
      <c r="S108" s="136" t="str">
        <f t="shared" si="57"/>
        <v/>
      </c>
      <c r="T108" s="138" t="str">
        <f t="shared" si="85"/>
        <v/>
      </c>
      <c r="U108" s="138" t="str">
        <f t="shared" si="3"/>
        <v/>
      </c>
    </row>
    <row r="109" spans="1:21">
      <c r="A109" s="54">
        <v>4</v>
      </c>
      <c r="B109" s="57">
        <v>2</v>
      </c>
      <c r="C109" s="57">
        <v>1</v>
      </c>
      <c r="D109" s="57">
        <v>0</v>
      </c>
      <c r="E109" s="53"/>
      <c r="F109" s="55" t="s">
        <v>127</v>
      </c>
      <c r="G109" s="53"/>
      <c r="H109" s="53"/>
      <c r="I109" s="53"/>
      <c r="J109" s="53"/>
      <c r="K109" s="53"/>
      <c r="L109" s="53"/>
      <c r="M109" s="53"/>
      <c r="N109" s="53"/>
      <c r="O109" s="53" t="str">
        <f t="shared" si="9"/>
        <v/>
      </c>
      <c r="P109" s="53" t="str">
        <f t="shared" ref="P109:Q109" si="87">IF($M109="Yes","N/A","")</f>
        <v/>
      </c>
      <c r="Q109" s="53" t="str">
        <f t="shared" si="87"/>
        <v/>
      </c>
      <c r="R109" s="53"/>
      <c r="S109" s="53" t="str">
        <f t="shared" si="57"/>
        <v/>
      </c>
      <c r="T109" s="58" t="str">
        <f t="shared" si="85"/>
        <v/>
      </c>
      <c r="U109" s="58" t="str">
        <f t="shared" si="3"/>
        <v/>
      </c>
    </row>
    <row r="110" spans="1:21">
      <c r="A110" s="98">
        <v>4</v>
      </c>
      <c r="B110" s="99">
        <v>2</v>
      </c>
      <c r="C110" s="99">
        <v>1</v>
      </c>
      <c r="D110" s="99">
        <v>1</v>
      </c>
      <c r="E110" s="97"/>
      <c r="F110" s="100" t="s">
        <v>128</v>
      </c>
      <c r="G110" s="100">
        <v>1</v>
      </c>
      <c r="H110" s="97"/>
      <c r="I110" s="97"/>
      <c r="J110" s="97"/>
      <c r="K110" s="97"/>
      <c r="L110" s="100" t="s">
        <v>129</v>
      </c>
      <c r="M110" s="44" t="s">
        <v>21</v>
      </c>
      <c r="N110" s="97"/>
      <c r="O110" s="97" t="str">
        <f t="shared" si="9"/>
        <v/>
      </c>
      <c r="P110" s="97" t="str">
        <f t="shared" ref="P110:Q110" si="88">IF($M110="Yes","N/A","")</f>
        <v/>
      </c>
      <c r="Q110" s="97" t="str">
        <f t="shared" si="88"/>
        <v/>
      </c>
      <c r="R110" s="97"/>
      <c r="S110" s="97" t="str">
        <f t="shared" si="57"/>
        <v/>
      </c>
      <c r="T110" s="144">
        <v>3175.55</v>
      </c>
      <c r="U110" s="89">
        <f t="shared" si="3"/>
        <v>3175.55</v>
      </c>
    </row>
    <row r="111" spans="1:21">
      <c r="A111" s="54">
        <v>4</v>
      </c>
      <c r="B111" s="57">
        <v>2</v>
      </c>
      <c r="C111" s="57">
        <v>1</v>
      </c>
      <c r="D111" s="57">
        <v>2</v>
      </c>
      <c r="E111" s="53"/>
      <c r="F111" s="55" t="s">
        <v>130</v>
      </c>
      <c r="G111" s="55">
        <v>1</v>
      </c>
      <c r="H111" s="53"/>
      <c r="I111" s="53"/>
      <c r="J111" s="53"/>
      <c r="K111" s="53"/>
      <c r="L111" s="55" t="s">
        <v>131</v>
      </c>
      <c r="M111" s="55" t="s">
        <v>21</v>
      </c>
      <c r="N111" s="53"/>
      <c r="O111" s="53" t="str">
        <f t="shared" si="9"/>
        <v/>
      </c>
      <c r="P111" s="53" t="str">
        <f t="shared" ref="P111:Q111" si="89">IF($M111="Yes","N/A","")</f>
        <v/>
      </c>
      <c r="Q111" s="53" t="str">
        <f t="shared" si="89"/>
        <v/>
      </c>
      <c r="R111" s="53"/>
      <c r="S111" s="53" t="str">
        <f t="shared" si="57"/>
        <v/>
      </c>
      <c r="T111" s="96">
        <v>2715.64</v>
      </c>
      <c r="U111" s="58">
        <f t="shared" si="3"/>
        <v>2715.64</v>
      </c>
    </row>
    <row r="112" spans="1:21">
      <c r="A112" s="94"/>
      <c r="B112" s="95"/>
      <c r="C112" s="95"/>
      <c r="D112" s="95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 t="str">
        <f t="shared" si="9"/>
        <v/>
      </c>
      <c r="P112" s="97" t="str">
        <f t="shared" ref="P112:Q112" si="90">IF($M112="Yes","N/A","")</f>
        <v/>
      </c>
      <c r="Q112" s="97" t="str">
        <f t="shared" si="90"/>
        <v/>
      </c>
      <c r="R112" s="97"/>
      <c r="S112" s="97" t="str">
        <f t="shared" si="57"/>
        <v/>
      </c>
      <c r="T112" s="89" t="str">
        <f t="shared" ref="T112:T115" si="91">IF($M112="Yes","N/A","")</f>
        <v/>
      </c>
      <c r="U112" s="89" t="str">
        <f t="shared" si="3"/>
        <v/>
      </c>
    </row>
    <row r="113" spans="1:21">
      <c r="A113" s="50"/>
      <c r="B113" s="51"/>
      <c r="C113" s="51"/>
      <c r="D113" s="51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 t="str">
        <f t="shared" si="9"/>
        <v/>
      </c>
      <c r="P113" s="53" t="str">
        <f t="shared" ref="P113:Q113" si="92">IF($M113="Yes","N/A","")</f>
        <v/>
      </c>
      <c r="Q113" s="53" t="str">
        <f t="shared" si="92"/>
        <v/>
      </c>
      <c r="R113" s="53"/>
      <c r="S113" s="53" t="str">
        <f t="shared" si="57"/>
        <v/>
      </c>
      <c r="T113" s="58" t="str">
        <f t="shared" si="91"/>
        <v/>
      </c>
      <c r="U113" s="58" t="str">
        <f t="shared" si="3"/>
        <v/>
      </c>
    </row>
    <row r="114" spans="1:21">
      <c r="A114" s="94"/>
      <c r="B114" s="95"/>
      <c r="C114" s="95"/>
      <c r="D114" s="95"/>
      <c r="E114" s="97"/>
      <c r="F114" s="97"/>
      <c r="G114" s="97"/>
      <c r="H114" s="97"/>
      <c r="I114" s="97"/>
      <c r="J114" s="97"/>
      <c r="K114" s="97"/>
      <c r="L114" s="97"/>
      <c r="M114" s="42"/>
      <c r="N114" s="97"/>
      <c r="O114" s="97" t="str">
        <f t="shared" si="9"/>
        <v/>
      </c>
      <c r="P114" s="97" t="str">
        <f t="shared" ref="P114:Q114" si="93">IF($M114="Yes","N/A","")</f>
        <v/>
      </c>
      <c r="Q114" s="97" t="str">
        <f t="shared" si="93"/>
        <v/>
      </c>
      <c r="R114" s="97"/>
      <c r="S114" s="97" t="str">
        <f t="shared" si="57"/>
        <v/>
      </c>
      <c r="T114" s="89" t="str">
        <f t="shared" si="91"/>
        <v/>
      </c>
      <c r="U114" s="89" t="str">
        <f t="shared" si="3"/>
        <v/>
      </c>
    </row>
    <row r="115" spans="1:21">
      <c r="A115" s="50"/>
      <c r="B115" s="51"/>
      <c r="C115" s="51"/>
      <c r="D115" s="51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 t="str">
        <f t="shared" si="9"/>
        <v/>
      </c>
      <c r="P115" s="53" t="str">
        <f t="shared" ref="P115:Q115" si="94">IF($M115="Yes","N/A","")</f>
        <v/>
      </c>
      <c r="Q115" s="53" t="str">
        <f t="shared" si="94"/>
        <v/>
      </c>
      <c r="R115" s="53"/>
      <c r="S115" s="53" t="str">
        <f t="shared" si="57"/>
        <v/>
      </c>
      <c r="T115" s="58" t="str">
        <f t="shared" si="91"/>
        <v/>
      </c>
      <c r="U115" s="58" t="str">
        <f t="shared" si="3"/>
        <v/>
      </c>
    </row>
    <row r="116" spans="1:21">
      <c r="N116" s="56"/>
    </row>
    <row r="117" spans="1:21">
      <c r="N117" s="56"/>
    </row>
    <row r="118" spans="1:21">
      <c r="N118" s="56"/>
    </row>
    <row r="119" spans="1:21">
      <c r="N119" s="56"/>
    </row>
    <row r="120" spans="1:21">
      <c r="N120" s="56"/>
    </row>
    <row r="121" spans="1:21">
      <c r="N121" s="56"/>
    </row>
    <row r="122" spans="1:21">
      <c r="N122" s="56"/>
    </row>
    <row r="123" spans="1:21">
      <c r="N123" s="56"/>
    </row>
    <row r="124" spans="1:21">
      <c r="N124" s="56"/>
    </row>
    <row r="125" spans="1:21">
      <c r="N125" s="56"/>
    </row>
    <row r="126" spans="1:21">
      <c r="N126" s="56"/>
    </row>
    <row r="127" spans="1:21">
      <c r="N127" s="56"/>
    </row>
    <row r="128" spans="1:21">
      <c r="N128" s="56"/>
    </row>
    <row r="129" spans="14:14">
      <c r="N129" s="56"/>
    </row>
    <row r="130" spans="14:14">
      <c r="N130" s="56"/>
    </row>
  </sheetData>
  <mergeCells count="3">
    <mergeCell ref="V1:X1"/>
    <mergeCell ref="A3:E3"/>
    <mergeCell ref="A1:U2"/>
  </mergeCells>
  <conditionalFormatting sqref="I4:K150">
    <cfRule type="colorScale" priority="1">
      <colorScale>
        <cfvo type="formula" val="0"/>
        <cfvo type="formula" val="1"/>
        <color rgb="FFFF0000"/>
        <color rgb="FF70AD47"/>
      </colorScale>
    </cfRule>
  </conditionalFormatting>
  <conditionalFormatting sqref="I4:K13 I16:K49 I51:K51 I55:K55 I68:K69">
    <cfRule type="colorScale" priority="2">
      <colorScale>
        <cfvo type="formula" val="0"/>
        <cfvo type="formula" val="1"/>
        <color rgb="FFFF0000"/>
        <color theme="9"/>
      </colorScale>
    </cfRule>
  </conditionalFormatting>
  <dataValidations count="2">
    <dataValidation type="list" allowBlank="1" showErrorMessage="1" sqref="M4:M115" xr:uid="{00000000-0002-0000-0100-000000000000}">
      <formula1>$V$2:$V$3</formula1>
    </dataValidation>
    <dataValidation type="list" allowBlank="1" sqref="N5:N130" xr:uid="{00000000-0002-0000-0100-000001000000}">
      <formula1>$W$2:$W$3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Bore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Mattingly</dc:creator>
  <cp:lastModifiedBy>Eli Mattingly</cp:lastModifiedBy>
  <dcterms:created xsi:type="dcterms:W3CDTF">2019-09-18T23:46:11Z</dcterms:created>
  <dcterms:modified xsi:type="dcterms:W3CDTF">2019-11-12T02:24:46Z</dcterms:modified>
</cp:coreProperties>
</file>