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ll Bore System" sheetId="1" r:id="rId4"/>
  </sheets>
  <definedNames/>
  <calcPr/>
  <extLst>
    <ext uri="GoogleSheetsCustomDataVersion1">
      <go:sheetsCustomData xmlns:go="http://customooxmlschemas.google.com/" r:id="rId5" roundtripDataSignature="AMtx7mjKDMSNClddItJU5nzUdgkkaKDkHg=="/>
    </ext>
  </extLst>
</workbook>
</file>

<file path=xl/sharedStrings.xml><?xml version="1.0" encoding="utf-8"?>
<sst xmlns="http://schemas.openxmlformats.org/spreadsheetml/2006/main" count="317" uniqueCount="165">
  <si>
    <t>Small Bore MPI Project Management Spreadsheet</t>
  </si>
  <si>
    <t>Drop-down menu source:</t>
  </si>
  <si>
    <t>Yes</t>
  </si>
  <si>
    <t>CNC Milling</t>
  </si>
  <si>
    <t>Part Number (2-####)</t>
  </si>
  <si>
    <t>Part Name</t>
  </si>
  <si>
    <t>Quantitiy</t>
  </si>
  <si>
    <t>Material</t>
  </si>
  <si>
    <t>Designed (.5 = Drawn, 1 = Drawn&amp; Saved properly)</t>
  </si>
  <si>
    <t>Fabricated/Purchased</t>
  </si>
  <si>
    <t>Assembled</t>
  </si>
  <si>
    <t>Notes</t>
  </si>
  <si>
    <t>Made in lab</t>
  </si>
  <si>
    <t>Method of Mfg</t>
  </si>
  <si>
    <t>Quoted (&amp; Quote No.)</t>
  </si>
  <si>
    <t>Paid</t>
  </si>
  <si>
    <t>P.O. Number</t>
  </si>
  <si>
    <t>Part Mass</t>
  </si>
  <si>
    <t>Total Mass (kg)</t>
  </si>
  <si>
    <t>Cost (USD)</t>
  </si>
  <si>
    <t>Total Cost (USD)</t>
  </si>
  <si>
    <t>No</t>
  </si>
  <si>
    <t>3D Print</t>
  </si>
  <si>
    <t>Rotating Gantry</t>
  </si>
  <si>
    <t>N/A</t>
  </si>
  <si>
    <t>Magnet Assembly</t>
  </si>
  <si>
    <t>Permanent Magnet</t>
  </si>
  <si>
    <t>NdFeB</t>
  </si>
  <si>
    <t>Magnet Brick SubAssembly</t>
  </si>
  <si>
    <t>A</t>
  </si>
  <si>
    <t>Individual NdFeB Block</t>
  </si>
  <si>
    <t>Magnet Brick Housing</t>
  </si>
  <si>
    <t>Shift Coil Assembly</t>
  </si>
  <si>
    <t>Shift Coils SubAssembly</t>
  </si>
  <si>
    <t>Copper</t>
  </si>
  <si>
    <t>Shift Coil Layer</t>
  </si>
  <si>
    <t>Middle Heat Sink</t>
  </si>
  <si>
    <t>Aluminum</t>
  </si>
  <si>
    <t>Middle Heat Sink Mirror</t>
  </si>
  <si>
    <t>Top Heat Sink</t>
  </si>
  <si>
    <t>Top Heat Sink Manifold</t>
  </si>
  <si>
    <t>Brass</t>
  </si>
  <si>
    <t>B</t>
  </si>
  <si>
    <t>Top Heat Sink Mirror</t>
  </si>
  <si>
    <t>Water Rotary Union Assembly</t>
  </si>
  <si>
    <t>Inner RU Body</t>
  </si>
  <si>
    <t>Bearing Bronze</t>
  </si>
  <si>
    <t>Outer RU Body</t>
  </si>
  <si>
    <t>RU End Cap</t>
  </si>
  <si>
    <t>O Ring Cap</t>
  </si>
  <si>
    <t>Sq O Ring</t>
  </si>
  <si>
    <t>Nitrile</t>
  </si>
  <si>
    <t>RU Top Plate</t>
  </si>
  <si>
    <t>PC</t>
  </si>
  <si>
    <t>RU Mechanical Connector</t>
  </si>
  <si>
    <t>Inner Gasket</t>
  </si>
  <si>
    <t>Outer Gasket</t>
  </si>
  <si>
    <t>Pipe Inserts</t>
  </si>
  <si>
    <t>Electrical Slip Ring Assembly</t>
  </si>
  <si>
    <t>Gantry Structure</t>
  </si>
  <si>
    <t>Gantry Structure Assembly</t>
  </si>
  <si>
    <t>Racetrack Board</t>
  </si>
  <si>
    <t>FR4</t>
  </si>
  <si>
    <t>Flat Connector</t>
  </si>
  <si>
    <t>Angle Stock Bracket</t>
  </si>
  <si>
    <t>Gantry Support Rib</t>
  </si>
  <si>
    <t>Bearing</t>
  </si>
  <si>
    <t>Bearing Clamp No Pulley</t>
  </si>
  <si>
    <t>A-D</t>
  </si>
  <si>
    <t>Bearing Clamp Gear</t>
  </si>
  <si>
    <t>Timing Belt</t>
  </si>
  <si>
    <t>Stationary Structure</t>
  </si>
  <si>
    <t>Imager Frame</t>
  </si>
  <si>
    <t>Aluminum Framing</t>
  </si>
  <si>
    <t>Estimated Length/costs-- depends on efficiency of cutting from long pieces</t>
  </si>
  <si>
    <t>Other Supports</t>
  </si>
  <si>
    <t>Copper Tube Clamp Bottom</t>
  </si>
  <si>
    <t>Copper Tube Clamp Top</t>
  </si>
  <si>
    <t>Al Frame End Cap</t>
  </si>
  <si>
    <t>Plywood Frame Top</t>
  </si>
  <si>
    <t>Wood</t>
  </si>
  <si>
    <t>Alum Angle Bracket</t>
  </si>
  <si>
    <t>Also an estimation, I recommend buying this and many extra of other kinds of brackets</t>
  </si>
  <si>
    <t>Wood Bench Top</t>
  </si>
  <si>
    <t>Driving Mechanics</t>
  </si>
  <si>
    <t>Drive Train</t>
  </si>
  <si>
    <t>Motor</t>
  </si>
  <si>
    <t>Anaheim Automation Part No. 42Y312D-LW8</t>
  </si>
  <si>
    <t>Gear Box</t>
  </si>
  <si>
    <t>Timing Belt Pulley Small</t>
  </si>
  <si>
    <t>McMaster Part No. 1304N11</t>
  </si>
  <si>
    <t>Timing Belt Pulley Large</t>
  </si>
  <si>
    <t>McMaster Part No. 1304N2</t>
  </si>
  <si>
    <t>Pillow Block</t>
  </si>
  <si>
    <t>Small Shaft Bearing</t>
  </si>
  <si>
    <t>McMaster No. 60355K505</t>
  </si>
  <si>
    <t>Electrical Shielding</t>
  </si>
  <si>
    <t>Copper Bore</t>
  </si>
  <si>
    <t>Main Copper Box</t>
  </si>
  <si>
    <t>Copper Box Side</t>
  </si>
  <si>
    <t>Copper Box Side_Hole</t>
  </si>
  <si>
    <t>Copper Box Side_Feedthrough</t>
  </si>
  <si>
    <t>C</t>
  </si>
  <si>
    <t>BNC Feedthrough</t>
  </si>
  <si>
    <t>Brass Angle Bracket</t>
  </si>
  <si>
    <t>Tx Filter Box</t>
  </si>
  <si>
    <t>McMaster No. 75775K160</t>
  </si>
  <si>
    <t>Motor Shield Box</t>
  </si>
  <si>
    <t>Steel</t>
  </si>
  <si>
    <t>McMaster No. 75065K420</t>
  </si>
  <si>
    <t>Bed Stepper Driver Box</t>
  </si>
  <si>
    <t>Die Cast Aluminum</t>
  </si>
  <si>
    <t>McMaster No. 75895k37 or similar</t>
  </si>
  <si>
    <t>Stepper Driver Board</t>
  </si>
  <si>
    <t>Inside Bore and Rails</t>
  </si>
  <si>
    <t>Tx Rx Coils</t>
  </si>
  <si>
    <t>Rail and Bed Assembly</t>
  </si>
  <si>
    <t>Bed Rails</t>
  </si>
  <si>
    <t>Bed Rail Clamp</t>
  </si>
  <si>
    <t>Bed Rail Base Junction</t>
  </si>
  <si>
    <t>Bed Holder</t>
  </si>
  <si>
    <t>Bed Rail End</t>
  </si>
  <si>
    <t>a</t>
  </si>
  <si>
    <t>Rail Conenctor Rod</t>
  </si>
  <si>
    <t>Fiberglass</t>
  </si>
  <si>
    <t>McMaster No. 8543k49 or similar</t>
  </si>
  <si>
    <t>b</t>
  </si>
  <si>
    <t>Rail Connector Rod</t>
  </si>
  <si>
    <t>Rail Brass Track</t>
  </si>
  <si>
    <t>McMaster No.8954K23</t>
  </si>
  <si>
    <t>Stepper Motor</t>
  </si>
  <si>
    <t>Sparkfun No. 10846, 68oz.in 400 steps/rev</t>
  </si>
  <si>
    <t>Stepper Motor Plate</t>
  </si>
  <si>
    <t>M2 Timing Belt Pulley</t>
  </si>
  <si>
    <t>Adafruit No. 1251 or similar GT2 pulley</t>
  </si>
  <si>
    <t>Coil Holder End</t>
  </si>
  <si>
    <t>Center Rung</t>
  </si>
  <si>
    <t>Lock Wedge</t>
  </si>
  <si>
    <t>Lock Wedge Backing</t>
  </si>
  <si>
    <t>Digikey No. 1528-2087-ND</t>
  </si>
  <si>
    <t>Bed and Phantom Holders</t>
  </si>
  <si>
    <t>Rat Bed Base</t>
  </si>
  <si>
    <t>Positioning Equipment</t>
  </si>
  <si>
    <t>Camera</t>
  </si>
  <si>
    <t>Newegg No. 9SIAD6H5EF8273</t>
  </si>
  <si>
    <t>Laser</t>
  </si>
  <si>
    <t>Digikey No. 1528-1403-ND or similar</t>
  </si>
  <si>
    <t>Camera Bracket</t>
  </si>
  <si>
    <t>Laser Bracket</t>
  </si>
  <si>
    <t>Wire Cart</t>
  </si>
  <si>
    <t>Cart Base</t>
  </si>
  <si>
    <t>Bass Shafts</t>
  </si>
  <si>
    <t>Computers and Amplifiers</t>
  </si>
  <si>
    <t>Power Amplifiers</t>
  </si>
  <si>
    <t>Shift Amplifier</t>
  </si>
  <si>
    <t>Price Approximated, you can also use AE Techron 7548 for this, but may be FOV limited with high duty cycles</t>
  </si>
  <si>
    <t>Drive Amplifier</t>
  </si>
  <si>
    <t xml:space="preserve">AE Techron 7548 Price Approximated </t>
  </si>
  <si>
    <t>Computers and DAQs</t>
  </si>
  <si>
    <t>Computers</t>
  </si>
  <si>
    <t>Main CPU</t>
  </si>
  <si>
    <t>Dell Precision 7730</t>
  </si>
  <si>
    <t>CPU Rack</t>
  </si>
  <si>
    <t>Dell Precision 3930 Rack</t>
  </si>
  <si>
    <t>Data Acquisition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</si>
</sst>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0">
    <font>
      <sz val="11.0"/>
      <color theme="1"/>
      <name val="Arial"/>
    </font>
    <font>
      <b/>
      <sz val="21.0"/>
      <color rgb="FF000000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9.0"/>
      <color theme="1"/>
      <name val="Roboto"/>
    </font>
    <font>
      <sz val="9.0"/>
      <color rgb="FF000000"/>
      <name val="Roboto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</fills>
  <borders count="28">
    <border/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right style="thin">
        <color rgb="FF000000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bottom/>
    </border>
    <border>
      <right/>
      <bottom/>
    </border>
    <border>
      <right style="thin">
        <color rgb="FF000000"/>
      </right>
      <bottom/>
    </border>
    <border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Border="1" applyFont="1"/>
    <xf borderId="10" fillId="4" fontId="4" numFmtId="0" xfId="0" applyBorder="1" applyFill="1" applyFont="1"/>
    <xf borderId="11" fillId="4" fontId="3" numFmtId="0" xfId="0" applyBorder="1" applyFont="1"/>
    <xf borderId="12" fillId="5" fontId="5" numFmtId="0" xfId="0" applyAlignment="1" applyBorder="1" applyFill="1" applyFont="1">
      <alignment horizontal="center"/>
    </xf>
    <xf borderId="13" fillId="0" fontId="2" numFmtId="0" xfId="0" applyBorder="1" applyFont="1"/>
    <xf borderId="14" fillId="5" fontId="6" numFmtId="0" xfId="0" applyBorder="1" applyFont="1"/>
    <xf borderId="14" fillId="5" fontId="3" numFmtId="0" xfId="0" applyBorder="1" applyFont="1"/>
    <xf borderId="14" fillId="5" fontId="4" numFmtId="0" xfId="0" applyBorder="1" applyFont="1"/>
    <xf borderId="15" fillId="3" fontId="3" numFmtId="0" xfId="0" applyBorder="1" applyFont="1"/>
    <xf borderId="16" fillId="4" fontId="4" numFmtId="0" xfId="0" applyBorder="1" applyFont="1"/>
    <xf borderId="17" fillId="4" fontId="3" numFmtId="0" xfId="0" applyBorder="1" applyFont="1"/>
    <xf borderId="18" fillId="6" fontId="3" numFmtId="0" xfId="0" applyBorder="1" applyFill="1" applyFont="1"/>
    <xf borderId="19" fillId="6" fontId="3" numFmtId="0" xfId="0" applyBorder="1" applyFont="1"/>
    <xf borderId="20" fillId="6" fontId="3" numFmtId="0" xfId="0" applyBorder="1" applyFont="1"/>
    <xf borderId="20" fillId="6" fontId="3" numFmtId="10" xfId="0" applyBorder="1" applyFont="1" applyNumberFormat="1"/>
    <xf borderId="20" fillId="6" fontId="3" numFmtId="4" xfId="0" applyBorder="1" applyFont="1" applyNumberFormat="1"/>
    <xf borderId="20" fillId="6" fontId="3" numFmtId="164" xfId="0" applyBorder="1" applyFont="1" applyNumberFormat="1"/>
    <xf borderId="10" fillId="7" fontId="3" numFmtId="0" xfId="0" applyBorder="1" applyFill="1" applyFont="1"/>
    <xf borderId="21" fillId="7" fontId="3" numFmtId="0" xfId="0" applyBorder="1" applyFont="1"/>
    <xf borderId="22" fillId="7" fontId="3" numFmtId="0" xfId="0" applyBorder="1" applyFont="1"/>
    <xf borderId="22" fillId="7" fontId="3" numFmtId="164" xfId="0" applyBorder="1" applyFont="1" applyNumberFormat="1"/>
    <xf borderId="10" fillId="8" fontId="3" numFmtId="0" xfId="0" applyBorder="1" applyFill="1" applyFont="1"/>
    <xf borderId="21" fillId="8" fontId="3" numFmtId="0" xfId="0" applyBorder="1" applyFont="1"/>
    <xf borderId="21" fillId="8" fontId="4" numFmtId="0" xfId="0" applyBorder="1" applyFont="1"/>
    <xf borderId="21" fillId="8" fontId="3" numFmtId="164" xfId="0" applyBorder="1" applyFont="1" applyNumberFormat="1"/>
    <xf borderId="10" fillId="9" fontId="3" numFmtId="0" xfId="0" applyBorder="1" applyFill="1" applyFont="1"/>
    <xf borderId="21" fillId="9" fontId="4" numFmtId="0" xfId="0" applyBorder="1" applyFont="1"/>
    <xf borderId="21" fillId="9" fontId="3" numFmtId="0" xfId="0" applyBorder="1" applyFont="1"/>
    <xf borderId="21" fillId="9" fontId="3" numFmtId="164" xfId="0" applyBorder="1" applyFont="1" applyNumberFormat="1"/>
    <xf borderId="10" fillId="3" fontId="3" numFmtId="0" xfId="0" applyBorder="1" applyFont="1"/>
    <xf borderId="10" fillId="5" fontId="3" numFmtId="0" xfId="0" applyBorder="1" applyFont="1"/>
    <xf borderId="21" fillId="5" fontId="3" numFmtId="0" xfId="0" applyBorder="1" applyFont="1"/>
    <xf borderId="21" fillId="5" fontId="4" numFmtId="0" xfId="0" applyBorder="1" applyFont="1"/>
    <xf borderId="21" fillId="5" fontId="4" numFmtId="164" xfId="0" applyBorder="1" applyFont="1" applyNumberFormat="1"/>
    <xf borderId="10" fillId="10" fontId="3" numFmtId="0" xfId="0" applyAlignment="1" applyBorder="1" applyFill="1" applyFont="1">
      <alignment vertical="bottom"/>
    </xf>
    <xf borderId="23" fillId="10" fontId="3" numFmtId="0" xfId="0" applyAlignment="1" applyBorder="1" applyFont="1">
      <alignment vertical="bottom"/>
    </xf>
    <xf borderId="9" fillId="10" fontId="3" numFmtId="0" xfId="0" applyAlignment="1" applyBorder="1" applyFont="1">
      <alignment vertical="bottom"/>
    </xf>
    <xf borderId="9" fillId="10" fontId="3" numFmtId="164" xfId="0" applyAlignment="1" applyBorder="1" applyFont="1" applyNumberFormat="1">
      <alignment vertical="bottom"/>
    </xf>
    <xf borderId="24" fillId="5" fontId="3" numFmtId="0" xfId="0" applyAlignment="1" applyBorder="1" applyFont="1">
      <alignment vertical="bottom"/>
    </xf>
    <xf borderId="25" fillId="5" fontId="3" numFmtId="0" xfId="0" applyAlignment="1" applyBorder="1" applyFont="1">
      <alignment vertical="bottom"/>
    </xf>
    <xf borderId="26" fillId="5" fontId="3" numFmtId="0" xfId="0" applyAlignment="1" applyBorder="1" applyFont="1">
      <alignment vertical="bottom"/>
    </xf>
    <xf borderId="26" fillId="5" fontId="3" numFmtId="164" xfId="0" applyAlignment="1" applyBorder="1" applyFont="1" applyNumberFormat="1">
      <alignment vertical="bottom"/>
    </xf>
    <xf borderId="10" fillId="9" fontId="4" numFmtId="0" xfId="0" applyBorder="1" applyFont="1"/>
    <xf borderId="10" fillId="10" fontId="4" numFmtId="0" xfId="0" applyBorder="1" applyFont="1"/>
    <xf borderId="21" fillId="10" fontId="4" numFmtId="0" xfId="0" applyBorder="1" applyFont="1"/>
    <xf borderId="21" fillId="10" fontId="3" numFmtId="0" xfId="0" applyBorder="1" applyFont="1"/>
    <xf borderId="21" fillId="10" fontId="3" numFmtId="164" xfId="0" applyBorder="1" applyFont="1" applyNumberFormat="1"/>
    <xf borderId="10" fillId="5" fontId="4" numFmtId="0" xfId="0" applyBorder="1" applyFont="1"/>
    <xf borderId="21" fillId="5" fontId="3" numFmtId="164" xfId="0" applyBorder="1" applyFont="1" applyNumberFormat="1"/>
    <xf borderId="10" fillId="10" fontId="3" numFmtId="0" xfId="0" applyBorder="1" applyFont="1"/>
    <xf borderId="10" fillId="5" fontId="3" numFmtId="0" xfId="0" applyAlignment="1" applyBorder="1" applyFont="1">
      <alignment vertical="bottom"/>
    </xf>
    <xf borderId="23" fillId="5" fontId="3" numFmtId="0" xfId="0" applyAlignment="1" applyBorder="1" applyFont="1">
      <alignment vertical="bottom"/>
    </xf>
    <xf borderId="9" fillId="5" fontId="3" numFmtId="0" xfId="0" applyAlignment="1" applyBorder="1" applyFont="1">
      <alignment vertical="bottom"/>
    </xf>
    <xf borderId="9" fillId="5" fontId="3" numFmtId="164" xfId="0" applyAlignment="1" applyBorder="1" applyFont="1" applyNumberFormat="1">
      <alignment vertical="bottom"/>
    </xf>
    <xf borderId="9" fillId="10" fontId="7" numFmtId="0" xfId="0" applyAlignment="1" applyBorder="1" applyFont="1">
      <alignment vertical="bottom"/>
    </xf>
    <xf borderId="10" fillId="5" fontId="8" numFmtId="0" xfId="0" applyBorder="1" applyFont="1"/>
    <xf borderId="21" fillId="10" fontId="4" numFmtId="164" xfId="0" applyBorder="1" applyFont="1" applyNumberFormat="1"/>
    <xf borderId="24" fillId="10" fontId="3" numFmtId="0" xfId="0" applyAlignment="1" applyBorder="1" applyFont="1">
      <alignment vertical="bottom"/>
    </xf>
    <xf borderId="25" fillId="10" fontId="3" numFmtId="0" xfId="0" applyAlignment="1" applyBorder="1" applyFont="1">
      <alignment vertical="bottom"/>
    </xf>
    <xf borderId="26" fillId="10" fontId="3" numFmtId="0" xfId="0" applyAlignment="1" applyBorder="1" applyFont="1">
      <alignment vertical="bottom"/>
    </xf>
    <xf borderId="26" fillId="10" fontId="3" numFmtId="164" xfId="0" applyAlignment="1" applyBorder="1" applyFont="1" applyNumberFormat="1">
      <alignment vertical="bottom"/>
    </xf>
    <xf borderId="21" fillId="5" fontId="8" numFmtId="0" xfId="0" applyBorder="1" applyFont="1"/>
    <xf borderId="24" fillId="9" fontId="3" numFmtId="0" xfId="0" applyAlignment="1" applyBorder="1" applyFont="1">
      <alignment vertical="bottom"/>
    </xf>
    <xf borderId="25" fillId="9" fontId="3" numFmtId="0" xfId="0" applyAlignment="1" applyBorder="1" applyFont="1">
      <alignment vertical="bottom"/>
    </xf>
    <xf borderId="26" fillId="9" fontId="3" numFmtId="0" xfId="0" applyAlignment="1" applyBorder="1" applyFont="1">
      <alignment vertical="bottom"/>
    </xf>
    <xf borderId="26" fillId="9" fontId="3" numFmtId="164" xfId="0" applyAlignment="1" applyBorder="1" applyFont="1" applyNumberFormat="1">
      <alignment vertical="bottom"/>
    </xf>
    <xf borderId="10" fillId="8" fontId="4" numFmtId="0" xfId="0" applyBorder="1" applyFont="1"/>
    <xf borderId="10" fillId="7" fontId="4" numFmtId="0" xfId="0" applyBorder="1" applyFont="1"/>
    <xf borderId="21" fillId="7" fontId="4" numFmtId="0" xfId="0" applyBorder="1" applyFont="1"/>
    <xf borderId="21" fillId="7" fontId="3" numFmtId="164" xfId="0" applyBorder="1" applyFont="1" applyNumberFormat="1"/>
    <xf borderId="10" fillId="9" fontId="3" numFmtId="0" xfId="0" applyAlignment="1" applyBorder="1" applyFont="1">
      <alignment vertical="bottom"/>
    </xf>
    <xf borderId="23" fillId="9" fontId="3" numFmtId="0" xfId="0" applyAlignment="1" applyBorder="1" applyFont="1">
      <alignment vertical="bottom"/>
    </xf>
    <xf borderId="9" fillId="9" fontId="3" numFmtId="0" xfId="0" applyAlignment="1" applyBorder="1" applyFont="1">
      <alignment vertical="bottom"/>
    </xf>
    <xf borderId="9" fillId="9" fontId="3" numFmtId="164" xfId="0" applyAlignment="1" applyBorder="1" applyFont="1" applyNumberFormat="1">
      <alignment vertical="bottom"/>
    </xf>
    <xf borderId="25" fillId="5" fontId="7" numFmtId="0" xfId="0" applyAlignment="1" applyBorder="1" applyFont="1">
      <alignment vertical="bottom"/>
    </xf>
    <xf borderId="21" fillId="9" fontId="4" numFmtId="164" xfId="0" applyBorder="1" applyFont="1" applyNumberFormat="1"/>
    <xf borderId="21" fillId="9" fontId="8" numFmtId="0" xfId="0" applyBorder="1" applyFont="1"/>
    <xf borderId="27" fillId="10" fontId="3" numFmtId="0" xfId="0" applyAlignment="1" applyBorder="1" applyFont="1">
      <alignment vertical="bottom"/>
    </xf>
    <xf borderId="27" fillId="9" fontId="3" numFmtId="0" xfId="0" applyAlignment="1" applyBorder="1" applyFont="1">
      <alignment vertical="bottom"/>
    </xf>
    <xf borderId="23" fillId="5" fontId="4" numFmtId="0" xfId="0" applyBorder="1" applyFont="1"/>
    <xf borderId="27" fillId="5" fontId="3" numFmtId="0" xfId="0" applyBorder="1" applyFont="1"/>
    <xf borderId="9" fillId="5" fontId="3" numFmtId="0" xfId="0" applyBorder="1" applyFont="1"/>
    <xf borderId="9" fillId="5" fontId="3" numFmtId="164" xfId="0" applyBorder="1" applyFont="1" applyNumberFormat="1"/>
    <xf borderId="23" fillId="5" fontId="3" numFmtId="0" xfId="0" applyBorder="1" applyFont="1"/>
    <xf borderId="10" fillId="7" fontId="3" numFmtId="0" xfId="0" applyAlignment="1" applyBorder="1" applyFont="1">
      <alignment vertical="bottom"/>
    </xf>
    <xf borderId="23" fillId="7" fontId="3" numFmtId="0" xfId="0" applyAlignment="1" applyBorder="1" applyFont="1">
      <alignment vertical="bottom"/>
    </xf>
    <xf borderId="9" fillId="7" fontId="3" numFmtId="0" xfId="0" applyAlignment="1" applyBorder="1" applyFont="1">
      <alignment vertical="bottom"/>
    </xf>
    <xf borderId="9" fillId="7" fontId="3" numFmtId="164" xfId="0" applyAlignment="1" applyBorder="1" applyFont="1" applyNumberFormat="1">
      <alignment vertical="bottom"/>
    </xf>
    <xf borderId="24" fillId="8" fontId="3" numFmtId="0" xfId="0" applyAlignment="1" applyBorder="1" applyFont="1">
      <alignment vertical="bottom"/>
    </xf>
    <xf borderId="25" fillId="8" fontId="3" numFmtId="0" xfId="0" applyAlignment="1" applyBorder="1" applyFont="1">
      <alignment vertical="bottom"/>
    </xf>
    <xf borderId="26" fillId="8" fontId="3" numFmtId="0" xfId="0" applyAlignment="1" applyBorder="1" applyFont="1">
      <alignment vertical="bottom"/>
    </xf>
    <xf borderId="26" fillId="8" fontId="3" numFmtId="164" xfId="0" applyAlignment="1" applyBorder="1" applyFont="1" applyNumberFormat="1">
      <alignment vertical="bottom"/>
    </xf>
    <xf borderId="24" fillId="7" fontId="3" numFmtId="0" xfId="0" applyAlignment="1" applyBorder="1" applyFont="1">
      <alignment vertical="bottom"/>
    </xf>
    <xf borderId="25" fillId="7" fontId="3" numFmtId="0" xfId="0" applyAlignment="1" applyBorder="1" applyFont="1">
      <alignment vertical="bottom"/>
    </xf>
    <xf borderId="26" fillId="7" fontId="3" numFmtId="0" xfId="0" applyAlignment="1" applyBorder="1" applyFont="1">
      <alignment vertical="bottom"/>
    </xf>
    <xf borderId="26" fillId="7" fontId="3" numFmtId="164" xfId="0" applyAlignment="1" applyBorder="1" applyFont="1" applyNumberFormat="1">
      <alignment vertical="bottom"/>
    </xf>
    <xf borderId="10" fillId="8" fontId="3" numFmtId="0" xfId="0" applyAlignment="1" applyBorder="1" applyFont="1">
      <alignment vertical="bottom"/>
    </xf>
    <xf borderId="23" fillId="8" fontId="3" numFmtId="0" xfId="0" applyAlignment="1" applyBorder="1" applyFont="1">
      <alignment vertical="bottom"/>
    </xf>
    <xf borderId="9" fillId="8" fontId="3" numFmtId="0" xfId="0" applyAlignment="1" applyBorder="1" applyFont="1">
      <alignment vertical="bottom"/>
    </xf>
    <xf borderId="9" fillId="8" fontId="7" numFmtId="0" xfId="0" applyAlignment="1" applyBorder="1" applyFont="1">
      <alignment vertical="bottom"/>
    </xf>
    <xf borderId="9" fillId="8" fontId="3" numFmtId="164" xfId="0" applyAlignment="1" applyBorder="1" applyFont="1" applyNumberFormat="1">
      <alignment vertical="bottom"/>
    </xf>
    <xf borderId="25" fillId="9" fontId="7" numFmtId="0" xfId="0" applyAlignment="1" applyBorder="1" applyFont="1">
      <alignment vertical="bottom"/>
    </xf>
    <xf borderId="26" fillId="9" fontId="7" numFmtId="0" xfId="0" applyAlignment="1" applyBorder="1" applyFont="1">
      <alignment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5.63"/>
    <col customWidth="1" min="3" max="4" width="5.13"/>
    <col customWidth="1" min="5" max="5" width="3.5"/>
    <col customWidth="1" min="6" max="6" width="23.38"/>
    <col customWidth="1" min="7" max="7" width="9.13"/>
    <col customWidth="1" min="8" max="8" width="9.38"/>
    <col customWidth="1" min="12" max="12" width="32.13"/>
    <col customWidth="1" min="13" max="13" width="10.5"/>
    <col customWidth="1" min="14" max="14" width="14.88"/>
    <col customWidth="1" min="16" max="16" width="5.38"/>
    <col customWidth="1" min="17" max="17" width="11.13"/>
    <col customWidth="1" min="18" max="18" width="8.38"/>
    <col customWidth="1" min="19" max="19" width="12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1</v>
      </c>
      <c r="W1" s="5"/>
      <c r="X1" s="6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2</v>
      </c>
      <c r="W2" s="11" t="s">
        <v>3</v>
      </c>
      <c r="X2" s="12"/>
    </row>
    <row r="3">
      <c r="A3" s="13" t="s">
        <v>4</v>
      </c>
      <c r="B3" s="14"/>
      <c r="C3" s="14"/>
      <c r="D3" s="14"/>
      <c r="E3" s="14"/>
      <c r="F3" s="15" t="s">
        <v>5</v>
      </c>
      <c r="G3" s="16" t="s">
        <v>6</v>
      </c>
      <c r="H3" s="16" t="s">
        <v>7</v>
      </c>
      <c r="I3" s="16" t="s">
        <v>8</v>
      </c>
      <c r="J3" s="17" t="s">
        <v>9</v>
      </c>
      <c r="K3" s="16" t="s">
        <v>10</v>
      </c>
      <c r="L3" s="16" t="s">
        <v>11</v>
      </c>
      <c r="M3" s="16" t="s">
        <v>12</v>
      </c>
      <c r="N3" s="17" t="s">
        <v>13</v>
      </c>
      <c r="O3" s="16" t="s">
        <v>14</v>
      </c>
      <c r="P3" s="16" t="s">
        <v>15</v>
      </c>
      <c r="Q3" s="16" t="s">
        <v>16</v>
      </c>
      <c r="R3" s="17" t="s">
        <v>17</v>
      </c>
      <c r="S3" s="17" t="s">
        <v>18</v>
      </c>
      <c r="T3" s="17" t="s">
        <v>19</v>
      </c>
      <c r="U3" s="17" t="s">
        <v>20</v>
      </c>
      <c r="V3" s="18" t="s">
        <v>21</v>
      </c>
      <c r="W3" s="19" t="s">
        <v>22</v>
      </c>
      <c r="X3" s="20"/>
    </row>
    <row r="4">
      <c r="A4" s="21"/>
      <c r="B4" s="21"/>
      <c r="C4" s="21"/>
      <c r="D4" s="21"/>
      <c r="E4" s="21"/>
      <c r="F4" s="22"/>
      <c r="G4" s="23">
        <f>sumif(G5:G257,"&lt;&gt;")</f>
        <v>248</v>
      </c>
      <c r="H4" s="23"/>
      <c r="I4" s="24">
        <f t="shared" ref="I4:K4" si="1">averageif(I6:I157,"&lt;&gt;")</f>
        <v>1</v>
      </c>
      <c r="J4" s="24">
        <f t="shared" si="1"/>
        <v>0.9333333333</v>
      </c>
      <c r="K4" s="24">
        <f t="shared" si="1"/>
        <v>0.9333333333</v>
      </c>
      <c r="L4" s="23"/>
      <c r="M4" s="23"/>
      <c r="N4" s="23"/>
      <c r="O4" s="23"/>
      <c r="P4" s="23"/>
      <c r="Q4" s="23"/>
      <c r="R4" s="23"/>
      <c r="S4" s="25">
        <f>sumif(S6:S157,"&lt;&gt;")</f>
        <v>193.666</v>
      </c>
      <c r="T4" s="26"/>
      <c r="U4" s="26">
        <f>sumif(U6:U157,"&lt;&gt;")</f>
        <v>72091.42</v>
      </c>
    </row>
    <row r="5">
      <c r="A5" s="27">
        <v>1.0</v>
      </c>
      <c r="B5" s="27">
        <v>0.0</v>
      </c>
      <c r="C5" s="27">
        <v>0.0</v>
      </c>
      <c r="D5" s="27">
        <v>0.0</v>
      </c>
      <c r="E5" s="27"/>
      <c r="F5" s="28" t="s">
        <v>23</v>
      </c>
      <c r="G5" s="29">
        <v>1.0</v>
      </c>
      <c r="H5" s="29" t="s">
        <v>24</v>
      </c>
      <c r="I5" s="29"/>
      <c r="J5" s="29"/>
      <c r="K5" s="29"/>
      <c r="L5" s="29"/>
      <c r="M5" s="29" t="s">
        <v>2</v>
      </c>
      <c r="N5" s="29"/>
      <c r="O5" s="29" t="s">
        <v>24</v>
      </c>
      <c r="P5" s="29" t="s">
        <v>24</v>
      </c>
      <c r="Q5" s="29" t="s">
        <v>24</v>
      </c>
      <c r="R5" s="29"/>
      <c r="S5" s="29" t="str">
        <f t="shared" ref="S5:S68" si="2">IF(R5&gt;0,R5*G5,"")</f>
        <v/>
      </c>
      <c r="T5" s="30" t="s">
        <v>24</v>
      </c>
      <c r="U5" s="30" t="s">
        <v>24</v>
      </c>
    </row>
    <row r="6">
      <c r="A6" s="31">
        <v>1.0</v>
      </c>
      <c r="B6" s="31">
        <v>1.0</v>
      </c>
      <c r="C6" s="31">
        <v>0.0</v>
      </c>
      <c r="D6" s="31">
        <v>0.0</v>
      </c>
      <c r="E6" s="31"/>
      <c r="F6" s="32" t="s">
        <v>25</v>
      </c>
      <c r="G6" s="32">
        <v>2.0</v>
      </c>
      <c r="H6" s="32" t="s">
        <v>24</v>
      </c>
      <c r="I6" s="33">
        <v>1.0</v>
      </c>
      <c r="J6" s="33">
        <v>1.0</v>
      </c>
      <c r="K6" s="33">
        <v>1.0</v>
      </c>
      <c r="L6" s="32"/>
      <c r="M6" s="32" t="s">
        <v>2</v>
      </c>
      <c r="N6" s="32"/>
      <c r="O6" s="32" t="s">
        <v>24</v>
      </c>
      <c r="P6" s="32" t="s">
        <v>24</v>
      </c>
      <c r="Q6" s="32" t="s">
        <v>24</v>
      </c>
      <c r="R6" s="32"/>
      <c r="S6" s="32" t="str">
        <f t="shared" si="2"/>
        <v/>
      </c>
      <c r="T6" s="34" t="s">
        <v>24</v>
      </c>
      <c r="U6" s="34" t="s">
        <v>24</v>
      </c>
    </row>
    <row r="7">
      <c r="A7" s="35">
        <v>1.0</v>
      </c>
      <c r="B7" s="35">
        <v>1.0</v>
      </c>
      <c r="C7" s="35">
        <v>1.0</v>
      </c>
      <c r="D7" s="35">
        <v>0.0</v>
      </c>
      <c r="E7" s="35"/>
      <c r="F7" s="36" t="s">
        <v>26</v>
      </c>
      <c r="G7" s="37">
        <v>2.0</v>
      </c>
      <c r="H7" s="37" t="s">
        <v>27</v>
      </c>
      <c r="I7" s="33">
        <v>1.0</v>
      </c>
      <c r="J7" s="36">
        <v>1.0</v>
      </c>
      <c r="K7" s="36">
        <v>1.0</v>
      </c>
      <c r="L7" s="36"/>
      <c r="M7" s="36" t="s">
        <v>2</v>
      </c>
      <c r="N7" s="37"/>
      <c r="O7" s="37"/>
      <c r="P7" s="37" t="s">
        <v>24</v>
      </c>
      <c r="Q7" s="37" t="s">
        <v>24</v>
      </c>
      <c r="R7" s="37"/>
      <c r="S7" s="37" t="str">
        <f t="shared" si="2"/>
        <v/>
      </c>
      <c r="T7" s="38" t="s">
        <v>24</v>
      </c>
      <c r="U7" s="38" t="s">
        <v>24</v>
      </c>
      <c r="V7" s="39"/>
      <c r="W7" s="39"/>
    </row>
    <row r="8">
      <c r="A8" s="40">
        <v>1.0</v>
      </c>
      <c r="B8" s="40">
        <v>1.0</v>
      </c>
      <c r="C8" s="40">
        <v>1.0</v>
      </c>
      <c r="D8" s="40">
        <v>1.0</v>
      </c>
      <c r="E8" s="40"/>
      <c r="F8" s="41" t="s">
        <v>28</v>
      </c>
      <c r="G8" s="42">
        <v>2.0</v>
      </c>
      <c r="H8" s="41" t="s">
        <v>27</v>
      </c>
      <c r="I8" s="42">
        <v>1.0</v>
      </c>
      <c r="J8" s="42">
        <v>0.0</v>
      </c>
      <c r="K8" s="42">
        <v>0.0</v>
      </c>
      <c r="L8" s="41"/>
      <c r="M8" s="42" t="s">
        <v>2</v>
      </c>
      <c r="N8" s="41"/>
      <c r="O8" s="41" t="str">
        <f t="shared" ref="O8:Q8" si="3">IF($M8="Yes","N/A","")</f>
        <v>N/A</v>
      </c>
      <c r="P8" s="41" t="str">
        <f t="shared" si="3"/>
        <v>N/A</v>
      </c>
      <c r="Q8" s="41" t="str">
        <f t="shared" si="3"/>
        <v>N/A</v>
      </c>
      <c r="R8" s="41"/>
      <c r="S8" s="41" t="str">
        <f t="shared" si="2"/>
        <v/>
      </c>
      <c r="T8" s="43"/>
      <c r="U8" s="43" t="str">
        <f t="shared" ref="U8:U82" si="4">IF($M8="","",IF($M8="Yes","N/A",$T8*$G8))</f>
        <v>N/A</v>
      </c>
      <c r="V8" s="39"/>
      <c r="W8" s="39"/>
    </row>
    <row r="9">
      <c r="A9" s="44">
        <v>1.0</v>
      </c>
      <c r="B9" s="45">
        <v>1.0</v>
      </c>
      <c r="C9" s="45">
        <v>1.0</v>
      </c>
      <c r="D9" s="45">
        <v>1.0</v>
      </c>
      <c r="E9" s="46" t="s">
        <v>29</v>
      </c>
      <c r="F9" s="46" t="s">
        <v>30</v>
      </c>
      <c r="G9" s="46">
        <v>8.0</v>
      </c>
      <c r="H9" s="46" t="s">
        <v>27</v>
      </c>
      <c r="I9" s="46">
        <v>1.0</v>
      </c>
      <c r="J9" s="46">
        <v>1.0</v>
      </c>
      <c r="K9" s="46">
        <v>1.0</v>
      </c>
      <c r="L9" s="46"/>
      <c r="M9" s="46" t="s">
        <v>21</v>
      </c>
      <c r="N9" s="46"/>
      <c r="O9" s="46"/>
      <c r="P9" s="46"/>
      <c r="Q9" s="46"/>
      <c r="R9" s="46">
        <v>2.09</v>
      </c>
      <c r="S9" s="46">
        <f t="shared" si="2"/>
        <v>16.72</v>
      </c>
      <c r="T9" s="47">
        <v>183.99</v>
      </c>
      <c r="U9" s="47">
        <f t="shared" si="4"/>
        <v>1471.92</v>
      </c>
      <c r="V9" s="39"/>
      <c r="W9" s="39"/>
    </row>
    <row r="10">
      <c r="A10" s="48">
        <v>1.0</v>
      </c>
      <c r="B10" s="49">
        <v>1.0</v>
      </c>
      <c r="C10" s="49">
        <v>1.0</v>
      </c>
      <c r="D10" s="49">
        <v>2.0</v>
      </c>
      <c r="E10" s="50"/>
      <c r="F10" s="50" t="s">
        <v>31</v>
      </c>
      <c r="G10" s="50">
        <v>2.0</v>
      </c>
      <c r="H10" s="50" t="s">
        <v>27</v>
      </c>
      <c r="I10" s="50">
        <v>1.0</v>
      </c>
      <c r="J10" s="50">
        <v>1.0</v>
      </c>
      <c r="K10" s="50">
        <v>1.0</v>
      </c>
      <c r="L10" s="50"/>
      <c r="M10" s="50" t="s">
        <v>2</v>
      </c>
      <c r="N10" s="50" t="s">
        <v>3</v>
      </c>
      <c r="O10" s="50" t="str">
        <f t="shared" ref="O10:Q10" si="5">IF($M10="Yes","N/A","")</f>
        <v>N/A</v>
      </c>
      <c r="P10" s="50" t="str">
        <f t="shared" si="5"/>
        <v>N/A</v>
      </c>
      <c r="Q10" s="50" t="str">
        <f t="shared" si="5"/>
        <v>N/A</v>
      </c>
      <c r="R10" s="50">
        <v>1.48</v>
      </c>
      <c r="S10" s="50">
        <f t="shared" si="2"/>
        <v>2.96</v>
      </c>
      <c r="T10" s="51" t="str">
        <f t="shared" ref="T10:T14" si="7">IF($M10="Yes","N/A","")</f>
        <v>N/A</v>
      </c>
      <c r="U10" s="51" t="str">
        <f t="shared" si="4"/>
        <v>N/A</v>
      </c>
      <c r="V10" s="39"/>
      <c r="W10" s="39"/>
    </row>
    <row r="11">
      <c r="A11" s="44"/>
      <c r="B11" s="45"/>
      <c r="C11" s="45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 t="str">
        <f t="shared" ref="O11:Q11" si="6">IF($M11="Yes","N/A","")</f>
        <v/>
      </c>
      <c r="P11" s="46" t="str">
        <f t="shared" si="6"/>
        <v/>
      </c>
      <c r="Q11" s="46" t="str">
        <f t="shared" si="6"/>
        <v/>
      </c>
      <c r="R11" s="46"/>
      <c r="S11" s="46" t="str">
        <f t="shared" si="2"/>
        <v/>
      </c>
      <c r="T11" s="47" t="str">
        <f t="shared" si="7"/>
        <v/>
      </c>
      <c r="U11" s="47" t="str">
        <f t="shared" si="4"/>
        <v/>
      </c>
      <c r="V11" s="39"/>
      <c r="W11" s="39"/>
    </row>
    <row r="12">
      <c r="A12" s="52">
        <v>1.0</v>
      </c>
      <c r="B12" s="52">
        <v>1.0</v>
      </c>
      <c r="C12" s="52">
        <v>2.0</v>
      </c>
      <c r="D12" s="52">
        <v>0.0</v>
      </c>
      <c r="E12" s="35"/>
      <c r="F12" s="36" t="s">
        <v>32</v>
      </c>
      <c r="G12" s="36">
        <v>2.0</v>
      </c>
      <c r="H12" s="36"/>
      <c r="I12" s="36"/>
      <c r="J12" s="36"/>
      <c r="K12" s="36"/>
      <c r="L12" s="37"/>
      <c r="M12" s="36" t="s">
        <v>2</v>
      </c>
      <c r="N12" s="37"/>
      <c r="O12" s="37" t="str">
        <f t="shared" ref="O12:Q12" si="8">IF($M12="Yes","N/A","")</f>
        <v>N/A</v>
      </c>
      <c r="P12" s="37" t="str">
        <f t="shared" si="8"/>
        <v>N/A</v>
      </c>
      <c r="Q12" s="37" t="str">
        <f t="shared" si="8"/>
        <v>N/A</v>
      </c>
      <c r="R12" s="37"/>
      <c r="S12" s="37" t="str">
        <f t="shared" si="2"/>
        <v/>
      </c>
      <c r="T12" s="38" t="str">
        <f t="shared" si="7"/>
        <v>N/A</v>
      </c>
      <c r="U12" s="38" t="str">
        <f t="shared" si="4"/>
        <v>N/A</v>
      </c>
      <c r="V12" s="39"/>
      <c r="W12" s="39"/>
    </row>
    <row r="13">
      <c r="A13" s="53">
        <v>1.0</v>
      </c>
      <c r="B13" s="53">
        <v>1.0</v>
      </c>
      <c r="C13" s="53">
        <v>2.0</v>
      </c>
      <c r="D13" s="53">
        <v>1.0</v>
      </c>
      <c r="E13" s="53"/>
      <c r="F13" s="54" t="s">
        <v>33</v>
      </c>
      <c r="G13" s="54">
        <v>4.0</v>
      </c>
      <c r="H13" s="42" t="s">
        <v>34</v>
      </c>
      <c r="I13" s="55">
        <v>1.0</v>
      </c>
      <c r="J13" s="54">
        <v>1.0</v>
      </c>
      <c r="K13" s="54">
        <v>1.0</v>
      </c>
      <c r="L13" s="55"/>
      <c r="M13" s="54" t="s">
        <v>2</v>
      </c>
      <c r="N13" s="55"/>
      <c r="O13" s="55" t="str">
        <f t="shared" ref="O13:Q13" si="9">IF($M13="Yes","N/A","")</f>
        <v>N/A</v>
      </c>
      <c r="P13" s="55" t="str">
        <f t="shared" si="9"/>
        <v>N/A</v>
      </c>
      <c r="Q13" s="55" t="str">
        <f t="shared" si="9"/>
        <v>N/A</v>
      </c>
      <c r="R13" s="55"/>
      <c r="S13" s="55" t="str">
        <f t="shared" si="2"/>
        <v/>
      </c>
      <c r="T13" s="56" t="str">
        <f t="shared" si="7"/>
        <v>N/A</v>
      </c>
      <c r="U13" s="56" t="str">
        <f t="shared" si="4"/>
        <v>N/A</v>
      </c>
      <c r="V13" s="39"/>
      <c r="W13" s="39"/>
    </row>
    <row r="14">
      <c r="A14" s="57">
        <v>1.0</v>
      </c>
      <c r="B14" s="57">
        <v>1.0</v>
      </c>
      <c r="C14" s="57">
        <v>2.0</v>
      </c>
      <c r="D14" s="57">
        <v>1.0</v>
      </c>
      <c r="E14" s="57" t="s">
        <v>29</v>
      </c>
      <c r="F14" s="42" t="s">
        <v>35</v>
      </c>
      <c r="G14" s="42">
        <v>32.0</v>
      </c>
      <c r="H14" s="42" t="s">
        <v>34</v>
      </c>
      <c r="I14" s="41">
        <v>1.0</v>
      </c>
      <c r="J14" s="41">
        <v>1.0</v>
      </c>
      <c r="K14" s="41">
        <v>1.0</v>
      </c>
      <c r="L14" s="41"/>
      <c r="M14" s="42" t="s">
        <v>2</v>
      </c>
      <c r="N14" s="41"/>
      <c r="O14" s="41" t="str">
        <f t="shared" ref="O14:O79" si="10">IF($M14="Yes","N/A","")</f>
        <v>N/A</v>
      </c>
      <c r="P14" s="41"/>
      <c r="Q14" s="41"/>
      <c r="R14" s="42">
        <v>1.27</v>
      </c>
      <c r="S14" s="41">
        <f t="shared" si="2"/>
        <v>40.64</v>
      </c>
      <c r="T14" s="58" t="str">
        <f t="shared" si="7"/>
        <v>N/A</v>
      </c>
      <c r="U14" s="58" t="str">
        <f t="shared" si="4"/>
        <v>N/A</v>
      </c>
      <c r="V14" s="39"/>
      <c r="W14" s="39"/>
    </row>
    <row r="15">
      <c r="A15" s="59">
        <v>1.0</v>
      </c>
      <c r="B15" s="59">
        <v>1.0</v>
      </c>
      <c r="C15" s="59">
        <v>2.0</v>
      </c>
      <c r="D15" s="59">
        <v>2.0</v>
      </c>
      <c r="E15" s="59"/>
      <c r="F15" s="55" t="s">
        <v>36</v>
      </c>
      <c r="G15" s="54">
        <v>8.0</v>
      </c>
      <c r="H15" s="54" t="s">
        <v>37</v>
      </c>
      <c r="I15" s="55">
        <v>1.0</v>
      </c>
      <c r="J15" s="54">
        <v>0.0</v>
      </c>
      <c r="K15" s="54">
        <v>0.0</v>
      </c>
      <c r="L15" s="55"/>
      <c r="M15" s="54" t="s">
        <v>21</v>
      </c>
      <c r="N15" s="54" t="s">
        <v>3</v>
      </c>
      <c r="O15" s="55" t="str">
        <f t="shared" si="10"/>
        <v/>
      </c>
      <c r="P15" s="55" t="str">
        <f t="shared" ref="P15:Q15" si="11">IF($M15="Yes","N/A","")</f>
        <v/>
      </c>
      <c r="Q15" s="55" t="str">
        <f t="shared" si="11"/>
        <v/>
      </c>
      <c r="R15" s="54">
        <v>0.17</v>
      </c>
      <c r="S15" s="55">
        <f t="shared" si="2"/>
        <v>1.36</v>
      </c>
      <c r="T15" s="54">
        <v>41.55</v>
      </c>
      <c r="U15" s="56">
        <f t="shared" si="4"/>
        <v>332.4</v>
      </c>
      <c r="V15" s="39"/>
      <c r="W15" s="39"/>
    </row>
    <row r="16">
      <c r="A16" s="60">
        <v>1.0</v>
      </c>
      <c r="B16" s="61">
        <v>1.0</v>
      </c>
      <c r="C16" s="61">
        <v>2.0</v>
      </c>
      <c r="D16" s="61">
        <v>2.0</v>
      </c>
      <c r="E16" s="62" t="s">
        <v>29</v>
      </c>
      <c r="F16" s="62" t="s">
        <v>38</v>
      </c>
      <c r="G16" s="62">
        <v>8.0</v>
      </c>
      <c r="H16" s="62" t="s">
        <v>37</v>
      </c>
      <c r="I16" s="62">
        <v>1.0</v>
      </c>
      <c r="J16" s="62">
        <v>0.0</v>
      </c>
      <c r="K16" s="62">
        <v>0.0</v>
      </c>
      <c r="L16" s="62"/>
      <c r="M16" s="62" t="s">
        <v>21</v>
      </c>
      <c r="N16" s="62" t="s">
        <v>3</v>
      </c>
      <c r="O16" s="62" t="str">
        <f t="shared" si="10"/>
        <v/>
      </c>
      <c r="P16" s="62"/>
      <c r="Q16" s="62"/>
      <c r="R16" s="62">
        <v>0.17</v>
      </c>
      <c r="S16" s="62">
        <f t="shared" si="2"/>
        <v>1.36</v>
      </c>
      <c r="T16" s="63">
        <v>41.55</v>
      </c>
      <c r="U16" s="63">
        <f t="shared" si="4"/>
        <v>332.4</v>
      </c>
      <c r="V16" s="39"/>
      <c r="W16" s="39"/>
    </row>
    <row r="17">
      <c r="A17" s="44">
        <v>1.0</v>
      </c>
      <c r="B17" s="45">
        <v>1.0</v>
      </c>
      <c r="C17" s="45">
        <v>2.0</v>
      </c>
      <c r="D17" s="45">
        <v>3.0</v>
      </c>
      <c r="E17" s="46"/>
      <c r="F17" s="46" t="s">
        <v>39</v>
      </c>
      <c r="G17" s="46">
        <v>4.0</v>
      </c>
      <c r="H17" s="64" t="s">
        <v>37</v>
      </c>
      <c r="I17" s="46">
        <v>1.0</v>
      </c>
      <c r="J17" s="46">
        <v>0.0</v>
      </c>
      <c r="K17" s="46">
        <v>0.0</v>
      </c>
      <c r="L17" s="46"/>
      <c r="M17" s="46" t="s">
        <v>21</v>
      </c>
      <c r="N17" s="46" t="s">
        <v>3</v>
      </c>
      <c r="O17" s="46" t="str">
        <f t="shared" si="10"/>
        <v/>
      </c>
      <c r="P17" s="46"/>
      <c r="Q17" s="46"/>
      <c r="R17" s="46">
        <v>0.21</v>
      </c>
      <c r="S17" s="46">
        <f t="shared" si="2"/>
        <v>0.84</v>
      </c>
      <c r="T17" s="47">
        <v>222.06</v>
      </c>
      <c r="U17" s="47">
        <f t="shared" si="4"/>
        <v>888.24</v>
      </c>
      <c r="V17" s="39"/>
      <c r="W17" s="39"/>
    </row>
    <row r="18">
      <c r="A18" s="65">
        <v>1.0</v>
      </c>
      <c r="B18" s="57">
        <v>1.0</v>
      </c>
      <c r="C18" s="57">
        <v>2.0</v>
      </c>
      <c r="D18" s="57">
        <v>3.0</v>
      </c>
      <c r="E18" s="57" t="s">
        <v>29</v>
      </c>
      <c r="F18" s="42" t="s">
        <v>40</v>
      </c>
      <c r="G18" s="42">
        <v>2.0</v>
      </c>
      <c r="H18" s="42" t="s">
        <v>41</v>
      </c>
      <c r="I18" s="42">
        <v>1.0</v>
      </c>
      <c r="J18" s="42">
        <v>0.0</v>
      </c>
      <c r="K18" s="42">
        <v>0.0</v>
      </c>
      <c r="L18" s="41"/>
      <c r="M18" s="42" t="s">
        <v>2</v>
      </c>
      <c r="N18" s="42" t="s">
        <v>3</v>
      </c>
      <c r="O18" s="41" t="str">
        <f t="shared" si="10"/>
        <v>N/A</v>
      </c>
      <c r="P18" s="41" t="str">
        <f t="shared" ref="P18:Q18" si="12">IF($M18="Yes","N/A","")</f>
        <v>N/A</v>
      </c>
      <c r="Q18" s="41" t="str">
        <f t="shared" si="12"/>
        <v>N/A</v>
      </c>
      <c r="R18" s="41"/>
      <c r="S18" s="41" t="str">
        <f t="shared" si="2"/>
        <v/>
      </c>
      <c r="T18" s="58" t="str">
        <f>IF($M18="Yes","N/A","")</f>
        <v>N/A</v>
      </c>
      <c r="U18" s="58" t="str">
        <f t="shared" si="4"/>
        <v>N/A</v>
      </c>
      <c r="V18" s="39"/>
      <c r="W18" s="39"/>
    </row>
    <row r="19">
      <c r="A19" s="53">
        <v>1.0</v>
      </c>
      <c r="B19" s="53">
        <v>1.0</v>
      </c>
      <c r="C19" s="53">
        <v>2.0</v>
      </c>
      <c r="D19" s="53">
        <v>3.0</v>
      </c>
      <c r="E19" s="53" t="s">
        <v>42</v>
      </c>
      <c r="F19" s="54" t="s">
        <v>43</v>
      </c>
      <c r="G19" s="54">
        <v>4.0</v>
      </c>
      <c r="H19" s="54" t="s">
        <v>37</v>
      </c>
      <c r="I19" s="54">
        <v>1.0</v>
      </c>
      <c r="J19" s="54">
        <v>0.0</v>
      </c>
      <c r="K19" s="54">
        <v>0.0</v>
      </c>
      <c r="L19" s="55"/>
      <c r="M19" s="54" t="s">
        <v>21</v>
      </c>
      <c r="N19" s="54" t="s">
        <v>3</v>
      </c>
      <c r="O19" s="55" t="str">
        <f t="shared" si="10"/>
        <v/>
      </c>
      <c r="P19" s="55"/>
      <c r="Q19" s="55"/>
      <c r="R19" s="54">
        <v>0.21</v>
      </c>
      <c r="S19" s="55">
        <f t="shared" si="2"/>
        <v>0.84</v>
      </c>
      <c r="T19" s="66">
        <v>222.06</v>
      </c>
      <c r="U19" s="56">
        <f t="shared" si="4"/>
        <v>888.24</v>
      </c>
      <c r="V19" s="39"/>
      <c r="W19" s="39"/>
    </row>
    <row r="20">
      <c r="A20" s="65"/>
      <c r="B20" s="57"/>
      <c r="C20" s="57"/>
      <c r="D20" s="57"/>
      <c r="E20" s="57"/>
      <c r="F20" s="42"/>
      <c r="G20" s="41"/>
      <c r="H20" s="42"/>
      <c r="I20" s="42"/>
      <c r="J20" s="42"/>
      <c r="K20" s="42"/>
      <c r="L20" s="41"/>
      <c r="M20" s="41"/>
      <c r="N20" s="41"/>
      <c r="O20" s="41" t="str">
        <f t="shared" si="10"/>
        <v/>
      </c>
      <c r="P20" s="41" t="str">
        <f t="shared" ref="P20:Q20" si="13">IF($M20="Yes","N/A","")</f>
        <v/>
      </c>
      <c r="Q20" s="41" t="str">
        <f t="shared" si="13"/>
        <v/>
      </c>
      <c r="R20" s="41"/>
      <c r="S20" s="41" t="str">
        <f t="shared" si="2"/>
        <v/>
      </c>
      <c r="T20" s="58" t="str">
        <f t="shared" ref="T20:T21" si="15">IF($M20="Yes","N/A","")</f>
        <v/>
      </c>
      <c r="U20" s="58" t="str">
        <f t="shared" si="4"/>
        <v/>
      </c>
      <c r="V20" s="39"/>
      <c r="W20" s="39"/>
    </row>
    <row r="21">
      <c r="A21" s="52">
        <v>1.0</v>
      </c>
      <c r="B21" s="52">
        <v>1.0</v>
      </c>
      <c r="C21" s="52">
        <v>3.0</v>
      </c>
      <c r="D21" s="52">
        <v>0.0</v>
      </c>
      <c r="E21" s="35"/>
      <c r="F21" s="36" t="s">
        <v>44</v>
      </c>
      <c r="G21" s="36">
        <v>1.0</v>
      </c>
      <c r="H21" s="37"/>
      <c r="I21" s="36">
        <v>1.0</v>
      </c>
      <c r="J21" s="36">
        <v>1.0</v>
      </c>
      <c r="K21" s="36">
        <v>1.0</v>
      </c>
      <c r="L21" s="37"/>
      <c r="M21" s="37"/>
      <c r="N21" s="37"/>
      <c r="O21" s="37" t="str">
        <f t="shared" si="10"/>
        <v/>
      </c>
      <c r="P21" s="37" t="str">
        <f t="shared" ref="P21:Q21" si="14">IF($M21="Yes","N/A","")</f>
        <v/>
      </c>
      <c r="Q21" s="37" t="str">
        <f t="shared" si="14"/>
        <v/>
      </c>
      <c r="R21" s="37"/>
      <c r="S21" s="37" t="str">
        <f t="shared" si="2"/>
        <v/>
      </c>
      <c r="T21" s="38" t="str">
        <f t="shared" si="15"/>
        <v/>
      </c>
      <c r="U21" s="38" t="str">
        <f t="shared" si="4"/>
        <v/>
      </c>
      <c r="V21" s="39"/>
      <c r="W21" s="39"/>
    </row>
    <row r="22">
      <c r="A22" s="53">
        <v>1.0</v>
      </c>
      <c r="B22" s="53">
        <v>1.0</v>
      </c>
      <c r="C22" s="53">
        <v>3.0</v>
      </c>
      <c r="D22" s="53">
        <v>1.0</v>
      </c>
      <c r="E22" s="59"/>
      <c r="F22" s="54" t="s">
        <v>45</v>
      </c>
      <c r="G22" s="54">
        <v>1.0</v>
      </c>
      <c r="H22" s="54" t="s">
        <v>46</v>
      </c>
      <c r="I22" s="55">
        <v>1.0</v>
      </c>
      <c r="J22" s="55">
        <v>1.0</v>
      </c>
      <c r="K22" s="55">
        <v>1.0</v>
      </c>
      <c r="L22" s="55"/>
      <c r="M22" s="54" t="s">
        <v>21</v>
      </c>
      <c r="N22" s="54" t="s">
        <v>3</v>
      </c>
      <c r="O22" s="54" t="str">
        <f t="shared" si="10"/>
        <v/>
      </c>
      <c r="P22" s="54"/>
      <c r="Q22" s="54"/>
      <c r="R22" s="54">
        <v>2.0</v>
      </c>
      <c r="S22" s="54">
        <f t="shared" si="2"/>
        <v>2</v>
      </c>
      <c r="T22" s="66">
        <v>875.0</v>
      </c>
      <c r="U22" s="56">
        <f t="shared" si="4"/>
        <v>875</v>
      </c>
      <c r="V22" s="39"/>
      <c r="W22" s="39"/>
    </row>
    <row r="23">
      <c r="A23" s="57">
        <v>1.0</v>
      </c>
      <c r="B23" s="57">
        <v>1.0</v>
      </c>
      <c r="C23" s="57">
        <v>3.0</v>
      </c>
      <c r="D23" s="57">
        <v>2.0</v>
      </c>
      <c r="E23" s="40"/>
      <c r="F23" s="42" t="s">
        <v>47</v>
      </c>
      <c r="G23" s="42">
        <v>1.0</v>
      </c>
      <c r="H23" s="42" t="s">
        <v>46</v>
      </c>
      <c r="I23" s="41">
        <v>1.0</v>
      </c>
      <c r="J23" s="41">
        <v>1.0</v>
      </c>
      <c r="K23" s="41">
        <v>1.0</v>
      </c>
      <c r="L23" s="41"/>
      <c r="M23" s="42" t="s">
        <v>21</v>
      </c>
      <c r="N23" s="42" t="s">
        <v>3</v>
      </c>
      <c r="O23" s="42" t="str">
        <f t="shared" si="10"/>
        <v/>
      </c>
      <c r="P23" s="42" t="str">
        <f t="shared" ref="P23:Q23" si="16">IF($M23="Yes","N/A","")</f>
        <v/>
      </c>
      <c r="Q23" s="42" t="str">
        <f t="shared" si="16"/>
        <v/>
      </c>
      <c r="R23" s="42">
        <v>1.05</v>
      </c>
      <c r="S23" s="42">
        <f t="shared" si="2"/>
        <v>1.05</v>
      </c>
      <c r="T23" s="43">
        <v>850.0</v>
      </c>
      <c r="U23" s="58">
        <f t="shared" si="4"/>
        <v>850</v>
      </c>
      <c r="V23" s="39"/>
      <c r="W23" s="39"/>
    </row>
    <row r="24">
      <c r="A24" s="44">
        <v>1.0</v>
      </c>
      <c r="B24" s="45">
        <v>1.0</v>
      </c>
      <c r="C24" s="45">
        <v>3.0</v>
      </c>
      <c r="D24" s="45">
        <v>3.0</v>
      </c>
      <c r="E24" s="46"/>
      <c r="F24" s="46" t="s">
        <v>48</v>
      </c>
      <c r="G24" s="46">
        <v>2.0</v>
      </c>
      <c r="H24" s="46" t="s">
        <v>37</v>
      </c>
      <c r="I24" s="46">
        <v>1.0</v>
      </c>
      <c r="J24" s="46">
        <v>1.0</v>
      </c>
      <c r="K24" s="46">
        <v>1.0</v>
      </c>
      <c r="L24" s="46"/>
      <c r="M24" s="46" t="s">
        <v>21</v>
      </c>
      <c r="N24" s="46" t="s">
        <v>3</v>
      </c>
      <c r="O24" s="46" t="str">
        <f t="shared" si="10"/>
        <v/>
      </c>
      <c r="P24" s="46" t="str">
        <f t="shared" ref="P24:Q24" si="17">IF($M24="Yes","N/A","")</f>
        <v/>
      </c>
      <c r="Q24" s="46" t="str">
        <f t="shared" si="17"/>
        <v/>
      </c>
      <c r="R24" s="46">
        <v>0.17</v>
      </c>
      <c r="S24" s="46">
        <f t="shared" si="2"/>
        <v>0.34</v>
      </c>
      <c r="T24" s="47">
        <v>360.37</v>
      </c>
      <c r="U24" s="47">
        <f t="shared" si="4"/>
        <v>720.74</v>
      </c>
      <c r="V24" s="39"/>
      <c r="W24" s="39"/>
    </row>
    <row r="25">
      <c r="A25" s="48">
        <v>1.0</v>
      </c>
      <c r="B25" s="49">
        <v>1.0</v>
      </c>
      <c r="C25" s="49">
        <v>3.0</v>
      </c>
      <c r="D25" s="49">
        <v>4.0</v>
      </c>
      <c r="E25" s="50"/>
      <c r="F25" s="50" t="s">
        <v>49</v>
      </c>
      <c r="G25" s="50">
        <v>2.0</v>
      </c>
      <c r="H25" s="50" t="s">
        <v>37</v>
      </c>
      <c r="I25" s="50">
        <v>1.0</v>
      </c>
      <c r="J25" s="50">
        <v>1.0</v>
      </c>
      <c r="K25" s="50">
        <v>1.0</v>
      </c>
      <c r="L25" s="50"/>
      <c r="M25" s="50" t="s">
        <v>21</v>
      </c>
      <c r="N25" s="50" t="s">
        <v>3</v>
      </c>
      <c r="O25" s="50" t="str">
        <f t="shared" si="10"/>
        <v/>
      </c>
      <c r="P25" s="50" t="str">
        <f t="shared" ref="P25:Q25" si="18">IF($M25="Yes","N/A","")</f>
        <v/>
      </c>
      <c r="Q25" s="50" t="str">
        <f t="shared" si="18"/>
        <v/>
      </c>
      <c r="R25" s="50">
        <v>0.09</v>
      </c>
      <c r="S25" s="50">
        <f t="shared" si="2"/>
        <v>0.18</v>
      </c>
      <c r="T25" s="51">
        <v>304.68</v>
      </c>
      <c r="U25" s="51">
        <f t="shared" si="4"/>
        <v>609.36</v>
      </c>
      <c r="V25" s="39"/>
      <c r="W25" s="39"/>
    </row>
    <row r="26">
      <c r="A26" s="67">
        <v>1.0</v>
      </c>
      <c r="B26" s="68">
        <v>1.0</v>
      </c>
      <c r="C26" s="68">
        <v>3.0</v>
      </c>
      <c r="D26" s="68">
        <v>5.0</v>
      </c>
      <c r="E26" s="69"/>
      <c r="F26" s="69" t="s">
        <v>50</v>
      </c>
      <c r="G26" s="69">
        <v>2.0</v>
      </c>
      <c r="H26" s="69" t="s">
        <v>51</v>
      </c>
      <c r="I26" s="69">
        <v>1.0</v>
      </c>
      <c r="J26" s="69">
        <v>1.0</v>
      </c>
      <c r="K26" s="69">
        <v>1.0</v>
      </c>
      <c r="L26" s="69"/>
      <c r="M26" s="69" t="s">
        <v>21</v>
      </c>
      <c r="N26" s="69"/>
      <c r="O26" s="69" t="str">
        <f t="shared" si="10"/>
        <v/>
      </c>
      <c r="P26" s="69"/>
      <c r="Q26" s="69"/>
      <c r="R26" s="69"/>
      <c r="S26" s="69" t="str">
        <f t="shared" si="2"/>
        <v/>
      </c>
      <c r="T26" s="70" t="str">
        <f>IF($M26="Yes","N/A","")</f>
        <v/>
      </c>
      <c r="U26" s="70">
        <f t="shared" si="4"/>
        <v>0</v>
      </c>
      <c r="V26" s="39"/>
      <c r="W26" s="39"/>
    </row>
    <row r="27">
      <c r="A27" s="57">
        <v>1.0</v>
      </c>
      <c r="B27" s="57">
        <v>1.0</v>
      </c>
      <c r="C27" s="57">
        <v>3.0</v>
      </c>
      <c r="D27" s="57">
        <v>6.0</v>
      </c>
      <c r="E27" s="40"/>
      <c r="F27" s="42" t="s">
        <v>52</v>
      </c>
      <c r="G27" s="42">
        <v>2.0</v>
      </c>
      <c r="H27" s="42" t="s">
        <v>53</v>
      </c>
      <c r="I27" s="41">
        <v>1.0</v>
      </c>
      <c r="J27" s="41">
        <v>1.0</v>
      </c>
      <c r="K27" s="41">
        <v>1.0</v>
      </c>
      <c r="L27" s="41"/>
      <c r="M27" s="42" t="s">
        <v>21</v>
      </c>
      <c r="N27" s="42" t="s">
        <v>3</v>
      </c>
      <c r="O27" s="42" t="str">
        <f t="shared" si="10"/>
        <v/>
      </c>
      <c r="P27" s="42" t="str">
        <f t="shared" ref="P27:Q27" si="19">IF($M27="Yes","N/A","")</f>
        <v/>
      </c>
      <c r="Q27" s="42" t="str">
        <f t="shared" si="19"/>
        <v/>
      </c>
      <c r="R27" s="71">
        <v>0.05</v>
      </c>
      <c r="S27" s="42">
        <f t="shared" si="2"/>
        <v>0.1</v>
      </c>
      <c r="T27" s="43">
        <v>122.0</v>
      </c>
      <c r="U27" s="58">
        <f t="shared" si="4"/>
        <v>244</v>
      </c>
      <c r="V27" s="39"/>
      <c r="W27" s="39"/>
    </row>
    <row r="28">
      <c r="A28" s="53">
        <v>1.0</v>
      </c>
      <c r="B28" s="53">
        <v>1.0</v>
      </c>
      <c r="C28" s="53">
        <v>3.0</v>
      </c>
      <c r="D28" s="53">
        <v>7.0</v>
      </c>
      <c r="E28" s="59"/>
      <c r="F28" s="54" t="s">
        <v>54</v>
      </c>
      <c r="G28" s="54">
        <v>2.0</v>
      </c>
      <c r="H28" s="54" t="s">
        <v>53</v>
      </c>
      <c r="I28" s="55">
        <v>1.0</v>
      </c>
      <c r="J28" s="55">
        <v>1.0</v>
      </c>
      <c r="K28" s="55">
        <v>1.0</v>
      </c>
      <c r="L28" s="55"/>
      <c r="M28" s="54" t="s">
        <v>21</v>
      </c>
      <c r="N28" s="54" t="s">
        <v>22</v>
      </c>
      <c r="O28" s="54" t="str">
        <f t="shared" si="10"/>
        <v/>
      </c>
      <c r="P28" s="54"/>
      <c r="Q28" s="54"/>
      <c r="R28" s="54">
        <v>0.04</v>
      </c>
      <c r="S28" s="54">
        <f t="shared" si="2"/>
        <v>0.08</v>
      </c>
      <c r="T28" s="66">
        <v>65.59</v>
      </c>
      <c r="U28" s="56">
        <f t="shared" si="4"/>
        <v>131.18</v>
      </c>
      <c r="V28" s="39"/>
      <c r="W28" s="39"/>
    </row>
    <row r="29">
      <c r="A29" s="57">
        <v>1.0</v>
      </c>
      <c r="B29" s="57">
        <v>1.0</v>
      </c>
      <c r="C29" s="57">
        <v>3.0</v>
      </c>
      <c r="D29" s="57">
        <v>8.0</v>
      </c>
      <c r="E29" s="40"/>
      <c r="F29" s="42" t="s">
        <v>55</v>
      </c>
      <c r="G29" s="42">
        <v>2.0</v>
      </c>
      <c r="H29" s="42" t="s">
        <v>51</v>
      </c>
      <c r="I29" s="41">
        <v>1.0</v>
      </c>
      <c r="J29" s="41">
        <v>1.0</v>
      </c>
      <c r="K29" s="41">
        <v>1.0</v>
      </c>
      <c r="L29" s="41"/>
      <c r="M29" s="42" t="s">
        <v>21</v>
      </c>
      <c r="N29" s="42"/>
      <c r="O29" s="42" t="str">
        <f t="shared" si="10"/>
        <v/>
      </c>
      <c r="P29" s="42" t="str">
        <f t="shared" ref="P29:Q29" si="20">IF($M29="Yes","N/A","")</f>
        <v/>
      </c>
      <c r="Q29" s="42" t="str">
        <f t="shared" si="20"/>
        <v/>
      </c>
      <c r="R29" s="42"/>
      <c r="S29" s="42" t="str">
        <f t="shared" si="2"/>
        <v/>
      </c>
      <c r="T29" s="58" t="str">
        <f t="shared" ref="T29:T30" si="21">IF($M29="Yes","N/A","")</f>
        <v/>
      </c>
      <c r="U29" s="58">
        <f t="shared" si="4"/>
        <v>0</v>
      </c>
      <c r="V29" s="39"/>
      <c r="W29" s="39"/>
    </row>
    <row r="30">
      <c r="A30" s="67">
        <v>1.0</v>
      </c>
      <c r="B30" s="68">
        <v>1.0</v>
      </c>
      <c r="C30" s="68">
        <v>3.0</v>
      </c>
      <c r="D30" s="68">
        <v>9.0</v>
      </c>
      <c r="E30" s="69"/>
      <c r="F30" s="69" t="s">
        <v>56</v>
      </c>
      <c r="G30" s="69">
        <v>2.0</v>
      </c>
      <c r="H30" s="69" t="s">
        <v>51</v>
      </c>
      <c r="I30" s="69">
        <v>1.0</v>
      </c>
      <c r="J30" s="69">
        <v>1.0</v>
      </c>
      <c r="K30" s="69">
        <v>1.0</v>
      </c>
      <c r="L30" s="69"/>
      <c r="M30" s="69" t="s">
        <v>21</v>
      </c>
      <c r="N30" s="69"/>
      <c r="O30" s="69" t="str">
        <f t="shared" si="10"/>
        <v/>
      </c>
      <c r="P30" s="69"/>
      <c r="Q30" s="69"/>
      <c r="R30" s="69"/>
      <c r="S30" s="69" t="str">
        <f t="shared" si="2"/>
        <v/>
      </c>
      <c r="T30" s="70" t="str">
        <f t="shared" si="21"/>
        <v/>
      </c>
      <c r="U30" s="70">
        <f t="shared" si="4"/>
        <v>0</v>
      </c>
      <c r="V30" s="39"/>
      <c r="W30" s="39"/>
    </row>
    <row r="31">
      <c r="A31" s="57">
        <v>1.0</v>
      </c>
      <c r="B31" s="57">
        <v>1.0</v>
      </c>
      <c r="C31" s="57">
        <v>3.0</v>
      </c>
      <c r="D31" s="57">
        <v>10.0</v>
      </c>
      <c r="E31" s="40"/>
      <c r="F31" s="42" t="s">
        <v>57</v>
      </c>
      <c r="G31" s="42">
        <v>2.0</v>
      </c>
      <c r="H31" s="42" t="s">
        <v>41</v>
      </c>
      <c r="I31" s="42">
        <v>1.0</v>
      </c>
      <c r="J31" s="42">
        <v>1.0</v>
      </c>
      <c r="K31" s="42">
        <v>1.0</v>
      </c>
      <c r="L31" s="41"/>
      <c r="M31" s="42" t="s">
        <v>21</v>
      </c>
      <c r="N31" s="42"/>
      <c r="O31" s="42" t="str">
        <f t="shared" si="10"/>
        <v/>
      </c>
      <c r="P31" s="42" t="str">
        <f t="shared" ref="P31:Q31" si="22">IF($M31="Yes","N/A","")</f>
        <v/>
      </c>
      <c r="Q31" s="42" t="str">
        <f t="shared" si="22"/>
        <v/>
      </c>
      <c r="R31" s="42"/>
      <c r="S31" s="42" t="str">
        <f t="shared" si="2"/>
        <v/>
      </c>
      <c r="T31" s="43">
        <v>259.31</v>
      </c>
      <c r="U31" s="58">
        <f t="shared" si="4"/>
        <v>518.62</v>
      </c>
      <c r="V31" s="39"/>
      <c r="W31" s="39"/>
    </row>
    <row r="32">
      <c r="A32" s="44"/>
      <c r="B32" s="45"/>
      <c r="C32" s="45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 t="str">
        <f t="shared" si="10"/>
        <v/>
      </c>
      <c r="P32" s="46" t="str">
        <f t="shared" ref="P32:Q32" si="23">IF($M32="Yes","N/A","")</f>
        <v/>
      </c>
      <c r="Q32" s="46" t="str">
        <f t="shared" si="23"/>
        <v/>
      </c>
      <c r="R32" s="46"/>
      <c r="S32" s="46" t="str">
        <f t="shared" si="2"/>
        <v/>
      </c>
      <c r="T32" s="47" t="str">
        <f>IF($M32="Yes","N/A","")</f>
        <v/>
      </c>
      <c r="U32" s="47" t="str">
        <f t="shared" si="4"/>
        <v/>
      </c>
      <c r="V32" s="39"/>
      <c r="W32" s="39"/>
    </row>
    <row r="33">
      <c r="A33" s="72">
        <v>1.0</v>
      </c>
      <c r="B33" s="73">
        <v>1.0</v>
      </c>
      <c r="C33" s="73">
        <v>4.0</v>
      </c>
      <c r="D33" s="73">
        <v>0.0</v>
      </c>
      <c r="E33" s="74"/>
      <c r="F33" s="74" t="s">
        <v>58</v>
      </c>
      <c r="G33" s="74">
        <v>1.0</v>
      </c>
      <c r="H33" s="74"/>
      <c r="I33" s="42">
        <v>1.0</v>
      </c>
      <c r="J33" s="42">
        <v>1.0</v>
      </c>
      <c r="K33" s="42">
        <v>1.0</v>
      </c>
      <c r="L33" s="74"/>
      <c r="M33" s="74" t="s">
        <v>21</v>
      </c>
      <c r="N33" s="74"/>
      <c r="O33" s="74" t="str">
        <f t="shared" si="10"/>
        <v/>
      </c>
      <c r="P33" s="74" t="str">
        <f t="shared" ref="P33:Q33" si="24">IF($M33="Yes","N/A","")</f>
        <v/>
      </c>
      <c r="Q33" s="74" t="str">
        <f t="shared" si="24"/>
        <v/>
      </c>
      <c r="R33" s="74">
        <v>1.0</v>
      </c>
      <c r="S33" s="74">
        <f t="shared" si="2"/>
        <v>1</v>
      </c>
      <c r="T33" s="75">
        <v>729.0</v>
      </c>
      <c r="U33" s="75">
        <f t="shared" si="4"/>
        <v>729</v>
      </c>
      <c r="V33" s="39"/>
      <c r="W33" s="39"/>
    </row>
    <row r="34">
      <c r="A34" s="67"/>
      <c r="B34" s="68"/>
      <c r="C34" s="68"/>
      <c r="D34" s="68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 t="str">
        <f t="shared" si="10"/>
        <v/>
      </c>
      <c r="P34" s="69"/>
      <c r="Q34" s="69"/>
      <c r="R34" s="69"/>
      <c r="S34" s="69" t="str">
        <f t="shared" si="2"/>
        <v/>
      </c>
      <c r="T34" s="70" t="str">
        <f t="shared" ref="T34:T37" si="26">IF($M34="Yes","N/A","")</f>
        <v/>
      </c>
      <c r="U34" s="70" t="str">
        <f t="shared" si="4"/>
        <v/>
      </c>
      <c r="V34" s="39"/>
      <c r="W34" s="39"/>
    </row>
    <row r="35">
      <c r="A35" s="40"/>
      <c r="B35" s="40"/>
      <c r="C35" s="40"/>
      <c r="D35" s="40"/>
      <c r="E35" s="40"/>
      <c r="F35" s="41"/>
      <c r="G35" s="41"/>
      <c r="H35" s="41"/>
      <c r="I35" s="41"/>
      <c r="J35" s="41"/>
      <c r="K35" s="41"/>
      <c r="L35" s="41"/>
      <c r="M35" s="41"/>
      <c r="N35" s="41"/>
      <c r="O35" s="41" t="str">
        <f t="shared" si="10"/>
        <v/>
      </c>
      <c r="P35" s="41" t="str">
        <f t="shared" ref="P35:Q35" si="25">IF($M35="Yes","N/A","")</f>
        <v/>
      </c>
      <c r="Q35" s="41" t="str">
        <f t="shared" si="25"/>
        <v/>
      </c>
      <c r="R35" s="41"/>
      <c r="S35" s="41" t="str">
        <f t="shared" si="2"/>
        <v/>
      </c>
      <c r="T35" s="58" t="str">
        <f t="shared" si="26"/>
        <v/>
      </c>
      <c r="U35" s="58" t="str">
        <f t="shared" si="4"/>
        <v/>
      </c>
      <c r="V35" s="39"/>
      <c r="W35" s="39"/>
    </row>
    <row r="36">
      <c r="A36" s="76">
        <v>1.0</v>
      </c>
      <c r="B36" s="76">
        <v>2.0</v>
      </c>
      <c r="C36" s="76">
        <v>0.0</v>
      </c>
      <c r="D36" s="76">
        <v>0.0</v>
      </c>
      <c r="E36" s="31"/>
      <c r="F36" s="33" t="s">
        <v>59</v>
      </c>
      <c r="G36" s="32"/>
      <c r="H36" s="32"/>
      <c r="I36" s="33">
        <v>1.0</v>
      </c>
      <c r="J36" s="33">
        <v>1.0</v>
      </c>
      <c r="K36" s="33">
        <v>1.0</v>
      </c>
      <c r="L36" s="32"/>
      <c r="M36" s="33" t="s">
        <v>2</v>
      </c>
      <c r="N36" s="32"/>
      <c r="O36" s="32" t="str">
        <f t="shared" si="10"/>
        <v>N/A</v>
      </c>
      <c r="P36" s="32" t="str">
        <f t="shared" ref="P36:Q36" si="27">IF($M36="Yes","N/A","")</f>
        <v>N/A</v>
      </c>
      <c r="Q36" s="32" t="str">
        <f t="shared" si="27"/>
        <v>N/A</v>
      </c>
      <c r="R36" s="32"/>
      <c r="S36" s="32" t="str">
        <f t="shared" si="2"/>
        <v/>
      </c>
      <c r="T36" s="34" t="str">
        <f t="shared" si="26"/>
        <v>N/A</v>
      </c>
      <c r="U36" s="34" t="str">
        <f t="shared" si="4"/>
        <v>N/A</v>
      </c>
      <c r="V36" s="39"/>
      <c r="W36" s="39"/>
    </row>
    <row r="37">
      <c r="A37" s="53">
        <v>1.0</v>
      </c>
      <c r="B37" s="53">
        <v>2.0</v>
      </c>
      <c r="C37" s="53">
        <v>1.0</v>
      </c>
      <c r="D37" s="53">
        <v>0.0</v>
      </c>
      <c r="E37" s="59"/>
      <c r="F37" s="54" t="s">
        <v>60</v>
      </c>
      <c r="G37" s="55"/>
      <c r="H37" s="55"/>
      <c r="I37" s="33">
        <v>1.0</v>
      </c>
      <c r="J37" s="36">
        <v>1.0</v>
      </c>
      <c r="K37" s="36">
        <v>1.0</v>
      </c>
      <c r="L37" s="55"/>
      <c r="M37" s="54" t="s">
        <v>2</v>
      </c>
      <c r="N37" s="55"/>
      <c r="O37" s="55" t="str">
        <f t="shared" si="10"/>
        <v>N/A</v>
      </c>
      <c r="P37" s="55" t="str">
        <f t="shared" ref="P37:Q37" si="28">IF($M37="Yes","N/A","")</f>
        <v>N/A</v>
      </c>
      <c r="Q37" s="55" t="str">
        <f t="shared" si="28"/>
        <v>N/A</v>
      </c>
      <c r="R37" s="55"/>
      <c r="S37" s="55" t="str">
        <f t="shared" si="2"/>
        <v/>
      </c>
      <c r="T37" s="56" t="str">
        <f t="shared" si="26"/>
        <v>N/A</v>
      </c>
      <c r="U37" s="56" t="str">
        <f t="shared" si="4"/>
        <v>N/A</v>
      </c>
      <c r="V37" s="39"/>
      <c r="W37" s="39"/>
    </row>
    <row r="38">
      <c r="A38" s="57">
        <v>1.0</v>
      </c>
      <c r="B38" s="57">
        <v>2.0</v>
      </c>
      <c r="C38" s="57">
        <v>1.0</v>
      </c>
      <c r="D38" s="57">
        <v>1.0</v>
      </c>
      <c r="E38" s="40"/>
      <c r="F38" s="42" t="s">
        <v>61</v>
      </c>
      <c r="G38" s="42">
        <v>2.0</v>
      </c>
      <c r="H38" s="42" t="s">
        <v>62</v>
      </c>
      <c r="I38" s="42">
        <v>1.0</v>
      </c>
      <c r="J38" s="42">
        <v>1.0</v>
      </c>
      <c r="K38" s="42">
        <v>1.0</v>
      </c>
      <c r="L38" s="41"/>
      <c r="M38" s="42" t="s">
        <v>21</v>
      </c>
      <c r="N38" s="42" t="s">
        <v>3</v>
      </c>
      <c r="O38" s="41" t="str">
        <f t="shared" si="10"/>
        <v/>
      </c>
      <c r="P38" s="41" t="str">
        <f t="shared" ref="P38:Q38" si="29">IF($M38="Yes","N/A","")</f>
        <v/>
      </c>
      <c r="Q38" s="41" t="str">
        <f t="shared" si="29"/>
        <v/>
      </c>
      <c r="R38" s="42">
        <v>1.5</v>
      </c>
      <c r="S38" s="41">
        <f t="shared" si="2"/>
        <v>3</v>
      </c>
      <c r="T38" s="43">
        <v>76.4</v>
      </c>
      <c r="U38" s="58">
        <f t="shared" si="4"/>
        <v>152.8</v>
      </c>
      <c r="V38" s="39"/>
      <c r="W38" s="39"/>
    </row>
    <row r="39">
      <c r="A39" s="53">
        <v>1.0</v>
      </c>
      <c r="B39" s="53">
        <v>2.0</v>
      </c>
      <c r="C39" s="53">
        <v>1.0</v>
      </c>
      <c r="D39" s="53">
        <v>2.0</v>
      </c>
      <c r="E39" s="59"/>
      <c r="F39" s="54" t="s">
        <v>63</v>
      </c>
      <c r="G39" s="54">
        <v>2.0</v>
      </c>
      <c r="H39" s="54" t="s">
        <v>62</v>
      </c>
      <c r="I39" s="46">
        <v>1.0</v>
      </c>
      <c r="J39" s="46">
        <v>1.0</v>
      </c>
      <c r="K39" s="46">
        <v>1.0</v>
      </c>
      <c r="L39" s="55"/>
      <c r="M39" s="54" t="s">
        <v>21</v>
      </c>
      <c r="N39" s="54"/>
      <c r="O39" s="55" t="str">
        <f t="shared" si="10"/>
        <v/>
      </c>
      <c r="P39" s="55"/>
      <c r="Q39" s="55"/>
      <c r="R39" s="54">
        <v>0.38</v>
      </c>
      <c r="S39" s="55">
        <f t="shared" si="2"/>
        <v>0.76</v>
      </c>
      <c r="T39" s="66">
        <f>76.4/2</f>
        <v>38.2</v>
      </c>
      <c r="U39" s="56">
        <f t="shared" si="4"/>
        <v>76.4</v>
      </c>
      <c r="V39" s="39"/>
      <c r="W39" s="39"/>
    </row>
    <row r="40">
      <c r="A40" s="57">
        <v>1.0</v>
      </c>
      <c r="B40" s="57">
        <v>2.0</v>
      </c>
      <c r="C40" s="57">
        <v>1.0</v>
      </c>
      <c r="D40" s="57">
        <v>3.0</v>
      </c>
      <c r="E40" s="40"/>
      <c r="F40" s="42" t="s">
        <v>64</v>
      </c>
      <c r="G40" s="42">
        <v>4.0</v>
      </c>
      <c r="H40" s="42" t="s">
        <v>37</v>
      </c>
      <c r="I40" s="50">
        <v>1.0</v>
      </c>
      <c r="J40" s="50">
        <v>1.0</v>
      </c>
      <c r="K40" s="50">
        <v>1.0</v>
      </c>
      <c r="L40" s="41"/>
      <c r="M40" s="42" t="s">
        <v>21</v>
      </c>
      <c r="N40" s="41"/>
      <c r="O40" s="41" t="str">
        <f t="shared" si="10"/>
        <v/>
      </c>
      <c r="P40" s="41" t="str">
        <f t="shared" ref="P40:Q40" si="30">IF($M40="Yes","N/A","")</f>
        <v/>
      </c>
      <c r="Q40" s="41" t="str">
        <f t="shared" si="30"/>
        <v/>
      </c>
      <c r="R40" s="42">
        <v>0.14</v>
      </c>
      <c r="S40" s="41">
        <f t="shared" si="2"/>
        <v>0.56</v>
      </c>
      <c r="T40" s="43">
        <v>2.0</v>
      </c>
      <c r="U40" s="58">
        <f t="shared" si="4"/>
        <v>8</v>
      </c>
      <c r="V40" s="39"/>
      <c r="W40" s="39"/>
    </row>
    <row r="41">
      <c r="A41" s="44">
        <v>1.0</v>
      </c>
      <c r="B41" s="45">
        <v>2.0</v>
      </c>
      <c r="C41" s="45">
        <v>1.0</v>
      </c>
      <c r="D41" s="45">
        <v>4.0</v>
      </c>
      <c r="E41" s="46"/>
      <c r="F41" s="46" t="s">
        <v>65</v>
      </c>
      <c r="G41" s="46">
        <v>2.0</v>
      </c>
      <c r="H41" s="46" t="s">
        <v>62</v>
      </c>
      <c r="I41" s="33">
        <v>1.0</v>
      </c>
      <c r="J41" s="33">
        <v>1.0</v>
      </c>
      <c r="K41" s="33">
        <v>1.0</v>
      </c>
      <c r="L41" s="46"/>
      <c r="M41" s="46" t="s">
        <v>21</v>
      </c>
      <c r="N41" s="46"/>
      <c r="O41" s="46" t="str">
        <f t="shared" si="10"/>
        <v/>
      </c>
      <c r="P41" s="46" t="str">
        <f t="shared" ref="P41:Q41" si="31">IF($M41="Yes","N/A","")</f>
        <v/>
      </c>
      <c r="Q41" s="46" t="str">
        <f t="shared" si="31"/>
        <v/>
      </c>
      <c r="R41" s="46">
        <v>0.568</v>
      </c>
      <c r="S41" s="46">
        <f t="shared" si="2"/>
        <v>1.136</v>
      </c>
      <c r="T41" s="66">
        <f>58.3/2</f>
        <v>29.15</v>
      </c>
      <c r="U41" s="47">
        <f t="shared" si="4"/>
        <v>58.3</v>
      </c>
      <c r="V41" s="39"/>
      <c r="W41" s="39"/>
    </row>
    <row r="42">
      <c r="A42" s="40">
        <v>1.0</v>
      </c>
      <c r="B42" s="40">
        <v>2.0</v>
      </c>
      <c r="C42" s="40">
        <v>1.0</v>
      </c>
      <c r="D42" s="40">
        <v>5.0</v>
      </c>
      <c r="E42" s="40"/>
      <c r="F42" s="41" t="s">
        <v>66</v>
      </c>
      <c r="G42" s="42">
        <v>2.0</v>
      </c>
      <c r="H42" s="41"/>
      <c r="I42" s="33">
        <v>1.0</v>
      </c>
      <c r="J42" s="36">
        <v>1.0</v>
      </c>
      <c r="K42" s="36">
        <v>1.0</v>
      </c>
      <c r="L42" s="41"/>
      <c r="M42" s="42" t="s">
        <v>21</v>
      </c>
      <c r="N42" s="41"/>
      <c r="O42" s="41" t="str">
        <f t="shared" si="10"/>
        <v/>
      </c>
      <c r="P42" s="41" t="str">
        <f t="shared" ref="P42:Q42" si="32">IF($M42="Yes","N/A","")</f>
        <v/>
      </c>
      <c r="Q42" s="41" t="str">
        <f t="shared" si="32"/>
        <v/>
      </c>
      <c r="R42" s="42">
        <v>0.9</v>
      </c>
      <c r="S42" s="41">
        <f t="shared" si="2"/>
        <v>1.8</v>
      </c>
      <c r="T42" s="43">
        <v>270.0</v>
      </c>
      <c r="U42" s="58">
        <f t="shared" si="4"/>
        <v>540</v>
      </c>
      <c r="V42" s="39"/>
      <c r="W42" s="39"/>
    </row>
    <row r="43">
      <c r="A43" s="44">
        <v>1.0</v>
      </c>
      <c r="B43" s="45">
        <v>2.0</v>
      </c>
      <c r="C43" s="45">
        <v>1.0</v>
      </c>
      <c r="D43" s="45">
        <v>6.0</v>
      </c>
      <c r="E43" s="46"/>
      <c r="F43" s="46" t="s">
        <v>67</v>
      </c>
      <c r="G43" s="46">
        <v>2.0</v>
      </c>
      <c r="H43" s="46" t="s">
        <v>53</v>
      </c>
      <c r="I43" s="42">
        <v>1.0</v>
      </c>
      <c r="J43" s="42">
        <v>1.0</v>
      </c>
      <c r="K43" s="42">
        <v>1.0</v>
      </c>
      <c r="L43" s="46"/>
      <c r="M43" s="46" t="s">
        <v>21</v>
      </c>
      <c r="N43" s="46"/>
      <c r="O43" s="46" t="str">
        <f t="shared" si="10"/>
        <v/>
      </c>
      <c r="P43" s="46" t="str">
        <f t="shared" ref="P43:Q43" si="33">IF($M43="Yes","N/A","")</f>
        <v/>
      </c>
      <c r="Q43" s="46" t="str">
        <f t="shared" si="33"/>
        <v/>
      </c>
      <c r="R43" s="46"/>
      <c r="S43" s="46" t="str">
        <f t="shared" si="2"/>
        <v/>
      </c>
      <c r="T43" s="47">
        <v>184.0</v>
      </c>
      <c r="U43" s="47">
        <f t="shared" si="4"/>
        <v>368</v>
      </c>
      <c r="V43" s="39"/>
      <c r="W43" s="39"/>
    </row>
    <row r="44">
      <c r="A44" s="40">
        <v>1.0</v>
      </c>
      <c r="B44" s="40">
        <v>2.0</v>
      </c>
      <c r="C44" s="40">
        <v>1.0</v>
      </c>
      <c r="D44" s="40">
        <v>7.0</v>
      </c>
      <c r="E44" s="40" t="s">
        <v>68</v>
      </c>
      <c r="F44" s="41" t="s">
        <v>69</v>
      </c>
      <c r="G44" s="42">
        <v>4.0</v>
      </c>
      <c r="H44" s="42" t="s">
        <v>53</v>
      </c>
      <c r="I44" s="46">
        <v>1.0</v>
      </c>
      <c r="J44" s="46">
        <v>1.0</v>
      </c>
      <c r="K44" s="46">
        <v>1.0</v>
      </c>
      <c r="L44" s="41"/>
      <c r="M44" s="42" t="s">
        <v>21</v>
      </c>
      <c r="N44" s="41"/>
      <c r="O44" s="41" t="str">
        <f t="shared" si="10"/>
        <v/>
      </c>
      <c r="P44" s="41"/>
      <c r="Q44" s="41"/>
      <c r="R44" s="41"/>
      <c r="S44" s="41" t="str">
        <f t="shared" si="2"/>
        <v/>
      </c>
      <c r="T44" s="43">
        <v>454.0</v>
      </c>
      <c r="U44" s="58">
        <f t="shared" si="4"/>
        <v>1816</v>
      </c>
      <c r="V44" s="39"/>
      <c r="W44" s="39"/>
    </row>
    <row r="45">
      <c r="A45" s="67">
        <v>1.0</v>
      </c>
      <c r="B45" s="68">
        <v>2.0</v>
      </c>
      <c r="C45" s="68">
        <v>1.0</v>
      </c>
      <c r="D45" s="68">
        <v>9.0</v>
      </c>
      <c r="E45" s="69"/>
      <c r="F45" s="69" t="s">
        <v>70</v>
      </c>
      <c r="G45" s="69">
        <v>1.0</v>
      </c>
      <c r="H45" s="69"/>
      <c r="I45" s="46">
        <v>1.0</v>
      </c>
      <c r="J45" s="46">
        <v>1.0</v>
      </c>
      <c r="K45" s="46">
        <v>1.0</v>
      </c>
      <c r="L45" s="69"/>
      <c r="M45" s="69"/>
      <c r="N45" s="69"/>
      <c r="O45" s="69" t="str">
        <f t="shared" si="10"/>
        <v/>
      </c>
      <c r="P45" s="69" t="str">
        <f t="shared" ref="P45:Q45" si="34">IF($M45="Yes","N/A","")</f>
        <v/>
      </c>
      <c r="Q45" s="69" t="str">
        <f t="shared" si="34"/>
        <v/>
      </c>
      <c r="R45" s="69"/>
      <c r="S45" s="69" t="str">
        <f t="shared" si="2"/>
        <v/>
      </c>
      <c r="T45" s="70" t="str">
        <f t="shared" ref="T45:T48" si="36">IF($M45="Yes","N/A","")</f>
        <v/>
      </c>
      <c r="U45" s="70" t="str">
        <f t="shared" si="4"/>
        <v/>
      </c>
      <c r="V45" s="39"/>
      <c r="W45" s="39"/>
    </row>
    <row r="46">
      <c r="A46" s="60"/>
      <c r="B46" s="61"/>
      <c r="C46" s="61"/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 t="str">
        <f t="shared" si="10"/>
        <v/>
      </c>
      <c r="P46" s="62" t="str">
        <f t="shared" ref="P46:Q46" si="35">IF($M46="Yes","N/A","")</f>
        <v/>
      </c>
      <c r="Q46" s="62" t="str">
        <f t="shared" si="35"/>
        <v/>
      </c>
      <c r="R46" s="62"/>
      <c r="S46" s="62" t="str">
        <f t="shared" si="2"/>
        <v/>
      </c>
      <c r="T46" s="63" t="str">
        <f t="shared" si="36"/>
        <v/>
      </c>
      <c r="U46" s="63" t="str">
        <f t="shared" si="4"/>
        <v/>
      </c>
    </row>
    <row r="47">
      <c r="A47" s="77">
        <v>2.0</v>
      </c>
      <c r="B47" s="77">
        <v>0.0</v>
      </c>
      <c r="C47" s="77">
        <v>0.0</v>
      </c>
      <c r="D47" s="77">
        <v>0.0</v>
      </c>
      <c r="E47" s="27"/>
      <c r="F47" s="78" t="s">
        <v>71</v>
      </c>
      <c r="G47" s="28"/>
      <c r="H47" s="28"/>
      <c r="I47" s="28">
        <v>1.0</v>
      </c>
      <c r="J47" s="28">
        <v>1.0</v>
      </c>
      <c r="K47" s="28">
        <v>1.0</v>
      </c>
      <c r="L47" s="28"/>
      <c r="M47" s="28"/>
      <c r="N47" s="28"/>
      <c r="O47" s="28" t="str">
        <f t="shared" si="10"/>
        <v/>
      </c>
      <c r="P47" s="28" t="str">
        <f t="shared" ref="P47:Q47" si="37">IF($M47="Yes","N/A","")</f>
        <v/>
      </c>
      <c r="Q47" s="28" t="str">
        <f t="shared" si="37"/>
        <v/>
      </c>
      <c r="R47" s="28"/>
      <c r="S47" s="28" t="str">
        <f t="shared" si="2"/>
        <v/>
      </c>
      <c r="T47" s="79" t="str">
        <f t="shared" si="36"/>
        <v/>
      </c>
      <c r="U47" s="79" t="str">
        <f t="shared" si="4"/>
        <v/>
      </c>
    </row>
    <row r="48">
      <c r="A48" s="76">
        <v>2.0</v>
      </c>
      <c r="B48" s="76">
        <v>1.0</v>
      </c>
      <c r="C48" s="76">
        <v>0.0</v>
      </c>
      <c r="D48" s="76">
        <v>0.0</v>
      </c>
      <c r="E48" s="31"/>
      <c r="F48" s="33" t="s">
        <v>72</v>
      </c>
      <c r="G48" s="33">
        <v>1.0</v>
      </c>
      <c r="H48" s="33" t="s">
        <v>37</v>
      </c>
      <c r="I48" s="32">
        <v>1.0</v>
      </c>
      <c r="J48" s="32">
        <v>1.0</v>
      </c>
      <c r="K48" s="32">
        <v>1.0</v>
      </c>
      <c r="L48" s="32"/>
      <c r="M48" s="32"/>
      <c r="N48" s="32"/>
      <c r="O48" s="32" t="str">
        <f t="shared" si="10"/>
        <v/>
      </c>
      <c r="P48" s="32" t="str">
        <f t="shared" ref="P48:Q48" si="38">IF($M48="Yes","N/A","")</f>
        <v/>
      </c>
      <c r="Q48" s="32" t="str">
        <f t="shared" si="38"/>
        <v/>
      </c>
      <c r="R48" s="32"/>
      <c r="S48" s="32" t="str">
        <f t="shared" si="2"/>
        <v/>
      </c>
      <c r="T48" s="34" t="str">
        <f t="shared" si="36"/>
        <v/>
      </c>
      <c r="U48" s="34" t="str">
        <f t="shared" si="4"/>
        <v/>
      </c>
    </row>
    <row r="49">
      <c r="A49" s="80">
        <v>2.0</v>
      </c>
      <c r="B49" s="81">
        <v>1.0</v>
      </c>
      <c r="C49" s="81">
        <v>1.0</v>
      </c>
      <c r="D49" s="81">
        <v>0.0</v>
      </c>
      <c r="E49" s="82"/>
      <c r="F49" s="82" t="s">
        <v>73</v>
      </c>
      <c r="G49" s="82">
        <v>1.0</v>
      </c>
      <c r="H49" s="82" t="s">
        <v>37</v>
      </c>
      <c r="I49" s="82">
        <v>1.0</v>
      </c>
      <c r="J49" s="82">
        <v>1.0</v>
      </c>
      <c r="K49" s="82">
        <v>1.0</v>
      </c>
      <c r="L49" s="82" t="s">
        <v>74</v>
      </c>
      <c r="M49" s="82" t="s">
        <v>21</v>
      </c>
      <c r="N49" s="82"/>
      <c r="O49" s="82" t="str">
        <f t="shared" si="10"/>
        <v/>
      </c>
      <c r="P49" s="82" t="str">
        <f t="shared" ref="P49:Q49" si="39">IF($M49="Yes","N/A","")</f>
        <v/>
      </c>
      <c r="Q49" s="82" t="str">
        <f t="shared" si="39"/>
        <v/>
      </c>
      <c r="R49" s="82">
        <v>15.0</v>
      </c>
      <c r="S49" s="82">
        <f t="shared" si="2"/>
        <v>15</v>
      </c>
      <c r="T49" s="83">
        <v>500.0</v>
      </c>
      <c r="U49" s="83">
        <f t="shared" si="4"/>
        <v>500</v>
      </c>
    </row>
    <row r="50">
      <c r="A50" s="72">
        <v>2.0</v>
      </c>
      <c r="B50" s="73">
        <v>1.0</v>
      </c>
      <c r="C50" s="73">
        <v>2.0</v>
      </c>
      <c r="D50" s="73">
        <v>0.0</v>
      </c>
      <c r="E50" s="74"/>
      <c r="F50" s="74" t="s">
        <v>75</v>
      </c>
      <c r="G50" s="74"/>
      <c r="H50" s="74"/>
      <c r="I50" s="74">
        <v>1.0</v>
      </c>
      <c r="J50" s="74">
        <v>1.0</v>
      </c>
      <c r="K50" s="74">
        <v>1.0</v>
      </c>
      <c r="L50" s="74"/>
      <c r="M50" s="74"/>
      <c r="N50" s="74"/>
      <c r="O50" s="74" t="str">
        <f t="shared" si="10"/>
        <v/>
      </c>
      <c r="P50" s="74" t="str">
        <f t="shared" ref="P50:Q50" si="40">IF($M50="Yes","N/A","")</f>
        <v/>
      </c>
      <c r="Q50" s="74" t="str">
        <f t="shared" si="40"/>
        <v/>
      </c>
      <c r="R50" s="74"/>
      <c r="S50" s="74" t="str">
        <f t="shared" si="2"/>
        <v/>
      </c>
      <c r="T50" s="75" t="str">
        <f>IF($M50="Yes","N/A","")</f>
        <v/>
      </c>
      <c r="U50" s="75" t="str">
        <f t="shared" si="4"/>
        <v/>
      </c>
    </row>
    <row r="51">
      <c r="A51" s="44">
        <v>2.0</v>
      </c>
      <c r="B51" s="45">
        <v>1.0</v>
      </c>
      <c r="C51" s="45">
        <v>2.0</v>
      </c>
      <c r="D51" s="45">
        <v>1.0</v>
      </c>
      <c r="E51" s="46"/>
      <c r="F51" s="46" t="s">
        <v>76</v>
      </c>
      <c r="G51" s="46">
        <v>2.0</v>
      </c>
      <c r="H51" s="64" t="s">
        <v>53</v>
      </c>
      <c r="I51" s="46">
        <v>1.0</v>
      </c>
      <c r="J51" s="46">
        <v>1.0</v>
      </c>
      <c r="K51" s="46">
        <v>1.0</v>
      </c>
      <c r="L51" s="46"/>
      <c r="M51" s="46" t="s">
        <v>21</v>
      </c>
      <c r="N51" s="46"/>
      <c r="O51" s="46" t="str">
        <f t="shared" si="10"/>
        <v/>
      </c>
      <c r="P51" s="46" t="str">
        <f t="shared" ref="P51:Q51" si="41">IF($M51="Yes","N/A","")</f>
        <v/>
      </c>
      <c r="Q51" s="46" t="str">
        <f t="shared" si="41"/>
        <v/>
      </c>
      <c r="R51" s="46"/>
      <c r="S51" s="46" t="str">
        <f t="shared" si="2"/>
        <v/>
      </c>
      <c r="T51" s="47">
        <v>120.11</v>
      </c>
      <c r="U51" s="47">
        <f t="shared" si="4"/>
        <v>240.22</v>
      </c>
    </row>
    <row r="52">
      <c r="A52" s="48">
        <v>2.0</v>
      </c>
      <c r="B52" s="49">
        <v>1.0</v>
      </c>
      <c r="C52" s="49">
        <v>2.0</v>
      </c>
      <c r="D52" s="49">
        <v>2.0</v>
      </c>
      <c r="E52" s="50"/>
      <c r="F52" s="50" t="s">
        <v>77</v>
      </c>
      <c r="G52" s="50">
        <v>2.0</v>
      </c>
      <c r="H52" s="50" t="s">
        <v>53</v>
      </c>
      <c r="I52" s="50">
        <v>1.0</v>
      </c>
      <c r="J52" s="50">
        <v>1.0</v>
      </c>
      <c r="K52" s="50">
        <v>1.0</v>
      </c>
      <c r="L52" s="50"/>
      <c r="M52" s="50" t="s">
        <v>21</v>
      </c>
      <c r="N52" s="50"/>
      <c r="O52" s="50" t="str">
        <f t="shared" si="10"/>
        <v/>
      </c>
      <c r="P52" s="50" t="str">
        <f t="shared" ref="P52:Q52" si="42">IF($M52="Yes","N/A","")</f>
        <v/>
      </c>
      <c r="Q52" s="50" t="str">
        <f t="shared" si="42"/>
        <v/>
      </c>
      <c r="R52" s="50"/>
      <c r="S52" s="50" t="str">
        <f t="shared" si="2"/>
        <v/>
      </c>
      <c r="T52" s="51">
        <v>80.44</v>
      </c>
      <c r="U52" s="51">
        <f t="shared" si="4"/>
        <v>160.88</v>
      </c>
    </row>
    <row r="53">
      <c r="A53" s="53">
        <v>2.0</v>
      </c>
      <c r="B53" s="53">
        <v>1.0</v>
      </c>
      <c r="C53" s="53">
        <v>2.0</v>
      </c>
      <c r="D53" s="53">
        <v>6.0</v>
      </c>
      <c r="E53" s="59"/>
      <c r="F53" s="54" t="s">
        <v>78</v>
      </c>
      <c r="G53" s="54">
        <v>10.0</v>
      </c>
      <c r="H53" s="54" t="s">
        <v>53</v>
      </c>
      <c r="I53" s="55">
        <v>1.0</v>
      </c>
      <c r="J53" s="55">
        <v>1.0</v>
      </c>
      <c r="K53" s="55">
        <v>1.0</v>
      </c>
      <c r="L53" s="55"/>
      <c r="M53" s="54" t="s">
        <v>21</v>
      </c>
      <c r="N53" s="55"/>
      <c r="O53" s="55" t="str">
        <f t="shared" si="10"/>
        <v/>
      </c>
      <c r="P53" s="55" t="str">
        <f t="shared" ref="P53:Q53" si="43">IF($M53="Yes","N/A","")</f>
        <v/>
      </c>
      <c r="Q53" s="55" t="str">
        <f t="shared" si="43"/>
        <v/>
      </c>
      <c r="R53" s="55"/>
      <c r="S53" s="55" t="str">
        <f t="shared" si="2"/>
        <v/>
      </c>
      <c r="T53" s="56" t="str">
        <f t="shared" ref="T53:T54" si="45">IF($M53="Yes","N/A","")</f>
        <v/>
      </c>
      <c r="U53" s="56">
        <f t="shared" si="4"/>
        <v>0</v>
      </c>
    </row>
    <row r="54">
      <c r="A54" s="48">
        <v>2.0</v>
      </c>
      <c r="B54" s="49">
        <v>1.0</v>
      </c>
      <c r="C54" s="49">
        <v>2.0</v>
      </c>
      <c r="D54" s="49">
        <v>4.0</v>
      </c>
      <c r="E54" s="50"/>
      <c r="F54" s="50" t="s">
        <v>79</v>
      </c>
      <c r="G54" s="50">
        <v>1.0</v>
      </c>
      <c r="H54" s="50" t="s">
        <v>80</v>
      </c>
      <c r="I54" s="50">
        <v>1.0</v>
      </c>
      <c r="J54" s="50">
        <v>1.0</v>
      </c>
      <c r="K54" s="50">
        <v>1.0</v>
      </c>
      <c r="L54" s="50"/>
      <c r="M54" s="50" t="s">
        <v>21</v>
      </c>
      <c r="N54" s="50"/>
      <c r="O54" s="50" t="str">
        <f t="shared" si="10"/>
        <v/>
      </c>
      <c r="P54" s="50" t="str">
        <f t="shared" ref="P54:Q54" si="44">IF($M54="Yes","N/A","")</f>
        <v/>
      </c>
      <c r="Q54" s="50" t="str">
        <f t="shared" si="44"/>
        <v/>
      </c>
      <c r="R54" s="50">
        <v>1.6</v>
      </c>
      <c r="S54" s="50">
        <f t="shared" si="2"/>
        <v>1.6</v>
      </c>
      <c r="T54" s="51" t="str">
        <f t="shared" si="45"/>
        <v/>
      </c>
      <c r="U54" s="51">
        <f t="shared" si="4"/>
        <v>0</v>
      </c>
    </row>
    <row r="55">
      <c r="A55" s="44">
        <v>2.0</v>
      </c>
      <c r="B55" s="45">
        <v>1.0</v>
      </c>
      <c r="C55" s="45">
        <v>2.0</v>
      </c>
      <c r="D55" s="45">
        <v>3.0</v>
      </c>
      <c r="E55" s="46"/>
      <c r="F55" s="46" t="s">
        <v>81</v>
      </c>
      <c r="G55" s="46">
        <v>30.0</v>
      </c>
      <c r="H55" s="46" t="s">
        <v>37</v>
      </c>
      <c r="I55" s="46">
        <v>1.0</v>
      </c>
      <c r="J55" s="46">
        <v>1.0</v>
      </c>
      <c r="K55" s="46">
        <v>1.0</v>
      </c>
      <c r="L55" s="46" t="s">
        <v>82</v>
      </c>
      <c r="M55" s="46" t="s">
        <v>21</v>
      </c>
      <c r="N55" s="46"/>
      <c r="O55" s="46" t="str">
        <f t="shared" si="10"/>
        <v/>
      </c>
      <c r="P55" s="46"/>
      <c r="Q55" s="46"/>
      <c r="R55" s="46">
        <v>0.01</v>
      </c>
      <c r="S55" s="46">
        <f t="shared" si="2"/>
        <v>0.3</v>
      </c>
      <c r="T55" s="47">
        <v>6.58</v>
      </c>
      <c r="U55" s="47">
        <f t="shared" si="4"/>
        <v>197.4</v>
      </c>
    </row>
    <row r="56">
      <c r="A56" s="48">
        <v>2.0</v>
      </c>
      <c r="B56" s="84">
        <v>1.0</v>
      </c>
      <c r="C56" s="49">
        <v>2.0</v>
      </c>
      <c r="D56" s="49">
        <v>5.0</v>
      </c>
      <c r="E56" s="50"/>
      <c r="F56" s="50" t="s">
        <v>83</v>
      </c>
      <c r="G56" s="50">
        <v>1.0</v>
      </c>
      <c r="H56" s="50" t="s">
        <v>80</v>
      </c>
      <c r="I56" s="50">
        <v>1.0</v>
      </c>
      <c r="J56" s="50">
        <v>1.0</v>
      </c>
      <c r="K56" s="50">
        <v>1.0</v>
      </c>
      <c r="L56" s="50"/>
      <c r="M56" s="50" t="s">
        <v>21</v>
      </c>
      <c r="N56" s="50"/>
      <c r="O56" s="50" t="str">
        <f t="shared" si="10"/>
        <v/>
      </c>
      <c r="P56" s="50"/>
      <c r="Q56" s="50"/>
      <c r="R56" s="50">
        <v>53.58</v>
      </c>
      <c r="S56" s="50">
        <f t="shared" si="2"/>
        <v>53.58</v>
      </c>
      <c r="T56" s="51" t="str">
        <f t="shared" ref="T56:T59" si="46">IF($M56="Yes","N/A","")</f>
        <v/>
      </c>
      <c r="U56" s="51">
        <f t="shared" si="4"/>
        <v>0</v>
      </c>
    </row>
    <row r="57">
      <c r="A57" s="53"/>
      <c r="B57" s="53"/>
      <c r="C57" s="53"/>
      <c r="D57" s="53"/>
      <c r="E57" s="59"/>
      <c r="F57" s="54"/>
      <c r="G57" s="55"/>
      <c r="H57" s="55"/>
      <c r="I57" s="55"/>
      <c r="J57" s="55"/>
      <c r="K57" s="55"/>
      <c r="L57" s="55"/>
      <c r="M57" s="55"/>
      <c r="N57" s="55"/>
      <c r="O57" s="55" t="str">
        <f t="shared" si="10"/>
        <v/>
      </c>
      <c r="P57" s="55"/>
      <c r="Q57" s="55"/>
      <c r="R57" s="55"/>
      <c r="S57" s="55" t="str">
        <f t="shared" si="2"/>
        <v/>
      </c>
      <c r="T57" s="56" t="str">
        <f t="shared" si="46"/>
        <v/>
      </c>
      <c r="U57" s="56" t="str">
        <f t="shared" si="4"/>
        <v/>
      </c>
    </row>
    <row r="58">
      <c r="A58" s="76">
        <v>2.0</v>
      </c>
      <c r="B58" s="76">
        <v>3.0</v>
      </c>
      <c r="C58" s="76">
        <v>0.0</v>
      </c>
      <c r="D58" s="76">
        <v>0.0</v>
      </c>
      <c r="E58" s="31"/>
      <c r="F58" s="33" t="s">
        <v>84</v>
      </c>
      <c r="G58" s="32"/>
      <c r="H58" s="32"/>
      <c r="I58" s="32">
        <v>1.0</v>
      </c>
      <c r="J58" s="32">
        <v>1.0</v>
      </c>
      <c r="K58" s="32">
        <v>1.0</v>
      </c>
      <c r="L58" s="32"/>
      <c r="M58" s="32"/>
      <c r="N58" s="32"/>
      <c r="O58" s="32" t="str">
        <f t="shared" si="10"/>
        <v/>
      </c>
      <c r="P58" s="32" t="str">
        <f t="shared" ref="P58:Q58" si="47">IF($M58="Yes","N/A","")</f>
        <v/>
      </c>
      <c r="Q58" s="32" t="str">
        <f t="shared" si="47"/>
        <v/>
      </c>
      <c r="R58" s="32"/>
      <c r="S58" s="32" t="str">
        <f t="shared" si="2"/>
        <v/>
      </c>
      <c r="T58" s="34" t="str">
        <f t="shared" si="46"/>
        <v/>
      </c>
      <c r="U58" s="34" t="str">
        <f t="shared" si="4"/>
        <v/>
      </c>
    </row>
    <row r="59">
      <c r="A59" s="44">
        <v>2.0</v>
      </c>
      <c r="B59" s="45">
        <v>3.0</v>
      </c>
      <c r="C59" s="45">
        <v>1.0</v>
      </c>
      <c r="D59" s="45">
        <v>0.0</v>
      </c>
      <c r="E59" s="46"/>
      <c r="F59" s="46" t="s">
        <v>85</v>
      </c>
      <c r="G59" s="46"/>
      <c r="H59" s="46"/>
      <c r="I59" s="46">
        <v>1.0</v>
      </c>
      <c r="J59" s="46">
        <v>1.0</v>
      </c>
      <c r="K59" s="46">
        <v>1.0</v>
      </c>
      <c r="L59" s="46"/>
      <c r="M59" s="46"/>
      <c r="N59" s="46"/>
      <c r="O59" s="46" t="str">
        <f t="shared" si="10"/>
        <v/>
      </c>
      <c r="P59" s="46" t="str">
        <f t="shared" ref="P59:Q59" si="48">IF($M59="Yes","N/A","")</f>
        <v/>
      </c>
      <c r="Q59" s="46" t="str">
        <f t="shared" si="48"/>
        <v/>
      </c>
      <c r="R59" s="46"/>
      <c r="S59" s="46" t="str">
        <f t="shared" si="2"/>
        <v/>
      </c>
      <c r="T59" s="47" t="str">
        <f t="shared" si="46"/>
        <v/>
      </c>
      <c r="U59" s="47" t="str">
        <f t="shared" si="4"/>
        <v/>
      </c>
    </row>
    <row r="60">
      <c r="A60" s="48">
        <v>2.0</v>
      </c>
      <c r="B60" s="49">
        <v>3.0</v>
      </c>
      <c r="C60" s="49">
        <v>1.0</v>
      </c>
      <c r="D60" s="49">
        <v>1.0</v>
      </c>
      <c r="E60" s="50"/>
      <c r="F60" s="50" t="s">
        <v>86</v>
      </c>
      <c r="G60" s="50">
        <v>1.0</v>
      </c>
      <c r="H60" s="50"/>
      <c r="I60" s="50">
        <v>1.0</v>
      </c>
      <c r="J60" s="50">
        <v>1.0</v>
      </c>
      <c r="K60" s="50">
        <v>1.0</v>
      </c>
      <c r="L60" s="50" t="s">
        <v>87</v>
      </c>
      <c r="M60" s="50" t="s">
        <v>21</v>
      </c>
      <c r="N60" s="50"/>
      <c r="O60" s="50" t="str">
        <f t="shared" si="10"/>
        <v/>
      </c>
      <c r="P60" s="50" t="str">
        <f t="shared" ref="P60:Q60" si="49">IF($M60="Yes","N/A","")</f>
        <v/>
      </c>
      <c r="Q60" s="50" t="str">
        <f t="shared" si="49"/>
        <v/>
      </c>
      <c r="R60" s="50">
        <v>7.0</v>
      </c>
      <c r="S60" s="50">
        <f t="shared" si="2"/>
        <v>7</v>
      </c>
      <c r="T60" s="51">
        <v>808.31</v>
      </c>
      <c r="U60" s="51">
        <f t="shared" si="4"/>
        <v>808.31</v>
      </c>
    </row>
    <row r="61">
      <c r="A61" s="44">
        <v>2.0</v>
      </c>
      <c r="B61" s="45">
        <v>3.0</v>
      </c>
      <c r="C61" s="45">
        <v>1.0</v>
      </c>
      <c r="D61" s="45">
        <v>2.0</v>
      </c>
      <c r="E61" s="46"/>
      <c r="F61" s="46" t="s">
        <v>88</v>
      </c>
      <c r="G61" s="46">
        <v>1.0</v>
      </c>
      <c r="H61" s="46"/>
      <c r="I61" s="46">
        <v>1.0</v>
      </c>
      <c r="J61" s="46">
        <v>1.0</v>
      </c>
      <c r="K61" s="46">
        <v>1.0</v>
      </c>
      <c r="L61" s="46"/>
      <c r="M61" s="46" t="s">
        <v>21</v>
      </c>
      <c r="N61" s="46"/>
      <c r="O61" s="46" t="str">
        <f t="shared" si="10"/>
        <v/>
      </c>
      <c r="P61" s="46" t="str">
        <f t="shared" ref="P61:Q61" si="50">IF($M61="Yes","N/A","")</f>
        <v/>
      </c>
      <c r="Q61" s="46" t="str">
        <f t="shared" si="50"/>
        <v/>
      </c>
      <c r="R61" s="46"/>
      <c r="S61" s="46" t="str">
        <f t="shared" si="2"/>
        <v/>
      </c>
      <c r="T61" s="47">
        <v>334.0</v>
      </c>
      <c r="U61" s="47">
        <f t="shared" si="4"/>
        <v>334</v>
      </c>
    </row>
    <row r="62">
      <c r="A62" s="57">
        <v>2.0</v>
      </c>
      <c r="B62" s="57">
        <v>3.0</v>
      </c>
      <c r="C62" s="57">
        <v>1.0</v>
      </c>
      <c r="D62" s="57">
        <v>3.0</v>
      </c>
      <c r="E62" s="40"/>
      <c r="F62" s="42" t="s">
        <v>70</v>
      </c>
      <c r="G62" s="42">
        <v>1.0</v>
      </c>
      <c r="H62" s="41"/>
      <c r="I62" s="41">
        <v>1.0</v>
      </c>
      <c r="J62" s="41">
        <v>1.0</v>
      </c>
      <c r="K62" s="41">
        <v>1.0</v>
      </c>
      <c r="L62" s="41"/>
      <c r="M62" s="41"/>
      <c r="N62" s="41"/>
      <c r="O62" s="41" t="str">
        <f t="shared" si="10"/>
        <v/>
      </c>
      <c r="P62" s="41" t="str">
        <f t="shared" ref="P62:Q62" si="51">IF($M62="Yes","N/A","")</f>
        <v/>
      </c>
      <c r="Q62" s="41" t="str">
        <f t="shared" si="51"/>
        <v/>
      </c>
      <c r="R62" s="41"/>
      <c r="S62" s="41" t="str">
        <f t="shared" si="2"/>
        <v/>
      </c>
      <c r="T62" s="58" t="str">
        <f>IF($M62="Yes","N/A","")</f>
        <v/>
      </c>
      <c r="U62" s="58" t="str">
        <f t="shared" si="4"/>
        <v/>
      </c>
    </row>
    <row r="63">
      <c r="A63" s="44">
        <v>2.0</v>
      </c>
      <c r="B63" s="45">
        <v>3.0</v>
      </c>
      <c r="C63" s="45">
        <v>1.0</v>
      </c>
      <c r="D63" s="45">
        <v>4.0</v>
      </c>
      <c r="E63" s="46"/>
      <c r="F63" s="46" t="s">
        <v>89</v>
      </c>
      <c r="G63" s="46">
        <v>1.0</v>
      </c>
      <c r="H63" s="46" t="s">
        <v>37</v>
      </c>
      <c r="I63" s="46">
        <v>1.0</v>
      </c>
      <c r="J63" s="46">
        <v>1.0</v>
      </c>
      <c r="K63" s="46">
        <v>1.0</v>
      </c>
      <c r="L63" s="46" t="s">
        <v>90</v>
      </c>
      <c r="M63" s="46" t="s">
        <v>21</v>
      </c>
      <c r="N63" s="46"/>
      <c r="O63" s="46" t="str">
        <f t="shared" si="10"/>
        <v/>
      </c>
      <c r="P63" s="46" t="str">
        <f t="shared" ref="P63:Q63" si="52">IF($M63="Yes","N/A","")</f>
        <v/>
      </c>
      <c r="Q63" s="46" t="str">
        <f t="shared" si="52"/>
        <v/>
      </c>
      <c r="R63" s="46"/>
      <c r="S63" s="46" t="str">
        <f t="shared" si="2"/>
        <v/>
      </c>
      <c r="T63" s="47">
        <v>22.89</v>
      </c>
      <c r="U63" s="47">
        <f t="shared" si="4"/>
        <v>22.89</v>
      </c>
    </row>
    <row r="64">
      <c r="A64" s="48">
        <v>2.0</v>
      </c>
      <c r="B64" s="49">
        <v>3.0</v>
      </c>
      <c r="C64" s="49">
        <v>1.0</v>
      </c>
      <c r="D64" s="49">
        <v>5.0</v>
      </c>
      <c r="E64" s="50"/>
      <c r="F64" s="50" t="s">
        <v>91</v>
      </c>
      <c r="G64" s="50">
        <v>2.0</v>
      </c>
      <c r="H64" s="50" t="s">
        <v>37</v>
      </c>
      <c r="I64" s="50">
        <v>1.0</v>
      </c>
      <c r="J64" s="50">
        <v>1.0</v>
      </c>
      <c r="K64" s="50">
        <v>1.0</v>
      </c>
      <c r="L64" s="50" t="s">
        <v>92</v>
      </c>
      <c r="M64" s="50" t="s">
        <v>21</v>
      </c>
      <c r="N64" s="50"/>
      <c r="O64" s="50" t="str">
        <f t="shared" si="10"/>
        <v/>
      </c>
      <c r="P64" s="50" t="str">
        <f t="shared" ref="P64:Q64" si="53">IF($M64="Yes","N/A","")</f>
        <v/>
      </c>
      <c r="Q64" s="50" t="str">
        <f t="shared" si="53"/>
        <v/>
      </c>
      <c r="R64" s="50"/>
      <c r="S64" s="50" t="str">
        <f t="shared" si="2"/>
        <v/>
      </c>
      <c r="T64" s="51">
        <v>88.18</v>
      </c>
      <c r="U64" s="51">
        <f t="shared" si="4"/>
        <v>176.36</v>
      </c>
    </row>
    <row r="65">
      <c r="A65" s="67">
        <v>2.0</v>
      </c>
      <c r="B65" s="68">
        <v>3.0</v>
      </c>
      <c r="C65" s="68">
        <v>1.0</v>
      </c>
      <c r="D65" s="68">
        <v>6.0</v>
      </c>
      <c r="E65" s="69"/>
      <c r="F65" s="69" t="s">
        <v>93</v>
      </c>
      <c r="G65" s="69">
        <v>3.0</v>
      </c>
      <c r="H65" s="69" t="s">
        <v>53</v>
      </c>
      <c r="I65" s="69">
        <v>1.0</v>
      </c>
      <c r="J65" s="69">
        <v>1.0</v>
      </c>
      <c r="K65" s="69">
        <v>1.0</v>
      </c>
      <c r="L65" s="69"/>
      <c r="M65" s="69" t="s">
        <v>21</v>
      </c>
      <c r="N65" s="69" t="s">
        <v>22</v>
      </c>
      <c r="O65" s="69" t="str">
        <f t="shared" si="10"/>
        <v/>
      </c>
      <c r="P65" s="69"/>
      <c r="Q65" s="69"/>
      <c r="R65" s="69"/>
      <c r="S65" s="69" t="str">
        <f t="shared" si="2"/>
        <v/>
      </c>
      <c r="T65" s="70" t="str">
        <f>IF($M65="Yes","N/A","")</f>
        <v/>
      </c>
      <c r="U65" s="70">
        <f t="shared" si="4"/>
        <v>0</v>
      </c>
    </row>
    <row r="66">
      <c r="A66" s="48">
        <v>2.0</v>
      </c>
      <c r="B66" s="49">
        <v>3.0</v>
      </c>
      <c r="C66" s="49">
        <v>1.0</v>
      </c>
      <c r="D66" s="49">
        <v>7.0</v>
      </c>
      <c r="E66" s="50"/>
      <c r="F66" s="50" t="s">
        <v>94</v>
      </c>
      <c r="G66" s="50">
        <v>3.0</v>
      </c>
      <c r="H66" s="50"/>
      <c r="I66" s="50">
        <v>1.0</v>
      </c>
      <c r="J66" s="50">
        <v>1.0</v>
      </c>
      <c r="K66" s="50">
        <v>1.0</v>
      </c>
      <c r="L66" s="50" t="s">
        <v>95</v>
      </c>
      <c r="M66" s="50" t="s">
        <v>21</v>
      </c>
      <c r="N66" s="50"/>
      <c r="O66" s="50" t="str">
        <f t="shared" si="10"/>
        <v/>
      </c>
      <c r="P66" s="50"/>
      <c r="Q66" s="50"/>
      <c r="R66" s="50"/>
      <c r="S66" s="50" t="str">
        <f t="shared" si="2"/>
        <v/>
      </c>
      <c r="T66" s="51">
        <v>6.27</v>
      </c>
      <c r="U66" s="51">
        <f t="shared" si="4"/>
        <v>18.81</v>
      </c>
    </row>
    <row r="67">
      <c r="A67" s="44"/>
      <c r="B67" s="45"/>
      <c r="C67" s="45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 t="str">
        <f t="shared" si="10"/>
        <v/>
      </c>
      <c r="P67" s="46" t="str">
        <f t="shared" ref="P67:Q67" si="54">IF($M67="Yes","N/A","")</f>
        <v/>
      </c>
      <c r="Q67" s="46" t="str">
        <f t="shared" si="54"/>
        <v/>
      </c>
      <c r="R67" s="46"/>
      <c r="S67" s="46" t="str">
        <f t="shared" si="2"/>
        <v/>
      </c>
      <c r="T67" s="47" t="str">
        <f t="shared" ref="T67:T68" si="56">IF($M67="Yes","N/A","")</f>
        <v/>
      </c>
      <c r="U67" s="47" t="str">
        <f t="shared" si="4"/>
        <v/>
      </c>
    </row>
    <row r="68">
      <c r="A68" s="76">
        <v>2.0</v>
      </c>
      <c r="B68" s="76">
        <v>2.0</v>
      </c>
      <c r="C68" s="76">
        <v>0.0</v>
      </c>
      <c r="D68" s="76">
        <v>0.0</v>
      </c>
      <c r="E68" s="31"/>
      <c r="F68" s="33" t="s">
        <v>96</v>
      </c>
      <c r="G68" s="32"/>
      <c r="H68" s="32"/>
      <c r="I68" s="32"/>
      <c r="J68" s="32"/>
      <c r="K68" s="32"/>
      <c r="L68" s="32"/>
      <c r="M68" s="32"/>
      <c r="N68" s="32"/>
      <c r="O68" s="32" t="str">
        <f t="shared" si="10"/>
        <v/>
      </c>
      <c r="P68" s="32" t="str">
        <f t="shared" ref="P68:Q68" si="55">IF($M68="Yes","N/A","")</f>
        <v/>
      </c>
      <c r="Q68" s="32" t="str">
        <f t="shared" si="55"/>
        <v/>
      </c>
      <c r="R68" s="32"/>
      <c r="S68" s="32" t="str">
        <f t="shared" si="2"/>
        <v/>
      </c>
      <c r="T68" s="34" t="str">
        <f t="shared" si="56"/>
        <v/>
      </c>
      <c r="U68" s="34" t="str">
        <f t="shared" si="4"/>
        <v/>
      </c>
    </row>
    <row r="69">
      <c r="A69" s="52">
        <v>2.0</v>
      </c>
      <c r="B69" s="52">
        <v>2.0</v>
      </c>
      <c r="C69" s="52">
        <v>1.0</v>
      </c>
      <c r="D69" s="52">
        <v>0.0</v>
      </c>
      <c r="E69" s="35"/>
      <c r="F69" s="36" t="s">
        <v>97</v>
      </c>
      <c r="G69" s="36">
        <v>1.0</v>
      </c>
      <c r="H69" s="36" t="s">
        <v>34</v>
      </c>
      <c r="I69" s="36">
        <v>1.0</v>
      </c>
      <c r="J69" s="36">
        <v>1.0</v>
      </c>
      <c r="K69" s="36">
        <v>1.0</v>
      </c>
      <c r="L69" s="37"/>
      <c r="M69" s="36" t="s">
        <v>21</v>
      </c>
      <c r="N69" s="37"/>
      <c r="O69" s="37" t="str">
        <f t="shared" si="10"/>
        <v/>
      </c>
      <c r="P69" s="37" t="str">
        <f t="shared" ref="P69:Q69" si="57">IF($M69="Yes","N/A","")</f>
        <v/>
      </c>
      <c r="Q69" s="37" t="str">
        <f t="shared" si="57"/>
        <v/>
      </c>
      <c r="R69" s="36">
        <v>9.06</v>
      </c>
      <c r="S69" s="36">
        <v>9.06</v>
      </c>
      <c r="T69" s="85">
        <v>295.72</v>
      </c>
      <c r="U69" s="38">
        <f t="shared" si="4"/>
        <v>295.72</v>
      </c>
    </row>
    <row r="70">
      <c r="A70" s="72">
        <v>2.0</v>
      </c>
      <c r="B70" s="73">
        <v>2.0</v>
      </c>
      <c r="C70" s="73">
        <v>2.0</v>
      </c>
      <c r="D70" s="73">
        <v>0.0</v>
      </c>
      <c r="E70" s="74"/>
      <c r="F70" s="74" t="s">
        <v>98</v>
      </c>
      <c r="G70" s="74">
        <v>1.0</v>
      </c>
      <c r="H70" s="74" t="s">
        <v>34</v>
      </c>
      <c r="I70" s="74">
        <v>1.0</v>
      </c>
      <c r="J70" s="74">
        <v>1.0</v>
      </c>
      <c r="K70" s="74">
        <v>1.0</v>
      </c>
      <c r="L70" s="74"/>
      <c r="M70" s="74"/>
      <c r="N70" s="74"/>
      <c r="O70" s="74" t="str">
        <f t="shared" si="10"/>
        <v/>
      </c>
      <c r="P70" s="74"/>
      <c r="Q70" s="74"/>
      <c r="R70" s="74"/>
      <c r="S70" s="74" t="str">
        <f t="shared" ref="S70:S79" si="59">IF(R70&gt;0,R70*G70,"")</f>
        <v/>
      </c>
      <c r="T70" s="75" t="str">
        <f>IF($M70="Yes","N/A","")</f>
        <v/>
      </c>
      <c r="U70" s="75" t="str">
        <f t="shared" si="4"/>
        <v/>
      </c>
    </row>
    <row r="71">
      <c r="A71" s="48">
        <v>2.0</v>
      </c>
      <c r="B71" s="49">
        <v>2.0</v>
      </c>
      <c r="C71" s="49">
        <v>2.0</v>
      </c>
      <c r="D71" s="49">
        <v>1.0</v>
      </c>
      <c r="E71" s="50"/>
      <c r="F71" s="50" t="s">
        <v>99</v>
      </c>
      <c r="G71" s="50">
        <v>4.0</v>
      </c>
      <c r="H71" s="50" t="s">
        <v>34</v>
      </c>
      <c r="I71" s="50">
        <v>1.0</v>
      </c>
      <c r="J71" s="50">
        <v>1.0</v>
      </c>
      <c r="K71" s="50">
        <v>1.0</v>
      </c>
      <c r="L71" s="50"/>
      <c r="M71" s="50" t="s">
        <v>21</v>
      </c>
      <c r="N71" s="50"/>
      <c r="O71" s="50" t="str">
        <f t="shared" si="10"/>
        <v/>
      </c>
      <c r="P71" s="50" t="str">
        <f t="shared" ref="P71:Q71" si="58">IF($M71="Yes","N/A","")</f>
        <v/>
      </c>
      <c r="Q71" s="50" t="str">
        <f t="shared" si="58"/>
        <v/>
      </c>
      <c r="R71" s="50">
        <v>3.55</v>
      </c>
      <c r="S71" s="50">
        <f t="shared" si="59"/>
        <v>14.2</v>
      </c>
      <c r="T71" s="51">
        <v>176.24</v>
      </c>
      <c r="U71" s="51">
        <f t="shared" si="4"/>
        <v>704.96</v>
      </c>
    </row>
    <row r="72">
      <c r="A72" s="53">
        <v>2.0</v>
      </c>
      <c r="B72" s="53">
        <v>2.0</v>
      </c>
      <c r="C72" s="53">
        <v>2.0</v>
      </c>
      <c r="D72" s="53">
        <v>1.0</v>
      </c>
      <c r="E72" s="53" t="s">
        <v>29</v>
      </c>
      <c r="F72" s="54" t="s">
        <v>100</v>
      </c>
      <c r="G72" s="54">
        <v>1.0</v>
      </c>
      <c r="H72" s="54" t="s">
        <v>34</v>
      </c>
      <c r="I72" s="55">
        <v>1.0</v>
      </c>
      <c r="J72" s="55">
        <v>1.0</v>
      </c>
      <c r="K72" s="55">
        <v>1.0</v>
      </c>
      <c r="L72" s="55"/>
      <c r="M72" s="54" t="s">
        <v>21</v>
      </c>
      <c r="N72" s="55"/>
      <c r="O72" s="55" t="str">
        <f t="shared" si="10"/>
        <v/>
      </c>
      <c r="P72" s="55"/>
      <c r="Q72" s="55"/>
      <c r="R72" s="54">
        <v>3.55</v>
      </c>
      <c r="S72" s="55">
        <f t="shared" si="59"/>
        <v>3.55</v>
      </c>
      <c r="T72" s="51">
        <v>176.24</v>
      </c>
      <c r="U72" s="56">
        <f t="shared" si="4"/>
        <v>176.24</v>
      </c>
    </row>
    <row r="73">
      <c r="A73" s="57">
        <v>2.0</v>
      </c>
      <c r="B73" s="57">
        <v>2.0</v>
      </c>
      <c r="C73" s="57">
        <v>2.0</v>
      </c>
      <c r="D73" s="57">
        <v>1.0</v>
      </c>
      <c r="E73" s="57" t="s">
        <v>42</v>
      </c>
      <c r="F73" s="42" t="s">
        <v>101</v>
      </c>
      <c r="G73" s="42">
        <v>1.0</v>
      </c>
      <c r="H73" s="42" t="s">
        <v>34</v>
      </c>
      <c r="I73" s="41">
        <v>1.0</v>
      </c>
      <c r="J73" s="41">
        <v>1.0</v>
      </c>
      <c r="K73" s="41">
        <v>1.0</v>
      </c>
      <c r="L73" s="41"/>
      <c r="M73" s="42" t="s">
        <v>21</v>
      </c>
      <c r="N73" s="41"/>
      <c r="O73" s="41" t="str">
        <f t="shared" si="10"/>
        <v/>
      </c>
      <c r="P73" s="41" t="str">
        <f t="shared" ref="P73:Q73" si="60">IF($M73="Yes","N/A","")</f>
        <v/>
      </c>
      <c r="Q73" s="41" t="str">
        <f t="shared" si="60"/>
        <v/>
      </c>
      <c r="R73" s="42">
        <v>3.55</v>
      </c>
      <c r="S73" s="41">
        <f t="shared" si="59"/>
        <v>3.55</v>
      </c>
      <c r="T73" s="51">
        <v>176.24</v>
      </c>
      <c r="U73" s="58">
        <f t="shared" si="4"/>
        <v>176.24</v>
      </c>
    </row>
    <row r="74">
      <c r="A74" s="44">
        <v>2.0</v>
      </c>
      <c r="B74" s="45">
        <v>2.0</v>
      </c>
      <c r="C74" s="45">
        <v>2.0</v>
      </c>
      <c r="D74" s="45">
        <v>1.0</v>
      </c>
      <c r="E74" s="46" t="s">
        <v>102</v>
      </c>
      <c r="F74" s="46" t="s">
        <v>103</v>
      </c>
      <c r="G74" s="46">
        <v>5.0</v>
      </c>
      <c r="H74" s="46"/>
      <c r="I74" s="46">
        <v>1.0</v>
      </c>
      <c r="J74" s="46">
        <v>1.0</v>
      </c>
      <c r="K74" s="46">
        <v>1.0</v>
      </c>
      <c r="L74" s="46"/>
      <c r="M74" s="46"/>
      <c r="N74" s="46"/>
      <c r="O74" s="46" t="str">
        <f t="shared" si="10"/>
        <v/>
      </c>
      <c r="P74" s="46" t="str">
        <f t="shared" ref="P74:Q74" si="61">IF($M74="Yes","N/A","")</f>
        <v/>
      </c>
      <c r="Q74" s="46" t="str">
        <f t="shared" si="61"/>
        <v/>
      </c>
      <c r="R74" s="46"/>
      <c r="S74" s="46" t="str">
        <f t="shared" si="59"/>
        <v/>
      </c>
      <c r="T74" s="47" t="str">
        <f>IF($M74="Yes","N/A","")</f>
        <v/>
      </c>
      <c r="U74" s="47" t="str">
        <f t="shared" si="4"/>
        <v/>
      </c>
    </row>
    <row r="75">
      <c r="A75" s="48">
        <v>2.0</v>
      </c>
      <c r="B75" s="49">
        <v>2.0</v>
      </c>
      <c r="C75" s="49">
        <v>2.0</v>
      </c>
      <c r="D75" s="49">
        <v>2.0</v>
      </c>
      <c r="E75" s="50"/>
      <c r="F75" s="50" t="s">
        <v>104</v>
      </c>
      <c r="G75" s="50">
        <v>8.0</v>
      </c>
      <c r="H75" s="50" t="s">
        <v>41</v>
      </c>
      <c r="I75" s="50">
        <v>1.0</v>
      </c>
      <c r="J75" s="50">
        <v>1.0</v>
      </c>
      <c r="K75" s="50">
        <v>1.0</v>
      </c>
      <c r="L75" s="50"/>
      <c r="M75" s="50" t="s">
        <v>21</v>
      </c>
      <c r="N75" s="50"/>
      <c r="O75" s="50" t="str">
        <f t="shared" si="10"/>
        <v/>
      </c>
      <c r="P75" s="50" t="str">
        <f t="shared" ref="P75:Q75" si="62">IF($M75="Yes","N/A","")</f>
        <v/>
      </c>
      <c r="Q75" s="50" t="str">
        <f t="shared" si="62"/>
        <v/>
      </c>
      <c r="R75" s="50"/>
      <c r="S75" s="50" t="str">
        <f t="shared" si="59"/>
        <v/>
      </c>
      <c r="T75" s="51">
        <f>33.95/2</f>
        <v>16.975</v>
      </c>
      <c r="U75" s="51">
        <f t="shared" si="4"/>
        <v>135.8</v>
      </c>
    </row>
    <row r="76">
      <c r="A76" s="44"/>
      <c r="B76" s="45"/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 t="str">
        <f t="shared" si="10"/>
        <v/>
      </c>
      <c r="P76" s="46" t="str">
        <f t="shared" ref="P76:Q76" si="63">IF($M76="Yes","N/A","")</f>
        <v/>
      </c>
      <c r="Q76" s="46" t="str">
        <f t="shared" si="63"/>
        <v/>
      </c>
      <c r="R76" s="46"/>
      <c r="S76" s="46" t="str">
        <f t="shared" si="59"/>
        <v/>
      </c>
      <c r="T76" s="47" t="str">
        <f>IF($M76="Yes","N/A","")</f>
        <v/>
      </c>
      <c r="U76" s="47" t="str">
        <f t="shared" si="4"/>
        <v/>
      </c>
    </row>
    <row r="77">
      <c r="A77" s="72">
        <v>2.0</v>
      </c>
      <c r="B77" s="73">
        <v>2.0</v>
      </c>
      <c r="C77" s="73">
        <v>3.0</v>
      </c>
      <c r="D77" s="73">
        <v>0.0</v>
      </c>
      <c r="E77" s="74"/>
      <c r="F77" s="74" t="s">
        <v>105</v>
      </c>
      <c r="G77" s="74">
        <v>1.0</v>
      </c>
      <c r="H77" s="74" t="s">
        <v>37</v>
      </c>
      <c r="I77" s="74">
        <v>1.0</v>
      </c>
      <c r="J77" s="74">
        <v>1.0</v>
      </c>
      <c r="K77" s="74">
        <v>1.0</v>
      </c>
      <c r="L77" s="74" t="s">
        <v>106</v>
      </c>
      <c r="M77" s="74" t="s">
        <v>21</v>
      </c>
      <c r="N77" s="74"/>
      <c r="O77" s="74" t="str">
        <f t="shared" si="10"/>
        <v/>
      </c>
      <c r="P77" s="74" t="str">
        <f t="shared" ref="P77:Q77" si="64">IF($M77="Yes","N/A","")</f>
        <v/>
      </c>
      <c r="Q77" s="74" t="str">
        <f t="shared" si="64"/>
        <v/>
      </c>
      <c r="R77" s="74">
        <v>3.1</v>
      </c>
      <c r="S77" s="74">
        <f t="shared" si="59"/>
        <v>3.1</v>
      </c>
      <c r="T77" s="75">
        <v>476.22</v>
      </c>
      <c r="U77" s="75">
        <f t="shared" si="4"/>
        <v>476.22</v>
      </c>
    </row>
    <row r="78">
      <c r="A78" s="59"/>
      <c r="B78" s="59"/>
      <c r="C78" s="59"/>
      <c r="D78" s="59"/>
      <c r="E78" s="59"/>
      <c r="F78" s="55"/>
      <c r="G78" s="55"/>
      <c r="H78" s="55"/>
      <c r="I78" s="54"/>
      <c r="J78" s="55"/>
      <c r="K78" s="55"/>
      <c r="L78" s="55"/>
      <c r="M78" s="55"/>
      <c r="N78" s="55"/>
      <c r="O78" s="55" t="str">
        <f t="shared" si="10"/>
        <v/>
      </c>
      <c r="P78" s="55"/>
      <c r="Q78" s="55"/>
      <c r="R78" s="55"/>
      <c r="S78" s="55" t="str">
        <f t="shared" si="59"/>
        <v/>
      </c>
      <c r="T78" s="56" t="str">
        <f>IF($M78="Yes","N/A","")</f>
        <v/>
      </c>
      <c r="U78" s="56" t="str">
        <f t="shared" si="4"/>
        <v/>
      </c>
    </row>
    <row r="79">
      <c r="A79" s="52">
        <v>2.0</v>
      </c>
      <c r="B79" s="52">
        <v>2.0</v>
      </c>
      <c r="C79" s="52">
        <v>4.0</v>
      </c>
      <c r="D79" s="52">
        <v>0.0</v>
      </c>
      <c r="E79" s="35"/>
      <c r="F79" s="36" t="s">
        <v>107</v>
      </c>
      <c r="G79" s="36">
        <v>1.0</v>
      </c>
      <c r="H79" s="36" t="s">
        <v>108</v>
      </c>
      <c r="I79" s="86">
        <v>1.0</v>
      </c>
      <c r="J79" s="36">
        <v>1.0</v>
      </c>
      <c r="K79" s="36">
        <v>1.0</v>
      </c>
      <c r="L79" s="36" t="s">
        <v>109</v>
      </c>
      <c r="M79" s="36" t="s">
        <v>21</v>
      </c>
      <c r="N79" s="37"/>
      <c r="O79" s="37" t="str">
        <f t="shared" si="10"/>
        <v/>
      </c>
      <c r="P79" s="37" t="str">
        <f t="shared" ref="P79:Q79" si="65">IF($M79="Yes","N/A","")</f>
        <v/>
      </c>
      <c r="Q79" s="37" t="str">
        <f t="shared" si="65"/>
        <v/>
      </c>
      <c r="R79" s="36">
        <v>6.0</v>
      </c>
      <c r="S79" s="37">
        <f t="shared" si="59"/>
        <v>6</v>
      </c>
      <c r="T79" s="85">
        <v>74.84</v>
      </c>
      <c r="U79" s="85">
        <f t="shared" si="4"/>
        <v>74.84</v>
      </c>
    </row>
    <row r="80">
      <c r="A80" s="44"/>
      <c r="B80" s="45"/>
      <c r="C80" s="45"/>
      <c r="D80" s="45"/>
      <c r="E80" s="87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7"/>
      <c r="U80" s="47" t="str">
        <f t="shared" si="4"/>
        <v/>
      </c>
    </row>
    <row r="81">
      <c r="A81" s="80">
        <v>2.0</v>
      </c>
      <c r="B81" s="81">
        <v>2.0</v>
      </c>
      <c r="C81" s="81">
        <v>5.0</v>
      </c>
      <c r="D81" s="81">
        <v>0.0</v>
      </c>
      <c r="E81" s="88"/>
      <c r="F81" s="82" t="s">
        <v>110</v>
      </c>
      <c r="G81" s="82">
        <v>1.0</v>
      </c>
      <c r="H81" s="82" t="s">
        <v>111</v>
      </c>
      <c r="I81" s="82">
        <v>1.0</v>
      </c>
      <c r="J81" s="82">
        <v>1.0</v>
      </c>
      <c r="K81" s="82">
        <v>1.0</v>
      </c>
      <c r="L81" s="82" t="s">
        <v>112</v>
      </c>
      <c r="M81" s="82" t="s">
        <v>21</v>
      </c>
      <c r="N81" s="82"/>
      <c r="O81" s="82"/>
      <c r="P81" s="82"/>
      <c r="Q81" s="82"/>
      <c r="R81" s="82"/>
      <c r="S81" s="82"/>
      <c r="T81" s="83">
        <v>24.93</v>
      </c>
      <c r="U81" s="83">
        <f t="shared" si="4"/>
        <v>24.93</v>
      </c>
    </row>
    <row r="82">
      <c r="A82" s="44">
        <v>2.0</v>
      </c>
      <c r="B82" s="45">
        <v>2.0</v>
      </c>
      <c r="C82" s="45">
        <v>5.0</v>
      </c>
      <c r="D82" s="45">
        <v>1.0</v>
      </c>
      <c r="E82" s="46"/>
      <c r="F82" s="46" t="s">
        <v>113</v>
      </c>
      <c r="G82" s="46"/>
      <c r="H82" s="46"/>
      <c r="I82" s="46"/>
      <c r="J82" s="46"/>
      <c r="K82" s="46"/>
      <c r="L82" s="46"/>
      <c r="M82" s="46"/>
      <c r="N82" s="46"/>
      <c r="O82" s="46" t="str">
        <f t="shared" ref="O82:Q82" si="66">IF($M82="Yes","N/A","")</f>
        <v/>
      </c>
      <c r="P82" s="46" t="str">
        <f t="shared" si="66"/>
        <v/>
      </c>
      <c r="Q82" s="46" t="str">
        <f t="shared" si="66"/>
        <v/>
      </c>
      <c r="R82" s="46"/>
      <c r="S82" s="46" t="str">
        <f>IF(R82&gt;0,R82*G82,"")</f>
        <v/>
      </c>
      <c r="T82" s="47" t="str">
        <f>IF($M82="Yes","N/A","")</f>
        <v/>
      </c>
      <c r="U82" s="47" t="str">
        <f t="shared" si="4"/>
        <v/>
      </c>
    </row>
    <row r="83">
      <c r="A83" s="57"/>
      <c r="B83" s="89"/>
      <c r="C83" s="89"/>
      <c r="D83" s="89"/>
      <c r="E83" s="90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2"/>
      <c r="U83" s="92"/>
    </row>
    <row r="84">
      <c r="A84" s="40"/>
      <c r="B84" s="93"/>
      <c r="C84" s="93"/>
      <c r="D84" s="93"/>
      <c r="E84" s="90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2"/>
      <c r="U84" s="92"/>
    </row>
    <row r="85">
      <c r="A85" s="40"/>
      <c r="B85" s="93"/>
      <c r="C85" s="93"/>
      <c r="D85" s="93"/>
      <c r="E85" s="90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2"/>
      <c r="U85" s="92"/>
    </row>
    <row r="86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 t="str">
        <f t="shared" ref="O86:Q86" si="67">IF($M86="Yes","N/A","")</f>
        <v/>
      </c>
      <c r="P86" s="41" t="str">
        <f t="shared" si="67"/>
        <v/>
      </c>
      <c r="Q86" s="41" t="str">
        <f t="shared" si="67"/>
        <v/>
      </c>
      <c r="R86" s="41"/>
      <c r="S86" s="41" t="str">
        <f t="shared" ref="S86:S98" si="69">IF(R86&gt;0,R86*G86,"")</f>
        <v/>
      </c>
      <c r="T86" s="58" t="str">
        <f t="shared" ref="T86:T97" si="70">IF($M86="Yes","N/A","")</f>
        <v/>
      </c>
      <c r="U86" s="58" t="str">
        <f t="shared" ref="U86:U108" si="71">IF($M86="","",IF($M86="Yes","N/A",$T86*$G86))</f>
        <v/>
      </c>
    </row>
    <row r="87">
      <c r="A87" s="94">
        <v>3.0</v>
      </c>
      <c r="B87" s="95">
        <v>0.0</v>
      </c>
      <c r="C87" s="95">
        <v>0.0</v>
      </c>
      <c r="D87" s="95">
        <v>0.0</v>
      </c>
      <c r="E87" s="96"/>
      <c r="F87" s="96" t="s">
        <v>114</v>
      </c>
      <c r="G87" s="96"/>
      <c r="H87" s="96"/>
      <c r="I87" s="96">
        <v>1.0</v>
      </c>
      <c r="J87" s="96">
        <v>1.0</v>
      </c>
      <c r="K87" s="96">
        <v>1.0</v>
      </c>
      <c r="L87" s="96"/>
      <c r="M87" s="96"/>
      <c r="N87" s="96"/>
      <c r="O87" s="96" t="str">
        <f t="shared" ref="O87:Q87" si="68">IF($M87="Yes","N/A","")</f>
        <v/>
      </c>
      <c r="P87" s="96" t="str">
        <f t="shared" si="68"/>
        <v/>
      </c>
      <c r="Q87" s="96" t="str">
        <f t="shared" si="68"/>
        <v/>
      </c>
      <c r="R87" s="96"/>
      <c r="S87" s="96" t="str">
        <f t="shared" si="69"/>
        <v/>
      </c>
      <c r="T87" s="97" t="str">
        <f t="shared" si="70"/>
        <v/>
      </c>
      <c r="U87" s="97" t="str">
        <f t="shared" si="71"/>
        <v/>
      </c>
    </row>
    <row r="88">
      <c r="A88" s="98">
        <v>3.0</v>
      </c>
      <c r="B88" s="99">
        <v>1.0</v>
      </c>
      <c r="C88" s="99">
        <v>0.0</v>
      </c>
      <c r="D88" s="99">
        <v>0.0</v>
      </c>
      <c r="E88" s="100"/>
      <c r="F88" s="100" t="s">
        <v>115</v>
      </c>
      <c r="G88" s="100"/>
      <c r="H88" s="100"/>
      <c r="I88" s="100">
        <v>1.0</v>
      </c>
      <c r="J88" s="100">
        <v>1.0</v>
      </c>
      <c r="K88" s="100">
        <v>1.0</v>
      </c>
      <c r="L88" s="100"/>
      <c r="M88" s="100"/>
      <c r="N88" s="100"/>
      <c r="O88" s="100" t="str">
        <f t="shared" ref="O88:Q88" si="72">IF($M88="Yes","N/A","")</f>
        <v/>
      </c>
      <c r="P88" s="100" t="str">
        <f t="shared" si="72"/>
        <v/>
      </c>
      <c r="Q88" s="100" t="str">
        <f t="shared" si="72"/>
        <v/>
      </c>
      <c r="R88" s="100"/>
      <c r="S88" s="100" t="str">
        <f t="shared" si="69"/>
        <v/>
      </c>
      <c r="T88" s="101" t="str">
        <f t="shared" si="70"/>
        <v/>
      </c>
      <c r="U88" s="101" t="str">
        <f t="shared" si="71"/>
        <v/>
      </c>
    </row>
    <row r="89">
      <c r="A89" s="44"/>
      <c r="B89" s="45"/>
      <c r="C89" s="45"/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 t="str">
        <f t="shared" ref="O89:O98" si="73">IF($M89="Yes","N/A","")</f>
        <v/>
      </c>
      <c r="P89" s="46"/>
      <c r="Q89" s="46"/>
      <c r="R89" s="46"/>
      <c r="S89" s="46" t="str">
        <f t="shared" si="69"/>
        <v/>
      </c>
      <c r="T89" s="47" t="str">
        <f t="shared" si="70"/>
        <v/>
      </c>
      <c r="U89" s="47" t="str">
        <f t="shared" si="71"/>
        <v/>
      </c>
    </row>
    <row r="90">
      <c r="A90" s="48"/>
      <c r="B90" s="49"/>
      <c r="C90" s="49"/>
      <c r="D90" s="49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 t="str">
        <f t="shared" si="73"/>
        <v/>
      </c>
      <c r="P90" s="50" t="str">
        <f t="shared" ref="P90:Q90" si="74">IF($M90="Yes","N/A","")</f>
        <v/>
      </c>
      <c r="Q90" s="50" t="str">
        <f t="shared" si="74"/>
        <v/>
      </c>
      <c r="R90" s="50"/>
      <c r="S90" s="50" t="str">
        <f t="shared" si="69"/>
        <v/>
      </c>
      <c r="T90" s="51" t="str">
        <f t="shared" si="70"/>
        <v/>
      </c>
      <c r="U90" s="51" t="str">
        <f t="shared" si="71"/>
        <v/>
      </c>
    </row>
    <row r="91">
      <c r="A91" s="67"/>
      <c r="B91" s="68"/>
      <c r="C91" s="68"/>
      <c r="D91" s="6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 t="str">
        <f t="shared" si="73"/>
        <v/>
      </c>
      <c r="P91" s="69" t="str">
        <f t="shared" ref="P91:Q91" si="75">IF($M91="Yes","N/A","")</f>
        <v/>
      </c>
      <c r="Q91" s="69" t="str">
        <f t="shared" si="75"/>
        <v/>
      </c>
      <c r="R91" s="69"/>
      <c r="S91" s="69" t="str">
        <f t="shared" si="69"/>
        <v/>
      </c>
      <c r="T91" s="70" t="str">
        <f t="shared" si="70"/>
        <v/>
      </c>
      <c r="U91" s="70" t="str">
        <f t="shared" si="71"/>
        <v/>
      </c>
    </row>
    <row r="92">
      <c r="A92" s="98">
        <v>3.0</v>
      </c>
      <c r="B92" s="99">
        <v>2.0</v>
      </c>
      <c r="C92" s="99">
        <v>0.0</v>
      </c>
      <c r="D92" s="99">
        <v>0.0</v>
      </c>
      <c r="E92" s="100"/>
      <c r="F92" s="100" t="s">
        <v>116</v>
      </c>
      <c r="G92" s="100"/>
      <c r="H92" s="100"/>
      <c r="I92" s="100">
        <v>1.0</v>
      </c>
      <c r="J92" s="100">
        <v>1.0</v>
      </c>
      <c r="K92" s="100">
        <v>1.0</v>
      </c>
      <c r="L92" s="100"/>
      <c r="M92" s="100"/>
      <c r="N92" s="100"/>
      <c r="O92" s="100" t="str">
        <f t="shared" si="73"/>
        <v/>
      </c>
      <c r="P92" s="100" t="str">
        <f t="shared" ref="P92:Q92" si="76">IF($M92="Yes","N/A","")</f>
        <v/>
      </c>
      <c r="Q92" s="100" t="str">
        <f t="shared" si="76"/>
        <v/>
      </c>
      <c r="R92" s="100"/>
      <c r="S92" s="100" t="str">
        <f t="shared" si="69"/>
        <v/>
      </c>
      <c r="T92" s="101" t="str">
        <f t="shared" si="70"/>
        <v/>
      </c>
      <c r="U92" s="101" t="str">
        <f t="shared" si="71"/>
        <v/>
      </c>
    </row>
    <row r="93">
      <c r="A93" s="80">
        <v>3.0</v>
      </c>
      <c r="B93" s="81">
        <v>2.0</v>
      </c>
      <c r="C93" s="81">
        <v>1.0</v>
      </c>
      <c r="D93" s="81">
        <v>0.0</v>
      </c>
      <c r="E93" s="82"/>
      <c r="F93" s="82" t="s">
        <v>117</v>
      </c>
      <c r="G93" s="82">
        <v>1.0</v>
      </c>
      <c r="H93" s="82"/>
      <c r="I93" s="82">
        <v>1.0</v>
      </c>
      <c r="J93" s="82">
        <v>1.0</v>
      </c>
      <c r="K93" s="82">
        <v>1.0</v>
      </c>
      <c r="L93" s="82"/>
      <c r="M93" s="82"/>
      <c r="N93" s="82"/>
      <c r="O93" s="82" t="str">
        <f t="shared" si="73"/>
        <v/>
      </c>
      <c r="P93" s="82"/>
      <c r="Q93" s="82"/>
      <c r="R93" s="82"/>
      <c r="S93" s="82" t="str">
        <f t="shared" si="69"/>
        <v/>
      </c>
      <c r="T93" s="83" t="str">
        <f t="shared" si="70"/>
        <v/>
      </c>
      <c r="U93" s="83" t="str">
        <f t="shared" si="71"/>
        <v/>
      </c>
    </row>
    <row r="94">
      <c r="A94" s="48">
        <v>3.0</v>
      </c>
      <c r="B94" s="49">
        <v>2.0</v>
      </c>
      <c r="C94" s="49">
        <v>1.0</v>
      </c>
      <c r="D94" s="49">
        <v>1.0</v>
      </c>
      <c r="E94" s="50"/>
      <c r="F94" s="50" t="s">
        <v>118</v>
      </c>
      <c r="G94" s="50">
        <v>1.0</v>
      </c>
      <c r="H94" s="50"/>
      <c r="I94" s="50">
        <v>1.0</v>
      </c>
      <c r="J94" s="50">
        <v>1.0</v>
      </c>
      <c r="K94" s="50">
        <v>1.0</v>
      </c>
      <c r="L94" s="50"/>
      <c r="M94" s="50"/>
      <c r="N94" s="50"/>
      <c r="O94" s="50" t="str">
        <f t="shared" si="73"/>
        <v/>
      </c>
      <c r="P94" s="50" t="str">
        <f t="shared" ref="P94:Q94" si="77">IF($M94="Yes","N/A","")</f>
        <v/>
      </c>
      <c r="Q94" s="50" t="str">
        <f t="shared" si="77"/>
        <v/>
      </c>
      <c r="R94" s="50"/>
      <c r="S94" s="50" t="str">
        <f t="shared" si="69"/>
        <v/>
      </c>
      <c r="T94" s="51" t="str">
        <f t="shared" si="70"/>
        <v/>
      </c>
      <c r="U94" s="51" t="str">
        <f t="shared" si="71"/>
        <v/>
      </c>
    </row>
    <row r="95">
      <c r="A95" s="67">
        <v>3.0</v>
      </c>
      <c r="B95" s="68">
        <v>2.0</v>
      </c>
      <c r="C95" s="68">
        <v>1.0</v>
      </c>
      <c r="D95" s="68">
        <v>2.0</v>
      </c>
      <c r="E95" s="69"/>
      <c r="F95" s="69" t="s">
        <v>119</v>
      </c>
      <c r="G95" s="69">
        <v>1.0</v>
      </c>
      <c r="H95" s="69"/>
      <c r="I95" s="69">
        <v>1.0</v>
      </c>
      <c r="J95" s="69">
        <v>1.0</v>
      </c>
      <c r="K95" s="69">
        <v>1.0</v>
      </c>
      <c r="L95" s="69"/>
      <c r="M95" s="69"/>
      <c r="N95" s="69"/>
      <c r="O95" s="69" t="str">
        <f t="shared" si="73"/>
        <v/>
      </c>
      <c r="P95" s="69"/>
      <c r="Q95" s="69"/>
      <c r="R95" s="69"/>
      <c r="S95" s="69" t="str">
        <f t="shared" si="69"/>
        <v/>
      </c>
      <c r="T95" s="70" t="str">
        <f t="shared" si="70"/>
        <v/>
      </c>
      <c r="U95" s="70" t="str">
        <f t="shared" si="71"/>
        <v/>
      </c>
    </row>
    <row r="96">
      <c r="A96" s="48">
        <v>3.0</v>
      </c>
      <c r="B96" s="49">
        <v>2.0</v>
      </c>
      <c r="C96" s="49">
        <v>1.0</v>
      </c>
      <c r="D96" s="49">
        <v>3.0</v>
      </c>
      <c r="E96" s="50"/>
      <c r="F96" s="50" t="s">
        <v>120</v>
      </c>
      <c r="G96" s="50">
        <v>1.0</v>
      </c>
      <c r="H96" s="50"/>
      <c r="I96" s="50">
        <v>1.0</v>
      </c>
      <c r="J96" s="50">
        <v>1.0</v>
      </c>
      <c r="K96" s="50">
        <v>1.0</v>
      </c>
      <c r="L96" s="50"/>
      <c r="M96" s="50"/>
      <c r="N96" s="50"/>
      <c r="O96" s="50" t="str">
        <f t="shared" si="73"/>
        <v/>
      </c>
      <c r="P96" s="50"/>
      <c r="Q96" s="50"/>
      <c r="R96" s="50"/>
      <c r="S96" s="50" t="str">
        <f t="shared" si="69"/>
        <v/>
      </c>
      <c r="T96" s="51" t="str">
        <f t="shared" si="70"/>
        <v/>
      </c>
      <c r="U96" s="51" t="str">
        <f t="shared" si="71"/>
        <v/>
      </c>
    </row>
    <row r="97">
      <c r="A97" s="67">
        <v>3.0</v>
      </c>
      <c r="B97" s="68">
        <v>2.0</v>
      </c>
      <c r="C97" s="68">
        <v>1.0</v>
      </c>
      <c r="D97" s="68">
        <v>4.0</v>
      </c>
      <c r="E97" s="69"/>
      <c r="F97" s="69" t="s">
        <v>121</v>
      </c>
      <c r="G97" s="69">
        <v>1.0</v>
      </c>
      <c r="H97" s="69"/>
      <c r="I97" s="69">
        <v>1.0</v>
      </c>
      <c r="J97" s="69">
        <v>1.0</v>
      </c>
      <c r="K97" s="69">
        <v>1.0</v>
      </c>
      <c r="L97" s="69"/>
      <c r="M97" s="69"/>
      <c r="N97" s="69"/>
      <c r="O97" s="69" t="str">
        <f t="shared" si="73"/>
        <v/>
      </c>
      <c r="P97" s="69"/>
      <c r="Q97" s="69"/>
      <c r="R97" s="69"/>
      <c r="S97" s="69" t="str">
        <f t="shared" si="69"/>
        <v/>
      </c>
      <c r="T97" s="70" t="str">
        <f t="shared" si="70"/>
        <v/>
      </c>
      <c r="U97" s="70" t="str">
        <f t="shared" si="71"/>
        <v/>
      </c>
    </row>
    <row r="98">
      <c r="A98" s="48">
        <v>3.0</v>
      </c>
      <c r="B98" s="49">
        <v>2.0</v>
      </c>
      <c r="C98" s="49">
        <v>1.0</v>
      </c>
      <c r="D98" s="49">
        <v>5.0</v>
      </c>
      <c r="E98" s="50" t="s">
        <v>122</v>
      </c>
      <c r="F98" s="50" t="s">
        <v>123</v>
      </c>
      <c r="G98" s="50">
        <v>10.0</v>
      </c>
      <c r="H98" s="50" t="s">
        <v>124</v>
      </c>
      <c r="I98" s="50">
        <v>1.0</v>
      </c>
      <c r="J98" s="50">
        <v>1.0</v>
      </c>
      <c r="K98" s="50">
        <v>1.0</v>
      </c>
      <c r="L98" s="50" t="s">
        <v>125</v>
      </c>
      <c r="M98" s="50" t="s">
        <v>21</v>
      </c>
      <c r="N98" s="50"/>
      <c r="O98" s="50" t="str">
        <f t="shared" si="73"/>
        <v/>
      </c>
      <c r="P98" s="50"/>
      <c r="Q98" s="50"/>
      <c r="R98" s="50"/>
      <c r="S98" s="50" t="str">
        <f t="shared" si="69"/>
        <v/>
      </c>
      <c r="T98" s="51">
        <v>0.5</v>
      </c>
      <c r="U98" s="51">
        <f t="shared" si="71"/>
        <v>5</v>
      </c>
    </row>
    <row r="99">
      <c r="A99" s="67">
        <v>3.0</v>
      </c>
      <c r="B99" s="68">
        <v>2.0</v>
      </c>
      <c r="C99" s="68">
        <v>1.0</v>
      </c>
      <c r="D99" s="68">
        <v>5.0</v>
      </c>
      <c r="E99" s="69" t="s">
        <v>126</v>
      </c>
      <c r="F99" s="69" t="s">
        <v>127</v>
      </c>
      <c r="G99" s="69">
        <v>5.0</v>
      </c>
      <c r="H99" s="69" t="s">
        <v>124</v>
      </c>
      <c r="I99" s="69">
        <v>1.0</v>
      </c>
      <c r="J99" s="69">
        <v>1.0</v>
      </c>
      <c r="K99" s="69">
        <v>1.0</v>
      </c>
      <c r="L99" s="69" t="s">
        <v>125</v>
      </c>
      <c r="M99" s="69" t="s">
        <v>21</v>
      </c>
      <c r="N99" s="69"/>
      <c r="O99" s="69"/>
      <c r="P99" s="69"/>
      <c r="Q99" s="69"/>
      <c r="R99" s="69"/>
      <c r="S99" s="69"/>
      <c r="T99" s="70">
        <v>1.0</v>
      </c>
      <c r="U99" s="70">
        <f t="shared" si="71"/>
        <v>5</v>
      </c>
    </row>
    <row r="100">
      <c r="A100" s="48">
        <v>3.0</v>
      </c>
      <c r="B100" s="49">
        <v>2.0</v>
      </c>
      <c r="C100" s="49">
        <v>1.0</v>
      </c>
      <c r="D100" s="49">
        <v>6.0</v>
      </c>
      <c r="E100" s="50"/>
      <c r="F100" s="50" t="s">
        <v>128</v>
      </c>
      <c r="G100" s="50">
        <v>2.0</v>
      </c>
      <c r="H100" s="50" t="s">
        <v>41</v>
      </c>
      <c r="I100" s="50">
        <v>1.0</v>
      </c>
      <c r="J100" s="50">
        <v>1.0</v>
      </c>
      <c r="K100" s="50">
        <v>1.0</v>
      </c>
      <c r="L100" s="50" t="s">
        <v>129</v>
      </c>
      <c r="M100" s="50" t="s">
        <v>21</v>
      </c>
      <c r="N100" s="50"/>
      <c r="O100" s="50"/>
      <c r="P100" s="50"/>
      <c r="Q100" s="50"/>
      <c r="R100" s="50"/>
      <c r="S100" s="50"/>
      <c r="T100" s="51">
        <v>9.98</v>
      </c>
      <c r="U100" s="51">
        <f t="shared" si="71"/>
        <v>19.96</v>
      </c>
    </row>
    <row r="101">
      <c r="A101" s="67">
        <v>3.0</v>
      </c>
      <c r="B101" s="68">
        <v>2.0</v>
      </c>
      <c r="C101" s="68">
        <v>1.0</v>
      </c>
      <c r="D101" s="68">
        <v>7.0</v>
      </c>
      <c r="E101" s="69"/>
      <c r="F101" s="69" t="s">
        <v>130</v>
      </c>
      <c r="G101" s="69">
        <v>1.0</v>
      </c>
      <c r="H101" s="69"/>
      <c r="I101" s="69">
        <v>1.0</v>
      </c>
      <c r="J101" s="69">
        <v>1.0</v>
      </c>
      <c r="K101" s="69">
        <v>1.0</v>
      </c>
      <c r="L101" s="69" t="s">
        <v>131</v>
      </c>
      <c r="M101" s="69" t="s">
        <v>21</v>
      </c>
      <c r="N101" s="69"/>
      <c r="O101" s="69"/>
      <c r="P101" s="69"/>
      <c r="Q101" s="69"/>
      <c r="R101" s="69"/>
      <c r="S101" s="69"/>
      <c r="T101" s="70">
        <v>17.95</v>
      </c>
      <c r="U101" s="70">
        <f t="shared" si="71"/>
        <v>17.95</v>
      </c>
    </row>
    <row r="102">
      <c r="A102" s="48">
        <v>3.0</v>
      </c>
      <c r="B102" s="49">
        <v>2.0</v>
      </c>
      <c r="C102" s="49">
        <v>1.0</v>
      </c>
      <c r="D102" s="49">
        <v>7.0</v>
      </c>
      <c r="E102" s="50" t="s">
        <v>122</v>
      </c>
      <c r="F102" s="50" t="s">
        <v>132</v>
      </c>
      <c r="G102" s="50">
        <v>1.0</v>
      </c>
      <c r="H102" s="50" t="s">
        <v>37</v>
      </c>
      <c r="I102" s="50">
        <v>1.0</v>
      </c>
      <c r="J102" s="50">
        <v>1.0</v>
      </c>
      <c r="K102" s="50">
        <v>1.0</v>
      </c>
      <c r="L102" s="50"/>
      <c r="M102" s="50"/>
      <c r="N102" s="50"/>
      <c r="O102" s="50"/>
      <c r="P102" s="50"/>
      <c r="Q102" s="50"/>
      <c r="R102" s="50"/>
      <c r="S102" s="50"/>
      <c r="T102" s="51"/>
      <c r="U102" s="51" t="str">
        <f t="shared" si="71"/>
        <v/>
      </c>
    </row>
    <row r="103">
      <c r="A103" s="67">
        <v>3.0</v>
      </c>
      <c r="B103" s="68">
        <v>2.0</v>
      </c>
      <c r="C103" s="68">
        <v>1.0</v>
      </c>
      <c r="D103" s="68">
        <v>7.0</v>
      </c>
      <c r="E103" s="69" t="s">
        <v>126</v>
      </c>
      <c r="F103" s="69" t="s">
        <v>133</v>
      </c>
      <c r="G103" s="69">
        <v>1.0</v>
      </c>
      <c r="H103" s="69" t="s">
        <v>37</v>
      </c>
      <c r="I103" s="69">
        <v>1.0</v>
      </c>
      <c r="J103" s="69">
        <v>1.0</v>
      </c>
      <c r="K103" s="69">
        <v>1.0</v>
      </c>
      <c r="L103" s="69" t="s">
        <v>134</v>
      </c>
      <c r="M103" s="69" t="s">
        <v>21</v>
      </c>
      <c r="N103" s="69"/>
      <c r="O103" s="69"/>
      <c r="P103" s="69"/>
      <c r="Q103" s="69"/>
      <c r="R103" s="69"/>
      <c r="S103" s="69"/>
      <c r="T103" s="70">
        <v>7.95</v>
      </c>
      <c r="U103" s="70">
        <f t="shared" si="71"/>
        <v>7.95</v>
      </c>
    </row>
    <row r="104">
      <c r="A104" s="48">
        <v>3.0</v>
      </c>
      <c r="B104" s="49">
        <v>2.0</v>
      </c>
      <c r="C104" s="49">
        <v>1.0</v>
      </c>
      <c r="D104" s="49">
        <v>8.0</v>
      </c>
      <c r="E104" s="50"/>
      <c r="F104" s="50" t="s">
        <v>135</v>
      </c>
      <c r="G104" s="50">
        <v>1.0</v>
      </c>
      <c r="H104" s="50" t="s">
        <v>53</v>
      </c>
      <c r="I104" s="50">
        <v>1.0</v>
      </c>
      <c r="J104" s="50">
        <v>1.0</v>
      </c>
      <c r="K104" s="50">
        <v>1.0</v>
      </c>
      <c r="L104" s="50"/>
      <c r="M104" s="50"/>
      <c r="N104" s="50"/>
      <c r="O104" s="50"/>
      <c r="P104" s="50"/>
      <c r="Q104" s="50"/>
      <c r="R104" s="50"/>
      <c r="S104" s="50"/>
      <c r="T104" s="51"/>
      <c r="U104" s="51" t="str">
        <f t="shared" si="71"/>
        <v/>
      </c>
    </row>
    <row r="105">
      <c r="A105" s="67">
        <v>3.0</v>
      </c>
      <c r="B105" s="68">
        <v>2.0</v>
      </c>
      <c r="C105" s="68">
        <v>1.0</v>
      </c>
      <c r="D105" s="68">
        <v>9.0</v>
      </c>
      <c r="E105" s="69"/>
      <c r="F105" s="69" t="s">
        <v>136</v>
      </c>
      <c r="G105" s="69">
        <v>2.0</v>
      </c>
      <c r="H105" s="69" t="s">
        <v>53</v>
      </c>
      <c r="I105" s="69">
        <v>1.0</v>
      </c>
      <c r="J105" s="69">
        <v>1.0</v>
      </c>
      <c r="K105" s="69">
        <v>1.0</v>
      </c>
      <c r="L105" s="69"/>
      <c r="M105" s="69"/>
      <c r="N105" s="69"/>
      <c r="O105" s="69"/>
      <c r="P105" s="69"/>
      <c r="Q105" s="69"/>
      <c r="R105" s="69"/>
      <c r="S105" s="69"/>
      <c r="T105" s="70"/>
      <c r="U105" s="70" t="str">
        <f t="shared" si="71"/>
        <v/>
      </c>
    </row>
    <row r="106">
      <c r="A106" s="48">
        <v>3.0</v>
      </c>
      <c r="B106" s="49">
        <v>2.0</v>
      </c>
      <c r="C106" s="49">
        <v>1.0</v>
      </c>
      <c r="D106" s="49">
        <v>10.0</v>
      </c>
      <c r="E106" s="50"/>
      <c r="F106" s="50" t="s">
        <v>137</v>
      </c>
      <c r="G106" s="50">
        <v>1.0</v>
      </c>
      <c r="H106" s="50" t="s">
        <v>53</v>
      </c>
      <c r="I106" s="50">
        <v>1.0</v>
      </c>
      <c r="J106" s="50">
        <v>1.0</v>
      </c>
      <c r="K106" s="50">
        <v>1.0</v>
      </c>
      <c r="L106" s="50"/>
      <c r="M106" s="50"/>
      <c r="N106" s="50"/>
      <c r="O106" s="50"/>
      <c r="P106" s="50"/>
      <c r="Q106" s="50"/>
      <c r="R106" s="50"/>
      <c r="S106" s="50"/>
      <c r="T106" s="51"/>
      <c r="U106" s="51" t="str">
        <f t="shared" si="71"/>
        <v/>
      </c>
    </row>
    <row r="107">
      <c r="A107" s="67">
        <v>3.0</v>
      </c>
      <c r="B107" s="68">
        <v>2.0</v>
      </c>
      <c r="C107" s="68">
        <v>1.0</v>
      </c>
      <c r="D107" s="68">
        <v>11.0</v>
      </c>
      <c r="E107" s="69"/>
      <c r="F107" s="69" t="s">
        <v>138</v>
      </c>
      <c r="G107" s="69"/>
      <c r="H107" s="69" t="s">
        <v>53</v>
      </c>
      <c r="I107" s="69">
        <v>1.0</v>
      </c>
      <c r="J107" s="69">
        <v>1.0</v>
      </c>
      <c r="K107" s="69">
        <v>1.0</v>
      </c>
      <c r="L107" s="69"/>
      <c r="M107" s="69"/>
      <c r="N107" s="69"/>
      <c r="O107" s="69"/>
      <c r="P107" s="69"/>
      <c r="Q107" s="69"/>
      <c r="R107" s="69"/>
      <c r="S107" s="69"/>
      <c r="T107" s="70"/>
      <c r="U107" s="70" t="str">
        <f t="shared" si="71"/>
        <v/>
      </c>
    </row>
    <row r="108">
      <c r="A108" s="48">
        <v>3.0</v>
      </c>
      <c r="B108" s="49">
        <v>2.0</v>
      </c>
      <c r="C108" s="49">
        <v>1.0</v>
      </c>
      <c r="D108" s="49">
        <v>12.0</v>
      </c>
      <c r="E108" s="50"/>
      <c r="F108" s="50" t="s">
        <v>70</v>
      </c>
      <c r="G108" s="50">
        <v>1.0</v>
      </c>
      <c r="H108" s="50"/>
      <c r="I108" s="50">
        <v>1.0</v>
      </c>
      <c r="J108" s="50">
        <v>1.0</v>
      </c>
      <c r="K108" s="50">
        <v>1.0</v>
      </c>
      <c r="L108" s="50" t="s">
        <v>139</v>
      </c>
      <c r="M108" s="50" t="s">
        <v>21</v>
      </c>
      <c r="N108" s="50"/>
      <c r="O108" s="50"/>
      <c r="P108" s="50"/>
      <c r="Q108" s="50"/>
      <c r="R108" s="50"/>
      <c r="S108" s="50"/>
      <c r="T108" s="51">
        <v>9.95</v>
      </c>
      <c r="U108" s="51">
        <f t="shared" si="71"/>
        <v>9.95</v>
      </c>
    </row>
    <row r="109">
      <c r="A109" s="67"/>
      <c r="B109" s="68"/>
      <c r="C109" s="68"/>
      <c r="D109" s="6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70"/>
      <c r="U109" s="70"/>
    </row>
    <row r="110">
      <c r="A110" s="72">
        <v>3.0</v>
      </c>
      <c r="B110" s="73">
        <v>2.0</v>
      </c>
      <c r="C110" s="73">
        <v>2.0</v>
      </c>
      <c r="D110" s="73">
        <v>0.0</v>
      </c>
      <c r="E110" s="74"/>
      <c r="F110" s="74" t="s">
        <v>140</v>
      </c>
      <c r="G110" s="74"/>
      <c r="H110" s="74"/>
      <c r="I110" s="74">
        <v>1.0</v>
      </c>
      <c r="J110" s="74">
        <v>1.0</v>
      </c>
      <c r="K110" s="74">
        <v>1.0</v>
      </c>
      <c r="L110" s="74"/>
      <c r="M110" s="74"/>
      <c r="N110" s="74"/>
      <c r="O110" s="74" t="str">
        <f t="shared" ref="O110:Q110" si="78">IF($M110="Yes","N/A","")</f>
        <v/>
      </c>
      <c r="P110" s="74" t="str">
        <f t="shared" si="78"/>
        <v/>
      </c>
      <c r="Q110" s="74" t="str">
        <f t="shared" si="78"/>
        <v/>
      </c>
      <c r="R110" s="74"/>
      <c r="S110" s="74" t="str">
        <f t="shared" ref="S110:S111" si="79">IF(R110&gt;0,R110*G110,"")</f>
        <v/>
      </c>
      <c r="T110" s="75" t="str">
        <f t="shared" ref="T110:T111" si="80">IF($M110="Yes","N/A","")</f>
        <v/>
      </c>
      <c r="U110" s="75" t="str">
        <f t="shared" ref="U110:U113" si="81">IF($M110="","",IF($M110="Yes","N/A",$T110*$G110))</f>
        <v/>
      </c>
    </row>
    <row r="111">
      <c r="A111" s="44">
        <v>3.0</v>
      </c>
      <c r="B111" s="45">
        <v>2.0</v>
      </c>
      <c r="C111" s="45">
        <v>2.0</v>
      </c>
      <c r="D111" s="45">
        <v>1.0</v>
      </c>
      <c r="E111" s="46"/>
      <c r="F111" s="46" t="s">
        <v>141</v>
      </c>
      <c r="G111" s="64">
        <v>1.0</v>
      </c>
      <c r="H111" s="46"/>
      <c r="I111" s="46">
        <v>1.0</v>
      </c>
      <c r="J111" s="46">
        <v>1.0</v>
      </c>
      <c r="K111" s="46">
        <v>1.0</v>
      </c>
      <c r="L111" s="46"/>
      <c r="M111" s="46"/>
      <c r="N111" s="46"/>
      <c r="O111" s="46" t="str">
        <f>IF($M111="Yes","N/A","")</f>
        <v/>
      </c>
      <c r="P111" s="46"/>
      <c r="Q111" s="46"/>
      <c r="R111" s="46"/>
      <c r="S111" s="46" t="str">
        <f t="shared" si="79"/>
        <v/>
      </c>
      <c r="T111" s="47" t="str">
        <f t="shared" si="80"/>
        <v/>
      </c>
      <c r="U111" s="47" t="str">
        <f t="shared" si="81"/>
        <v/>
      </c>
    </row>
    <row r="112">
      <c r="A112" s="67"/>
      <c r="B112" s="68"/>
      <c r="C112" s="68"/>
      <c r="D112" s="6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70"/>
      <c r="U112" s="70" t="str">
        <f t="shared" si="81"/>
        <v/>
      </c>
    </row>
    <row r="113">
      <c r="A113" s="72">
        <v>3.0</v>
      </c>
      <c r="B113" s="73">
        <v>2.0</v>
      </c>
      <c r="C113" s="73">
        <v>3.0</v>
      </c>
      <c r="D113" s="73">
        <v>0.0</v>
      </c>
      <c r="E113" s="74"/>
      <c r="F113" s="74" t="s">
        <v>142</v>
      </c>
      <c r="G113" s="74"/>
      <c r="H113" s="74"/>
      <c r="I113" s="74"/>
      <c r="J113" s="74"/>
      <c r="K113" s="74"/>
      <c r="L113" s="74"/>
      <c r="M113" s="74"/>
      <c r="N113" s="74"/>
      <c r="O113" s="74" t="str">
        <f>IF($M113="Yes","N/A","")</f>
        <v/>
      </c>
      <c r="P113" s="74"/>
      <c r="Q113" s="74"/>
      <c r="R113" s="74"/>
      <c r="S113" s="74" t="str">
        <f>IF(R113&gt;0,R113*G113,"")</f>
        <v/>
      </c>
      <c r="T113" s="75" t="str">
        <f>IF($M113="Yes","N/A","")</f>
        <v/>
      </c>
      <c r="U113" s="75" t="str">
        <f t="shared" si="81"/>
        <v/>
      </c>
    </row>
    <row r="114">
      <c r="A114" s="48">
        <v>3.0</v>
      </c>
      <c r="B114" s="49">
        <v>2.0</v>
      </c>
      <c r="C114" s="49">
        <v>3.0</v>
      </c>
      <c r="D114" s="49">
        <v>1.0</v>
      </c>
      <c r="E114" s="50"/>
      <c r="F114" s="50" t="s">
        <v>143</v>
      </c>
      <c r="G114" s="50">
        <v>1.0</v>
      </c>
      <c r="H114" s="50"/>
      <c r="I114" s="50">
        <v>1.0</v>
      </c>
      <c r="J114" s="50">
        <v>1.0</v>
      </c>
      <c r="K114" s="50">
        <v>1.0</v>
      </c>
      <c r="L114" s="50" t="s">
        <v>144</v>
      </c>
      <c r="M114" s="50" t="s">
        <v>21</v>
      </c>
      <c r="N114" s="50"/>
      <c r="O114" s="50"/>
      <c r="P114" s="50"/>
      <c r="Q114" s="50"/>
      <c r="R114" s="50"/>
      <c r="S114" s="50"/>
      <c r="T114" s="51">
        <v>92.99</v>
      </c>
      <c r="U114" s="51"/>
    </row>
    <row r="115">
      <c r="A115" s="67">
        <v>3.0</v>
      </c>
      <c r="B115" s="68">
        <v>2.0</v>
      </c>
      <c r="C115" s="68">
        <v>3.0</v>
      </c>
      <c r="D115" s="68">
        <v>2.0</v>
      </c>
      <c r="E115" s="69"/>
      <c r="F115" s="69" t="s">
        <v>145</v>
      </c>
      <c r="G115" s="69">
        <v>1.0</v>
      </c>
      <c r="H115" s="69"/>
      <c r="I115" s="69">
        <v>1.0</v>
      </c>
      <c r="J115" s="69">
        <v>1.0</v>
      </c>
      <c r="K115" s="69">
        <v>1.0</v>
      </c>
      <c r="L115" s="69" t="s">
        <v>146</v>
      </c>
      <c r="M115" s="69" t="s">
        <v>21</v>
      </c>
      <c r="N115" s="69"/>
      <c r="O115" s="69"/>
      <c r="P115" s="69"/>
      <c r="Q115" s="69"/>
      <c r="R115" s="69"/>
      <c r="S115" s="69"/>
      <c r="T115" s="70">
        <v>8.95</v>
      </c>
      <c r="U115" s="70"/>
    </row>
    <row r="116">
      <c r="A116" s="48">
        <v>3.0</v>
      </c>
      <c r="B116" s="49">
        <v>2.0</v>
      </c>
      <c r="C116" s="49">
        <v>3.0</v>
      </c>
      <c r="D116" s="49">
        <v>1.0</v>
      </c>
      <c r="E116" s="50" t="s">
        <v>122</v>
      </c>
      <c r="F116" s="50" t="s">
        <v>147</v>
      </c>
      <c r="G116" s="50">
        <v>1.0</v>
      </c>
      <c r="H116" s="50"/>
      <c r="I116" s="50">
        <v>1.0</v>
      </c>
      <c r="J116" s="50">
        <v>1.0</v>
      </c>
      <c r="K116" s="50">
        <v>1.0</v>
      </c>
      <c r="L116" s="50"/>
      <c r="M116" s="50"/>
      <c r="N116" s="50"/>
      <c r="O116" s="50"/>
      <c r="P116" s="50"/>
      <c r="Q116" s="50"/>
      <c r="R116" s="50"/>
      <c r="S116" s="50"/>
      <c r="T116" s="51"/>
      <c r="U116" s="51"/>
    </row>
    <row r="117">
      <c r="A117" s="67">
        <v>3.0</v>
      </c>
      <c r="B117" s="68">
        <v>2.0</v>
      </c>
      <c r="C117" s="68">
        <v>3.0</v>
      </c>
      <c r="D117" s="68">
        <v>2.0</v>
      </c>
      <c r="E117" s="69" t="s">
        <v>122</v>
      </c>
      <c r="F117" s="69" t="s">
        <v>148</v>
      </c>
      <c r="G117" s="69">
        <v>1.0</v>
      </c>
      <c r="H117" s="69"/>
      <c r="I117" s="69">
        <v>1.0</v>
      </c>
      <c r="J117" s="69">
        <v>1.0</v>
      </c>
      <c r="K117" s="69">
        <v>1.0</v>
      </c>
      <c r="L117" s="69"/>
      <c r="M117" s="69"/>
      <c r="N117" s="69"/>
      <c r="O117" s="69"/>
      <c r="P117" s="69"/>
      <c r="Q117" s="69"/>
      <c r="R117" s="69"/>
      <c r="S117" s="69"/>
      <c r="T117" s="70"/>
      <c r="U117" s="70" t="str">
        <f t="shared" ref="U117:U118" si="83">IF($M117="","",IF($M117="Yes","N/A",$T117*$G117))</f>
        <v/>
      </c>
    </row>
    <row r="118">
      <c r="A118" s="48"/>
      <c r="B118" s="49"/>
      <c r="C118" s="49"/>
      <c r="D118" s="49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 t="str">
        <f t="shared" ref="O118:Q118" si="82">IF($M118="Yes","N/A","")</f>
        <v/>
      </c>
      <c r="P118" s="50" t="str">
        <f t="shared" si="82"/>
        <v/>
      </c>
      <c r="Q118" s="50" t="str">
        <f t="shared" si="82"/>
        <v/>
      </c>
      <c r="R118" s="50"/>
      <c r="S118" s="50" t="str">
        <f>IF(R118&gt;0,R118*G118,"")</f>
        <v/>
      </c>
      <c r="T118" s="51" t="str">
        <f>IF($M118="Yes","N/A","")</f>
        <v/>
      </c>
      <c r="U118" s="51" t="str">
        <f t="shared" si="83"/>
        <v/>
      </c>
    </row>
    <row r="119">
      <c r="A119" s="72">
        <v>3.0</v>
      </c>
      <c r="B119" s="73">
        <v>2.0</v>
      </c>
      <c r="C119" s="73">
        <v>4.0</v>
      </c>
      <c r="D119" s="73">
        <v>0.0</v>
      </c>
      <c r="E119" s="74"/>
      <c r="F119" s="74" t="s">
        <v>149</v>
      </c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5"/>
      <c r="U119" s="75"/>
    </row>
    <row r="120">
      <c r="A120" s="44">
        <v>3.0</v>
      </c>
      <c r="B120" s="45">
        <v>2.0</v>
      </c>
      <c r="C120" s="45">
        <v>4.0</v>
      </c>
      <c r="D120" s="45">
        <v>1.0</v>
      </c>
      <c r="E120" s="46"/>
      <c r="F120" s="46" t="s">
        <v>150</v>
      </c>
      <c r="G120" s="64">
        <v>1.0</v>
      </c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7"/>
      <c r="U120" s="47"/>
    </row>
    <row r="121">
      <c r="A121" s="48">
        <v>3.0</v>
      </c>
      <c r="B121" s="49">
        <v>2.0</v>
      </c>
      <c r="C121" s="49">
        <v>4.0</v>
      </c>
      <c r="D121" s="49">
        <v>2.0</v>
      </c>
      <c r="E121" s="50"/>
      <c r="F121" s="50" t="s">
        <v>151</v>
      </c>
      <c r="G121" s="50">
        <v>4.0</v>
      </c>
      <c r="H121" s="50"/>
      <c r="I121" s="50"/>
      <c r="J121" s="50"/>
      <c r="K121" s="50"/>
      <c r="L121" s="50"/>
      <c r="M121" s="50"/>
      <c r="N121" s="50"/>
      <c r="O121" s="50" t="str">
        <f t="shared" ref="O121:Q121" si="84">IF($M121="Yes","N/A","")</f>
        <v/>
      </c>
      <c r="P121" s="50" t="str">
        <f t="shared" si="84"/>
        <v/>
      </c>
      <c r="Q121" s="50" t="str">
        <f t="shared" si="84"/>
        <v/>
      </c>
      <c r="R121" s="50"/>
      <c r="S121" s="50" t="str">
        <f t="shared" ref="S121:S138" si="86">IF(R121&gt;0,R121*G121,"")</f>
        <v/>
      </c>
      <c r="T121" s="51" t="str">
        <f t="shared" ref="T121:T127" si="87">IF($M121="Yes","N/A","")</f>
        <v/>
      </c>
      <c r="U121" s="51" t="str">
        <f t="shared" ref="U121:U134" si="88">IF($M121="","",IF($M121="Yes","N/A",$T121*$G121))</f>
        <v/>
      </c>
    </row>
    <row r="122">
      <c r="A122" s="67"/>
      <c r="B122" s="68"/>
      <c r="C122" s="68"/>
      <c r="D122" s="6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 t="str">
        <f t="shared" ref="O122:Q122" si="85">IF($M122="Yes","N/A","")</f>
        <v/>
      </c>
      <c r="P122" s="69" t="str">
        <f t="shared" si="85"/>
        <v/>
      </c>
      <c r="Q122" s="69" t="str">
        <f t="shared" si="85"/>
        <v/>
      </c>
      <c r="R122" s="69"/>
      <c r="S122" s="69" t="str">
        <f t="shared" si="86"/>
        <v/>
      </c>
      <c r="T122" s="70" t="str">
        <f t="shared" si="87"/>
        <v/>
      </c>
      <c r="U122" s="70" t="str">
        <f t="shared" si="88"/>
        <v/>
      </c>
    </row>
    <row r="123">
      <c r="A123" s="48"/>
      <c r="B123" s="49"/>
      <c r="C123" s="49"/>
      <c r="D123" s="49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 t="str">
        <f t="shared" ref="O123:Q123" si="89">IF($M123="Yes","N/A","")</f>
        <v/>
      </c>
      <c r="P123" s="50" t="str">
        <f t="shared" si="89"/>
        <v/>
      </c>
      <c r="Q123" s="50" t="str">
        <f t="shared" si="89"/>
        <v/>
      </c>
      <c r="R123" s="50"/>
      <c r="S123" s="50" t="str">
        <f t="shared" si="86"/>
        <v/>
      </c>
      <c r="T123" s="51" t="str">
        <f t="shared" si="87"/>
        <v/>
      </c>
      <c r="U123" s="51" t="str">
        <f t="shared" si="88"/>
        <v/>
      </c>
    </row>
    <row r="124">
      <c r="A124" s="67"/>
      <c r="B124" s="68"/>
      <c r="C124" s="68"/>
      <c r="D124" s="68"/>
      <c r="E124" s="69"/>
      <c r="F124" s="69"/>
      <c r="G124" s="69"/>
      <c r="H124" s="69"/>
      <c r="I124" s="69"/>
      <c r="J124" s="69"/>
      <c r="K124" s="69"/>
      <c r="L124" s="69"/>
      <c r="M124" s="46"/>
      <c r="N124" s="69"/>
      <c r="O124" s="69" t="str">
        <f t="shared" ref="O124:Q124" si="90">IF($M124="Yes","N/A","")</f>
        <v/>
      </c>
      <c r="P124" s="69" t="str">
        <f t="shared" si="90"/>
        <v/>
      </c>
      <c r="Q124" s="69" t="str">
        <f t="shared" si="90"/>
        <v/>
      </c>
      <c r="R124" s="69"/>
      <c r="S124" s="69" t="str">
        <f t="shared" si="86"/>
        <v/>
      </c>
      <c r="T124" s="70" t="str">
        <f t="shared" si="87"/>
        <v/>
      </c>
      <c r="U124" s="70" t="str">
        <f t="shared" si="88"/>
        <v/>
      </c>
    </row>
    <row r="125">
      <c r="A125" s="48"/>
      <c r="B125" s="49"/>
      <c r="C125" s="49"/>
      <c r="D125" s="49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 t="str">
        <f t="shared" ref="O125:Q125" si="91">IF($M125="Yes","N/A","")</f>
        <v/>
      </c>
      <c r="P125" s="50" t="str">
        <f t="shared" si="91"/>
        <v/>
      </c>
      <c r="Q125" s="50" t="str">
        <f t="shared" si="91"/>
        <v/>
      </c>
      <c r="R125" s="50"/>
      <c r="S125" s="50" t="str">
        <f t="shared" si="86"/>
        <v/>
      </c>
      <c r="T125" s="51" t="str">
        <f t="shared" si="87"/>
        <v/>
      </c>
      <c r="U125" s="51" t="str">
        <f t="shared" si="88"/>
        <v/>
      </c>
    </row>
    <row r="126">
      <c r="A126" s="102">
        <v>4.0</v>
      </c>
      <c r="B126" s="103">
        <v>0.0</v>
      </c>
      <c r="C126" s="103">
        <v>0.0</v>
      </c>
      <c r="D126" s="103">
        <v>0.0</v>
      </c>
      <c r="E126" s="104"/>
      <c r="F126" s="104" t="s">
        <v>152</v>
      </c>
      <c r="G126" s="104"/>
      <c r="H126" s="104"/>
      <c r="I126" s="104">
        <v>1.0</v>
      </c>
      <c r="J126" s="104">
        <v>1.0</v>
      </c>
      <c r="K126" s="104">
        <v>1.0</v>
      </c>
      <c r="L126" s="104"/>
      <c r="M126" s="104"/>
      <c r="N126" s="104"/>
      <c r="O126" s="104" t="str">
        <f t="shared" ref="O126:Q126" si="92">IF($M126="Yes","N/A","")</f>
        <v/>
      </c>
      <c r="P126" s="104" t="str">
        <f t="shared" si="92"/>
        <v/>
      </c>
      <c r="Q126" s="104" t="str">
        <f t="shared" si="92"/>
        <v/>
      </c>
      <c r="R126" s="104"/>
      <c r="S126" s="104" t="str">
        <f t="shared" si="86"/>
        <v/>
      </c>
      <c r="T126" s="105" t="str">
        <f t="shared" si="87"/>
        <v/>
      </c>
      <c r="U126" s="105" t="str">
        <f t="shared" si="88"/>
        <v/>
      </c>
    </row>
    <row r="127">
      <c r="A127" s="106">
        <v>4.0</v>
      </c>
      <c r="B127" s="107">
        <v>1.0</v>
      </c>
      <c r="C127" s="107">
        <v>0.0</v>
      </c>
      <c r="D127" s="107">
        <v>0.0</v>
      </c>
      <c r="E127" s="108"/>
      <c r="F127" s="108" t="s">
        <v>153</v>
      </c>
      <c r="G127" s="109"/>
      <c r="H127" s="108"/>
      <c r="I127" s="108">
        <v>1.0</v>
      </c>
      <c r="J127" s="108">
        <v>1.0</v>
      </c>
      <c r="K127" s="108">
        <v>1.0</v>
      </c>
      <c r="L127" s="108"/>
      <c r="M127" s="108"/>
      <c r="N127" s="108"/>
      <c r="O127" s="108" t="str">
        <f t="shared" ref="O127:O138" si="93">IF($M127="Yes","N/A","")</f>
        <v/>
      </c>
      <c r="P127" s="108"/>
      <c r="Q127" s="108"/>
      <c r="R127" s="108"/>
      <c r="S127" s="108" t="str">
        <f t="shared" si="86"/>
        <v/>
      </c>
      <c r="T127" s="110" t="str">
        <f t="shared" si="87"/>
        <v/>
      </c>
      <c r="U127" s="110" t="str">
        <f t="shared" si="88"/>
        <v/>
      </c>
    </row>
    <row r="128">
      <c r="A128" s="72">
        <v>4.0</v>
      </c>
      <c r="B128" s="73">
        <v>1.0</v>
      </c>
      <c r="C128" s="73">
        <v>1.0</v>
      </c>
      <c r="D128" s="73">
        <v>0.0</v>
      </c>
      <c r="E128" s="74"/>
      <c r="F128" s="74" t="s">
        <v>154</v>
      </c>
      <c r="G128" s="74">
        <v>1.0</v>
      </c>
      <c r="H128" s="74"/>
      <c r="I128" s="74"/>
      <c r="J128" s="74"/>
      <c r="K128" s="74"/>
      <c r="L128" s="74" t="s">
        <v>155</v>
      </c>
      <c r="M128" s="74" t="s">
        <v>21</v>
      </c>
      <c r="N128" s="74"/>
      <c r="O128" s="74" t="str">
        <f t="shared" si="93"/>
        <v/>
      </c>
      <c r="P128" s="74" t="str">
        <f t="shared" ref="P128:Q128" si="94">IF($M128="Yes","N/A","")</f>
        <v/>
      </c>
      <c r="Q128" s="74" t="str">
        <f t="shared" si="94"/>
        <v/>
      </c>
      <c r="R128" s="74"/>
      <c r="S128" s="74" t="str">
        <f t="shared" si="86"/>
        <v/>
      </c>
      <c r="T128" s="75">
        <v>30000.0</v>
      </c>
      <c r="U128" s="75">
        <f t="shared" si="88"/>
        <v>30000</v>
      </c>
    </row>
    <row r="129">
      <c r="A129" s="72">
        <v>4.0</v>
      </c>
      <c r="B129" s="73">
        <v>1.0</v>
      </c>
      <c r="C129" s="111">
        <v>2.0</v>
      </c>
      <c r="D129" s="73">
        <v>0.0</v>
      </c>
      <c r="E129" s="74"/>
      <c r="F129" s="74" t="s">
        <v>156</v>
      </c>
      <c r="G129" s="112">
        <v>1.0</v>
      </c>
      <c r="H129" s="74"/>
      <c r="I129" s="74"/>
      <c r="J129" s="74"/>
      <c r="K129" s="74"/>
      <c r="L129" s="74" t="s">
        <v>157</v>
      </c>
      <c r="M129" s="74" t="s">
        <v>21</v>
      </c>
      <c r="N129" s="74"/>
      <c r="O129" s="74" t="str">
        <f t="shared" si="93"/>
        <v/>
      </c>
      <c r="P129" s="74" t="str">
        <f t="shared" ref="P129:Q129" si="95">IF($M129="Yes","N/A","")</f>
        <v/>
      </c>
      <c r="Q129" s="74" t="str">
        <f t="shared" si="95"/>
        <v/>
      </c>
      <c r="R129" s="74"/>
      <c r="S129" s="74" t="str">
        <f t="shared" si="86"/>
        <v/>
      </c>
      <c r="T129" s="75">
        <v>10000.0</v>
      </c>
      <c r="U129" s="75">
        <f t="shared" si="88"/>
        <v>10000</v>
      </c>
    </row>
    <row r="130">
      <c r="A130" s="48"/>
      <c r="B130" s="49"/>
      <c r="C130" s="49"/>
      <c r="D130" s="49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 t="str">
        <f t="shared" si="93"/>
        <v/>
      </c>
      <c r="P130" s="50" t="str">
        <f t="shared" ref="P130:Q130" si="96">IF($M130="Yes","N/A","")</f>
        <v/>
      </c>
      <c r="Q130" s="50" t="str">
        <f t="shared" si="96"/>
        <v/>
      </c>
      <c r="R130" s="50"/>
      <c r="S130" s="50" t="str">
        <f t="shared" si="86"/>
        <v/>
      </c>
      <c r="T130" s="51" t="str">
        <f t="shared" ref="T130:T132" si="98">IF($M130="Yes","N/A","")</f>
        <v/>
      </c>
      <c r="U130" s="51" t="str">
        <f t="shared" si="88"/>
        <v/>
      </c>
    </row>
    <row r="131">
      <c r="A131" s="98">
        <v>4.0</v>
      </c>
      <c r="B131" s="99">
        <v>2.0</v>
      </c>
      <c r="C131" s="99">
        <v>0.0</v>
      </c>
      <c r="D131" s="99">
        <v>0.0</v>
      </c>
      <c r="E131" s="100"/>
      <c r="F131" s="100" t="s">
        <v>158</v>
      </c>
      <c r="G131" s="100"/>
      <c r="H131" s="100"/>
      <c r="I131" s="100"/>
      <c r="J131" s="100"/>
      <c r="K131" s="100"/>
      <c r="L131" s="100"/>
      <c r="M131" s="100"/>
      <c r="N131" s="100"/>
      <c r="O131" s="100" t="str">
        <f t="shared" si="93"/>
        <v/>
      </c>
      <c r="P131" s="100" t="str">
        <f t="shared" ref="P131:Q131" si="97">IF($M131="Yes","N/A","")</f>
        <v/>
      </c>
      <c r="Q131" s="100" t="str">
        <f t="shared" si="97"/>
        <v/>
      </c>
      <c r="R131" s="100"/>
      <c r="S131" s="100" t="str">
        <f t="shared" si="86"/>
        <v/>
      </c>
      <c r="T131" s="101" t="str">
        <f t="shared" si="98"/>
        <v/>
      </c>
      <c r="U131" s="101" t="str">
        <f t="shared" si="88"/>
        <v/>
      </c>
    </row>
    <row r="132">
      <c r="A132" s="48">
        <v>4.0</v>
      </c>
      <c r="B132" s="49">
        <v>2.0</v>
      </c>
      <c r="C132" s="49">
        <v>1.0</v>
      </c>
      <c r="D132" s="49">
        <v>0.0</v>
      </c>
      <c r="E132" s="50"/>
      <c r="F132" s="50" t="s">
        <v>159</v>
      </c>
      <c r="G132" s="50"/>
      <c r="H132" s="50"/>
      <c r="I132" s="50"/>
      <c r="J132" s="50"/>
      <c r="K132" s="50"/>
      <c r="L132" s="50"/>
      <c r="M132" s="50"/>
      <c r="N132" s="50"/>
      <c r="O132" s="50" t="str">
        <f t="shared" si="93"/>
        <v/>
      </c>
      <c r="P132" s="50" t="str">
        <f t="shared" ref="P132:Q132" si="99">IF($M132="Yes","N/A","")</f>
        <v/>
      </c>
      <c r="Q132" s="50" t="str">
        <f t="shared" si="99"/>
        <v/>
      </c>
      <c r="R132" s="50"/>
      <c r="S132" s="50" t="str">
        <f t="shared" si="86"/>
        <v/>
      </c>
      <c r="T132" s="51" t="str">
        <f t="shared" si="98"/>
        <v/>
      </c>
      <c r="U132" s="51" t="str">
        <f t="shared" si="88"/>
        <v/>
      </c>
    </row>
    <row r="133">
      <c r="A133" s="67">
        <v>4.0</v>
      </c>
      <c r="B133" s="68">
        <v>2.0</v>
      </c>
      <c r="C133" s="68">
        <v>1.0</v>
      </c>
      <c r="D133" s="68">
        <v>1.0</v>
      </c>
      <c r="E133" s="69"/>
      <c r="F133" s="69" t="s">
        <v>160</v>
      </c>
      <c r="G133" s="69">
        <v>1.0</v>
      </c>
      <c r="H133" s="69"/>
      <c r="I133" s="69"/>
      <c r="J133" s="69"/>
      <c r="K133" s="69"/>
      <c r="L133" s="69" t="s">
        <v>161</v>
      </c>
      <c r="M133" s="46" t="s">
        <v>21</v>
      </c>
      <c r="N133" s="69"/>
      <c r="O133" s="69" t="str">
        <f t="shared" si="93"/>
        <v/>
      </c>
      <c r="P133" s="69" t="str">
        <f t="shared" ref="P133:Q133" si="100">IF($M133="Yes","N/A","")</f>
        <v/>
      </c>
      <c r="Q133" s="69" t="str">
        <f t="shared" si="100"/>
        <v/>
      </c>
      <c r="R133" s="69"/>
      <c r="S133" s="69" t="str">
        <f t="shared" si="86"/>
        <v/>
      </c>
      <c r="T133" s="70">
        <v>3175.55</v>
      </c>
      <c r="U133" s="70">
        <f t="shared" si="88"/>
        <v>3175.55</v>
      </c>
    </row>
    <row r="134">
      <c r="A134" s="48">
        <v>4.0</v>
      </c>
      <c r="B134" s="49">
        <v>2.0</v>
      </c>
      <c r="C134" s="49">
        <v>1.0</v>
      </c>
      <c r="D134" s="49">
        <v>2.0</v>
      </c>
      <c r="E134" s="50"/>
      <c r="F134" s="50" t="s">
        <v>162</v>
      </c>
      <c r="G134" s="50">
        <v>1.0</v>
      </c>
      <c r="H134" s="50"/>
      <c r="I134" s="50"/>
      <c r="J134" s="50"/>
      <c r="K134" s="50"/>
      <c r="L134" s="50" t="s">
        <v>163</v>
      </c>
      <c r="M134" s="50" t="s">
        <v>21</v>
      </c>
      <c r="N134" s="50"/>
      <c r="O134" s="50" t="str">
        <f t="shared" si="93"/>
        <v/>
      </c>
      <c r="P134" s="50" t="str">
        <f t="shared" ref="P134:Q134" si="101">IF($M134="Yes","N/A","")</f>
        <v/>
      </c>
      <c r="Q134" s="50" t="str">
        <f t="shared" si="101"/>
        <v/>
      </c>
      <c r="R134" s="50"/>
      <c r="S134" s="50" t="str">
        <f t="shared" si="86"/>
        <v/>
      </c>
      <c r="T134" s="51">
        <v>2715.64</v>
      </c>
      <c r="U134" s="51">
        <f t="shared" si="88"/>
        <v>2715.64</v>
      </c>
    </row>
    <row r="135">
      <c r="A135" s="67">
        <v>4.0</v>
      </c>
      <c r="B135" s="68">
        <v>2.0</v>
      </c>
      <c r="C135" s="68">
        <v>2.0</v>
      </c>
      <c r="D135" s="68">
        <v>0.0</v>
      </c>
      <c r="E135" s="69"/>
      <c r="F135" s="69" t="s">
        <v>164</v>
      </c>
      <c r="G135" s="69"/>
      <c r="H135" s="69"/>
      <c r="I135" s="69"/>
      <c r="J135" s="69"/>
      <c r="K135" s="69"/>
      <c r="L135" s="69"/>
      <c r="M135" s="69"/>
      <c r="N135" s="69"/>
      <c r="O135" s="69" t="str">
        <f t="shared" si="93"/>
        <v/>
      </c>
      <c r="P135" s="69" t="str">
        <f t="shared" ref="P135:Q135" si="102">IF($M135="Yes","N/A","")</f>
        <v/>
      </c>
      <c r="Q135" s="69" t="str">
        <f t="shared" si="102"/>
        <v/>
      </c>
      <c r="R135" s="69"/>
      <c r="S135" s="69" t="str">
        <f t="shared" si="86"/>
        <v/>
      </c>
      <c r="T135" s="70">
        <v>10000.0</v>
      </c>
      <c r="U135" s="70">
        <v>10000.0</v>
      </c>
    </row>
    <row r="136">
      <c r="A136" s="48"/>
      <c r="B136" s="49"/>
      <c r="C136" s="49"/>
      <c r="D136" s="49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 t="str">
        <f t="shared" si="93"/>
        <v/>
      </c>
      <c r="P136" s="50" t="str">
        <f t="shared" ref="P136:Q136" si="103">IF($M136="Yes","N/A","")</f>
        <v/>
      </c>
      <c r="Q136" s="50" t="str">
        <f t="shared" si="103"/>
        <v/>
      </c>
      <c r="R136" s="50"/>
      <c r="S136" s="50" t="str">
        <f t="shared" si="86"/>
        <v/>
      </c>
      <c r="T136" s="51" t="str">
        <f t="shared" ref="T136:T138" si="105">IF($M136="Yes","N/A","")</f>
        <v/>
      </c>
      <c r="U136" s="51" t="str">
        <f t="shared" ref="U136:U138" si="106">IF($M136="","",IF($M136="Yes","N/A",$T136*$G136))</f>
        <v/>
      </c>
    </row>
    <row r="137">
      <c r="A137" s="67"/>
      <c r="B137" s="68"/>
      <c r="C137" s="68"/>
      <c r="D137" s="68"/>
      <c r="E137" s="69"/>
      <c r="F137" s="69"/>
      <c r="G137" s="69"/>
      <c r="H137" s="69"/>
      <c r="I137" s="69"/>
      <c r="J137" s="69"/>
      <c r="K137" s="69"/>
      <c r="L137" s="69"/>
      <c r="M137" s="46"/>
      <c r="N137" s="69"/>
      <c r="O137" s="69" t="str">
        <f t="shared" si="93"/>
        <v/>
      </c>
      <c r="P137" s="69" t="str">
        <f t="shared" ref="P137:Q137" si="104">IF($M137="Yes","N/A","")</f>
        <v/>
      </c>
      <c r="Q137" s="69" t="str">
        <f t="shared" si="104"/>
        <v/>
      </c>
      <c r="R137" s="69"/>
      <c r="S137" s="69" t="str">
        <f t="shared" si="86"/>
        <v/>
      </c>
      <c r="T137" s="70" t="str">
        <f t="shared" si="105"/>
        <v/>
      </c>
      <c r="U137" s="70" t="str">
        <f t="shared" si="106"/>
        <v/>
      </c>
    </row>
    <row r="138">
      <c r="A138" s="48"/>
      <c r="B138" s="49"/>
      <c r="C138" s="49"/>
      <c r="D138" s="49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 t="str">
        <f t="shared" si="93"/>
        <v/>
      </c>
      <c r="P138" s="50" t="str">
        <f t="shared" ref="P138:Q138" si="107">IF($M138="Yes","N/A","")</f>
        <v/>
      </c>
      <c r="Q138" s="50" t="str">
        <f t="shared" si="107"/>
        <v/>
      </c>
      <c r="R138" s="50"/>
      <c r="S138" s="50" t="str">
        <f t="shared" si="86"/>
        <v/>
      </c>
      <c r="T138" s="51" t="str">
        <f t="shared" si="105"/>
        <v/>
      </c>
      <c r="U138" s="51" t="str">
        <f t="shared" si="106"/>
        <v/>
      </c>
    </row>
    <row r="139">
      <c r="N139" s="113"/>
    </row>
    <row r="140">
      <c r="N140" s="113"/>
    </row>
    <row r="141">
      <c r="N141" s="113"/>
    </row>
    <row r="142">
      <c r="N142" s="113"/>
    </row>
    <row r="143">
      <c r="N143" s="113"/>
    </row>
    <row r="144">
      <c r="N144" s="113"/>
    </row>
    <row r="145">
      <c r="N145" s="113"/>
    </row>
    <row r="146">
      <c r="N146" s="113"/>
    </row>
    <row r="147">
      <c r="N147" s="113"/>
    </row>
    <row r="148">
      <c r="N148" s="113"/>
    </row>
    <row r="149">
      <c r="N149" s="113"/>
    </row>
    <row r="150">
      <c r="N150" s="113"/>
    </row>
    <row r="151">
      <c r="N151" s="113"/>
    </row>
    <row r="152">
      <c r="N152" s="113"/>
    </row>
    <row r="153">
      <c r="N153" s="113"/>
    </row>
  </sheetData>
  <mergeCells count="3">
    <mergeCell ref="A1:U2"/>
    <mergeCell ref="V1:X1"/>
    <mergeCell ref="A3:E3"/>
  </mergeCells>
  <conditionalFormatting sqref="I4:K173">
    <cfRule type="colorScale" priority="1">
      <colorScale>
        <cfvo type="formula" val="0"/>
        <cfvo type="formula" val="1"/>
        <color rgb="FFFF0000"/>
        <color rgb="FF70AD47"/>
      </colorScale>
    </cfRule>
  </conditionalFormatting>
  <conditionalFormatting sqref="I4:K13 I16:K49 I51:K51 I55:K55 I68:K69">
    <cfRule type="colorScale" priority="2">
      <colorScale>
        <cfvo type="formula" val="0"/>
        <cfvo type="formula" val="1"/>
        <color rgb="FFFF0000"/>
        <color theme="9"/>
      </colorScale>
    </cfRule>
  </conditionalFormatting>
  <dataValidations>
    <dataValidation type="list" allowBlank="1" showErrorMessage="1" sqref="M4:M138">
      <formula1>$V$2:$V$3</formula1>
    </dataValidation>
    <dataValidation type="list" allowBlank="1" sqref="N5:N153">
      <formula1>'Small Bore System'!$W$2:$W$3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2019-09-18T23:46:11Z</dcterms:created>
  <dc:creator>Eli Mattingly</dc:creator>
</cp:coreProperties>
</file>