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e22ma\Dropbox\MPI Group Folder\fMPI (Rodent)\Small Bore Imager_Open Source Files\"/>
    </mc:Choice>
  </mc:AlternateContent>
  <xr:revisionPtr revIDLastSave="0" documentId="13_ncr:1_{A6315B9E-8C56-44AD-923E-07E0461FEC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inding Ji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tiDXIewk6MS9uFG8xc33Ww2tmTg=="/>
    </ext>
  </extLst>
</workbook>
</file>

<file path=xl/calcChain.xml><?xml version="1.0" encoding="utf-8"?>
<calcChain xmlns="http://schemas.openxmlformats.org/spreadsheetml/2006/main">
  <c r="U73" i="4" l="1"/>
  <c r="U72" i="4"/>
  <c r="U71" i="4"/>
  <c r="U70" i="4"/>
  <c r="U69" i="4"/>
  <c r="U68" i="4"/>
  <c r="U67" i="4"/>
  <c r="T66" i="4"/>
  <c r="U66" i="4" s="1"/>
  <c r="U4" i="4" s="1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8" i="4"/>
  <c r="U47" i="4"/>
  <c r="U46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19" i="4"/>
  <c r="U18" i="4"/>
  <c r="U17" i="4"/>
  <c r="U15" i="4"/>
  <c r="U14" i="4"/>
  <c r="U13" i="4"/>
  <c r="U10" i="4"/>
  <c r="U9" i="4"/>
  <c r="U8" i="4"/>
  <c r="U7" i="4"/>
  <c r="U6" i="4"/>
  <c r="S6" i="4"/>
  <c r="U5" i="4"/>
  <c r="S5" i="4"/>
  <c r="S4" i="4"/>
  <c r="K4" i="4"/>
  <c r="J4" i="4"/>
  <c r="I4" i="4"/>
</calcChain>
</file>

<file path=xl/sharedStrings.xml><?xml version="1.0" encoding="utf-8"?>
<sst xmlns="http://schemas.openxmlformats.org/spreadsheetml/2006/main" count="170" uniqueCount="106">
  <si>
    <t>Drop-down menu source:</t>
  </si>
  <si>
    <t>Yes</t>
  </si>
  <si>
    <t>CNC Milling</t>
  </si>
  <si>
    <t>Part Name</t>
  </si>
  <si>
    <t>Quantitiy</t>
  </si>
  <si>
    <t>Material</t>
  </si>
  <si>
    <t>Designed (.5 = Drawn, 1 = Drawn&amp; Saved properly)</t>
  </si>
  <si>
    <t>Fabricated/Purchased</t>
  </si>
  <si>
    <t>Assembled</t>
  </si>
  <si>
    <t>Notes</t>
  </si>
  <si>
    <t>Made in lab</t>
  </si>
  <si>
    <t>Method of Mfg</t>
  </si>
  <si>
    <t>Quoted (&amp; Quote No.)</t>
  </si>
  <si>
    <t>Paid</t>
  </si>
  <si>
    <t>P.O. Number</t>
  </si>
  <si>
    <t>Part Mass</t>
  </si>
  <si>
    <t>Total Mass (kg)</t>
  </si>
  <si>
    <t>Cost (USD)</t>
  </si>
  <si>
    <t>Total Cost (USD)</t>
  </si>
  <si>
    <t>No</t>
  </si>
  <si>
    <t>3D Print</t>
  </si>
  <si>
    <t>N/A</t>
  </si>
  <si>
    <t>Aluminum</t>
  </si>
  <si>
    <t>PC</t>
  </si>
  <si>
    <t>Magnet Winding Jig Project Management Spreadsheet</t>
  </si>
  <si>
    <t>Part Number (4-####)</t>
  </si>
  <si>
    <t>Wood</t>
  </si>
  <si>
    <t>Planar Winding Jig Overall Assembly</t>
  </si>
  <si>
    <t xml:space="preserve">Aluminum Frame </t>
  </si>
  <si>
    <t>Total Length =~19meters=62.3ft</t>
  </si>
  <si>
    <t>Non-Frame Structural</t>
  </si>
  <si>
    <t>Wire Guidance</t>
  </si>
  <si>
    <t>Distal Roller Plate</t>
  </si>
  <si>
    <t>Plywood</t>
  </si>
  <si>
    <t>Roller Plate Bolt</t>
  </si>
  <si>
    <t>Steel</t>
  </si>
  <si>
    <t>McMaster Part No. 91257A662</t>
  </si>
  <si>
    <t>Distal Roller</t>
  </si>
  <si>
    <t>Shaft Collar 3-8</t>
  </si>
  <si>
    <t>McMaster Part No. 6157K130</t>
  </si>
  <si>
    <t>Roller Shaft</t>
  </si>
  <si>
    <t>Roller Spacer</t>
  </si>
  <si>
    <t>17mm Shaft</t>
  </si>
  <si>
    <t>Angular Contact Bearing 17mm</t>
  </si>
  <si>
    <t>Middle Roller</t>
  </si>
  <si>
    <t>Shaft Cap</t>
  </si>
  <si>
    <t>Proximal Roller</t>
  </si>
  <si>
    <t>Plastic</t>
  </si>
  <si>
    <t>Proximal Roller Plate</t>
  </si>
  <si>
    <t>Proximal Roller Shaft</t>
  </si>
  <si>
    <t>3-8 Shaft Bearing</t>
  </si>
  <si>
    <t>Spool Holder</t>
  </si>
  <si>
    <t>Spool Shaft</t>
  </si>
  <si>
    <t xml:space="preserve">McMaster Part No. 5936K31 </t>
  </si>
  <si>
    <t>Spool Shaft Collar</t>
  </si>
  <si>
    <t>McMaster Part No. 6435K23</t>
  </si>
  <si>
    <t>Spool Holding Bolts</t>
  </si>
  <si>
    <t xml:space="preserve">McMaster Part No. 92620A234 </t>
  </si>
  <si>
    <t>Spool Plate</t>
  </si>
  <si>
    <t>Shaft Locking Screw</t>
  </si>
  <si>
    <t>McMaster Part No.  92196A359</t>
  </si>
  <si>
    <t>Spool Shaft Support Plate</t>
  </si>
  <si>
    <t>Turnbuckle</t>
  </si>
  <si>
    <t>Hex Nut Turnbuckle</t>
  </si>
  <si>
    <t>Turnbuckle Holding Bolt</t>
  </si>
  <si>
    <t>Washer</t>
  </si>
  <si>
    <t>Wire Spool and Wire</t>
  </si>
  <si>
    <t>Motor and Former Structure</t>
  </si>
  <si>
    <t>Center Former Shaft</t>
  </si>
  <si>
    <t>Former Shaft Plate</t>
  </si>
  <si>
    <t>Motor Plate</t>
  </si>
  <si>
    <t>Stepper Motor</t>
  </si>
  <si>
    <t xml:space="preserve">We chose these due to availability. You can probably go with simpler options. </t>
  </si>
  <si>
    <t>a</t>
  </si>
  <si>
    <t>Stepper Motor Gearbox</t>
  </si>
  <si>
    <t>b</t>
  </si>
  <si>
    <t>Stepper Motor Controller</t>
  </si>
  <si>
    <t>Pinion</t>
  </si>
  <si>
    <t>Machining this on a CNC is probably cheaper than buying one. Or laser cutting out of plywood.</t>
  </si>
  <si>
    <t>Pinion Collar</t>
  </si>
  <si>
    <t>Flat Head Screw</t>
  </si>
  <si>
    <t>McMaster Part No. 92210A604</t>
  </si>
  <si>
    <t>Former Shaft Bearing</t>
  </si>
  <si>
    <t>McMaster Part No. 60355K708</t>
  </si>
  <si>
    <t xml:space="preserve">Winding Former </t>
  </si>
  <si>
    <t>Former Plates</t>
  </si>
  <si>
    <t>Former Bottom</t>
  </si>
  <si>
    <t>Former Middle</t>
  </si>
  <si>
    <t>Former Top</t>
  </si>
  <si>
    <t>Former Accesory</t>
  </si>
  <si>
    <t>Toggle Clamp</t>
  </si>
  <si>
    <t>Misc</t>
  </si>
  <si>
    <t>McMaster Part No. 5091A110</t>
  </si>
  <si>
    <t>Clamp Holder</t>
  </si>
  <si>
    <t>Clamp Holder M4Bolt</t>
  </si>
  <si>
    <t>McMaster Part No. 91280A132</t>
  </si>
  <si>
    <t>Clamp Holder M4Nut</t>
  </si>
  <si>
    <t>McMaster Part No. 90592A090</t>
  </si>
  <si>
    <t>Clamp Holder Pin</t>
  </si>
  <si>
    <t>18/8 Stainless Steel</t>
  </si>
  <si>
    <t>McMaster Part No. 98404A103</t>
  </si>
  <si>
    <t>Clamp Rail</t>
  </si>
  <si>
    <t>Former Plate Bolts</t>
  </si>
  <si>
    <t>McMaster Part No. 92240A305</t>
  </si>
  <si>
    <t>Thumb Screw</t>
  </si>
  <si>
    <t>McMaster Part No. 90772A537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</si>
</sst>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2">
    <font>
      <sz val="11"/>
      <color theme="1"/>
      <name val="Arial"/>
    </font>
    <font>
      <b/>
      <sz val="21"/>
      <color rgb="FF00000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9"/>
      <color theme="1"/>
      <name val="Roboto"/>
    </font>
    <font>
      <sz val="9"/>
      <color rgb="FF000000"/>
      <name val="Roboto"/>
    </font>
    <font>
      <sz val="11"/>
      <name val="Calibri"/>
    </font>
    <font>
      <sz val="11"/>
      <color rgb="FF000000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3" fillId="3" borderId="7" xfId="0" applyFont="1" applyFill="1" applyBorder="1"/>
    <xf numFmtId="0" fontId="3" fillId="3" borderId="10" xfId="0" applyFont="1" applyFill="1" applyBorder="1"/>
    <xf numFmtId="0" fontId="4" fillId="4" borderId="7" xfId="0" applyFont="1" applyFill="1" applyBorder="1" applyAlignment="1"/>
    <xf numFmtId="0" fontId="3" fillId="4" borderId="11" xfId="0" applyFont="1" applyFill="1" applyBorder="1"/>
    <xf numFmtId="0" fontId="6" fillId="5" borderId="15" xfId="0" applyFont="1" applyFill="1" applyBorder="1"/>
    <xf numFmtId="0" fontId="3" fillId="5" borderId="15" xfId="0" applyFont="1" applyFill="1" applyBorder="1"/>
    <xf numFmtId="0" fontId="4" fillId="5" borderId="15" xfId="0" applyFont="1" applyFill="1" applyBorder="1" applyAlignment="1"/>
    <xf numFmtId="0" fontId="3" fillId="3" borderId="16" xfId="0" applyFont="1" applyFill="1" applyBorder="1"/>
    <xf numFmtId="0" fontId="4" fillId="4" borderId="17" xfId="0" applyFont="1" applyFill="1" applyBorder="1" applyAlignment="1"/>
    <xf numFmtId="0" fontId="3" fillId="4" borderId="18" xfId="0" applyFont="1" applyFill="1" applyBorder="1"/>
    <xf numFmtId="0" fontId="3" fillId="7" borderId="7" xfId="0" applyFont="1" applyFill="1" applyBorder="1"/>
    <xf numFmtId="0" fontId="4" fillId="7" borderId="7" xfId="0" applyFont="1" applyFill="1" applyBorder="1" applyAlignment="1"/>
    <xf numFmtId="0" fontId="4" fillId="7" borderId="22" xfId="0" applyFont="1" applyFill="1" applyBorder="1" applyAlignment="1"/>
    <xf numFmtId="0" fontId="3" fillId="8" borderId="7" xfId="0" applyFont="1" applyFill="1" applyBorder="1"/>
    <xf numFmtId="0" fontId="4" fillId="8" borderId="22" xfId="0" applyFont="1" applyFill="1" applyBorder="1" applyAlignment="1"/>
    <xf numFmtId="0" fontId="3" fillId="8" borderId="22" xfId="0" applyFont="1" applyFill="1" applyBorder="1"/>
    <xf numFmtId="164" fontId="3" fillId="8" borderId="22" xfId="0" applyNumberFormat="1" applyFont="1" applyFill="1" applyBorder="1"/>
    <xf numFmtId="0" fontId="3" fillId="5" borderId="7" xfId="0" applyFont="1" applyFill="1" applyBorder="1"/>
    <xf numFmtId="0" fontId="3" fillId="5" borderId="22" xfId="0" applyFont="1" applyFill="1" applyBorder="1"/>
    <xf numFmtId="0" fontId="4" fillId="5" borderId="22" xfId="0" applyFont="1" applyFill="1" applyBorder="1" applyAlignment="1"/>
    <xf numFmtId="0" fontId="4" fillId="9" borderId="7" xfId="0" applyFont="1" applyFill="1" applyBorder="1" applyAlignment="1"/>
    <xf numFmtId="0" fontId="3" fillId="9" borderId="7" xfId="0" applyFont="1" applyFill="1" applyBorder="1" applyAlignment="1"/>
    <xf numFmtId="0" fontId="3" fillId="9" borderId="7" xfId="0" applyFont="1" applyFill="1" applyBorder="1"/>
    <xf numFmtId="0" fontId="3" fillId="9" borderId="24" xfId="0" applyFont="1" applyFill="1" applyBorder="1" applyAlignment="1"/>
    <xf numFmtId="0" fontId="4" fillId="9" borderId="22" xfId="0" applyFont="1" applyFill="1" applyBorder="1" applyAlignment="1"/>
    <xf numFmtId="164" fontId="4" fillId="5" borderId="22" xfId="0" applyNumberFormat="1" applyFont="1" applyFill="1" applyBorder="1" applyAlignment="1"/>
    <xf numFmtId="0" fontId="3" fillId="9" borderId="10" xfId="0" applyFont="1" applyFill="1" applyBorder="1" applyAlignment="1"/>
    <xf numFmtId="0" fontId="3" fillId="9" borderId="22" xfId="0" applyFont="1" applyFill="1" applyBorder="1"/>
    <xf numFmtId="0" fontId="3" fillId="9" borderId="10" xfId="0" applyFont="1" applyFill="1" applyBorder="1" applyAlignment="1"/>
    <xf numFmtId="0" fontId="3" fillId="9" borderId="7" xfId="0" applyFont="1" applyFill="1" applyBorder="1" applyAlignment="1"/>
    <xf numFmtId="0" fontId="3" fillId="9" borderId="24" xfId="0" applyFont="1" applyFill="1" applyBorder="1" applyAlignment="1"/>
    <xf numFmtId="164" fontId="3" fillId="9" borderId="10" xfId="0" applyNumberFormat="1" applyFont="1" applyFill="1" applyBorder="1" applyAlignment="1"/>
    <xf numFmtId="0" fontId="4" fillId="5" borderId="7" xfId="0" applyFont="1" applyFill="1" applyBorder="1" applyAlignment="1"/>
    <xf numFmtId="0" fontId="3" fillId="5" borderId="7" xfId="0" applyFont="1" applyFill="1" applyBorder="1" applyAlignment="1"/>
    <xf numFmtId="0" fontId="3" fillId="5" borderId="22" xfId="0" applyFont="1" applyFill="1" applyBorder="1" applyAlignment="1"/>
    <xf numFmtId="0" fontId="3" fillId="5" borderId="25" xfId="0" applyFont="1" applyFill="1" applyBorder="1" applyAlignment="1"/>
    <xf numFmtId="0" fontId="3" fillId="5" borderId="27" xfId="0" applyFont="1" applyFill="1" applyBorder="1" applyAlignment="1"/>
    <xf numFmtId="0" fontId="3" fillId="5" borderId="26" xfId="0" applyFont="1" applyFill="1" applyBorder="1" applyAlignment="1"/>
    <xf numFmtId="164" fontId="3" fillId="5" borderId="27" xfId="0" applyNumberFormat="1" applyFont="1" applyFill="1" applyBorder="1" applyAlignment="1"/>
    <xf numFmtId="0" fontId="3" fillId="9" borderId="22" xfId="0" applyFont="1" applyFill="1" applyBorder="1" applyAlignment="1"/>
    <xf numFmtId="164" fontId="3" fillId="9" borderId="22" xfId="0" applyNumberFormat="1" applyFont="1" applyFill="1" applyBorder="1"/>
    <xf numFmtId="164" fontId="3" fillId="5" borderId="22" xfId="0" applyNumberFormat="1" applyFont="1" applyFill="1" applyBorder="1"/>
    <xf numFmtId="0" fontId="3" fillId="7" borderId="7" xfId="0" applyFont="1" applyFill="1" applyBorder="1" applyAlignment="1"/>
    <xf numFmtId="0" fontId="3" fillId="7" borderId="24" xfId="0" applyFont="1" applyFill="1" applyBorder="1" applyAlignment="1"/>
    <xf numFmtId="0" fontId="3" fillId="7" borderId="10" xfId="0" applyFont="1" applyFill="1" applyBorder="1" applyAlignment="1"/>
    <xf numFmtId="0" fontId="3" fillId="7" borderId="10" xfId="0" applyFont="1" applyFill="1" applyBorder="1" applyAlignment="1"/>
    <xf numFmtId="0" fontId="3" fillId="7" borderId="10" xfId="0" applyFont="1" applyFill="1" applyBorder="1" applyAlignment="1"/>
    <xf numFmtId="0" fontId="8" fillId="5" borderId="7" xfId="0" applyFont="1" applyFill="1" applyBorder="1" applyAlignment="1"/>
    <xf numFmtId="164" fontId="3" fillId="7" borderId="10" xfId="0" applyNumberFormat="1" applyFont="1" applyFill="1" applyBorder="1" applyAlignment="1"/>
    <xf numFmtId="164" fontId="3" fillId="7" borderId="10" xfId="0" applyNumberFormat="1" applyFont="1" applyFill="1" applyBorder="1" applyAlignment="1"/>
    <xf numFmtId="0" fontId="3" fillId="8" borderId="7" xfId="0" applyFont="1" applyFill="1" applyBorder="1" applyAlignment="1"/>
    <xf numFmtId="0" fontId="3" fillId="8" borderId="24" xfId="0" applyFont="1" applyFill="1" applyBorder="1" applyAlignment="1"/>
    <xf numFmtId="0" fontId="3" fillId="8" borderId="10" xfId="0" applyFont="1" applyFill="1" applyBorder="1" applyAlignment="1"/>
    <xf numFmtId="0" fontId="3" fillId="8" borderId="10" xfId="0" applyFont="1" applyFill="1" applyBorder="1" applyAlignment="1"/>
    <xf numFmtId="0" fontId="7" fillId="8" borderId="10" xfId="0" applyFont="1" applyFill="1" applyBorder="1" applyAlignment="1"/>
    <xf numFmtId="164" fontId="3" fillId="8" borderId="10" xfId="0" applyNumberFormat="1" applyFont="1" applyFill="1" applyBorder="1" applyAlignment="1"/>
    <xf numFmtId="164" fontId="4" fillId="9" borderId="22" xfId="0" applyNumberFormat="1" applyFont="1" applyFill="1" applyBorder="1" applyAlignment="1"/>
    <xf numFmtId="0" fontId="3" fillId="9" borderId="25" xfId="0" applyFont="1" applyFill="1" applyBorder="1" applyAlignment="1"/>
    <xf numFmtId="0" fontId="3" fillId="9" borderId="26" xfId="0" applyFont="1" applyFill="1" applyBorder="1" applyAlignment="1"/>
    <xf numFmtId="0" fontId="3" fillId="9" borderId="27" xfId="0" applyFont="1" applyFill="1" applyBorder="1" applyAlignment="1"/>
    <xf numFmtId="0" fontId="3" fillId="9" borderId="27" xfId="0" applyFont="1" applyFill="1" applyBorder="1" applyAlignment="1"/>
    <xf numFmtId="164" fontId="3" fillId="9" borderId="27" xfId="0" applyNumberFormat="1" applyFont="1" applyFill="1" applyBorder="1" applyAlignment="1"/>
    <xf numFmtId="0" fontId="3" fillId="5" borderId="25" xfId="0" applyFont="1" applyFill="1" applyBorder="1" applyAlignment="1"/>
    <xf numFmtId="0" fontId="3" fillId="5" borderId="26" xfId="0" applyFont="1" applyFill="1" applyBorder="1" applyAlignment="1"/>
    <xf numFmtId="0" fontId="3" fillId="5" borderId="27" xfId="0" applyFont="1" applyFill="1" applyBorder="1" applyAlignment="1"/>
    <xf numFmtId="0" fontId="3" fillId="5" borderId="27" xfId="0" applyFont="1" applyFill="1" applyBorder="1" applyAlignment="1"/>
    <xf numFmtId="164" fontId="3" fillId="5" borderId="27" xfId="0" applyNumberFormat="1" applyFont="1" applyFill="1" applyBorder="1" applyAlignment="1"/>
    <xf numFmtId="0" fontId="3" fillId="9" borderId="25" xfId="0" applyFont="1" applyFill="1" applyBorder="1" applyAlignment="1"/>
    <xf numFmtId="0" fontId="3" fillId="9" borderId="26" xfId="0" applyFont="1" applyFill="1" applyBorder="1" applyAlignment="1"/>
    <xf numFmtId="0" fontId="3" fillId="9" borderId="27" xfId="0" applyFont="1" applyFill="1" applyBorder="1" applyAlignment="1"/>
    <xf numFmtId="0" fontId="3" fillId="8" borderId="25" xfId="0" applyFont="1" applyFill="1" applyBorder="1" applyAlignment="1"/>
    <xf numFmtId="0" fontId="3" fillId="8" borderId="26" xfId="0" applyFont="1" applyFill="1" applyBorder="1" applyAlignment="1"/>
    <xf numFmtId="0" fontId="3" fillId="8" borderId="27" xfId="0" applyFont="1" applyFill="1" applyBorder="1" applyAlignment="1"/>
    <xf numFmtId="164" fontId="3" fillId="8" borderId="27" xfId="0" applyNumberFormat="1" applyFont="1" applyFill="1" applyBorder="1" applyAlignment="1"/>
    <xf numFmtId="0" fontId="9" fillId="8" borderId="10" xfId="0" applyFont="1" applyFill="1" applyBorder="1" applyAlignment="1"/>
    <xf numFmtId="0" fontId="3" fillId="8" borderId="27" xfId="0" applyFont="1" applyFill="1" applyBorder="1" applyAlignment="1"/>
    <xf numFmtId="0" fontId="3" fillId="5" borderId="27" xfId="0" applyFont="1" applyFill="1" applyBorder="1" applyAlignment="1"/>
    <xf numFmtId="0" fontId="4" fillId="6" borderId="19" xfId="0" applyFont="1" applyFill="1" applyBorder="1" applyAlignment="1"/>
    <xf numFmtId="0" fontId="9" fillId="9" borderId="10" xfId="0" applyFont="1" applyFill="1" applyBorder="1" applyAlignment="1"/>
    <xf numFmtId="0" fontId="3" fillId="6" borderId="19" xfId="0" applyFont="1" applyFill="1" applyBorder="1"/>
    <xf numFmtId="0" fontId="4" fillId="6" borderId="20" xfId="0" applyFont="1" applyFill="1" applyBorder="1" applyAlignment="1"/>
    <xf numFmtId="0" fontId="3" fillId="6" borderId="21" xfId="0" applyFont="1" applyFill="1" applyBorder="1"/>
    <xf numFmtId="10" fontId="3" fillId="6" borderId="21" xfId="0" applyNumberFormat="1" applyFont="1" applyFill="1" applyBorder="1"/>
    <xf numFmtId="4" fontId="3" fillId="6" borderId="21" xfId="0" applyNumberFormat="1" applyFont="1" applyFill="1" applyBorder="1"/>
    <xf numFmtId="164" fontId="3" fillId="6" borderId="21" xfId="0" applyNumberFormat="1" applyFont="1" applyFill="1" applyBorder="1"/>
    <xf numFmtId="0" fontId="10" fillId="7" borderId="23" xfId="0" applyFont="1" applyFill="1" applyBorder="1" applyAlignment="1"/>
    <xf numFmtId="0" fontId="3" fillId="7" borderId="23" xfId="0" applyFont="1" applyFill="1" applyBorder="1"/>
    <xf numFmtId="0" fontId="4" fillId="7" borderId="23" xfId="0" applyFont="1" applyFill="1" applyBorder="1" applyAlignment="1"/>
    <xf numFmtId="0" fontId="8" fillId="7" borderId="23" xfId="0" applyFont="1" applyFill="1" applyBorder="1" applyAlignment="1"/>
    <xf numFmtId="164" fontId="10" fillId="7" borderId="23" xfId="0" applyNumberFormat="1" applyFont="1" applyFill="1" applyBorder="1" applyAlignment="1"/>
    <xf numFmtId="164" fontId="3" fillId="7" borderId="23" xfId="0" applyNumberFormat="1" applyFont="1" applyFill="1" applyBorder="1"/>
    <xf numFmtId="0" fontId="10" fillId="8" borderId="7" xfId="0" applyFont="1" applyFill="1" applyBorder="1" applyAlignment="1"/>
    <xf numFmtId="0" fontId="10" fillId="8" borderId="22" xfId="0" applyFont="1" applyFill="1" applyBorder="1" applyAlignment="1"/>
    <xf numFmtId="0" fontId="9" fillId="9" borderId="25" xfId="0" applyFont="1" applyFill="1" applyBorder="1" applyAlignment="1"/>
    <xf numFmtId="0" fontId="9" fillId="9" borderId="26" xfId="0" applyFont="1" applyFill="1" applyBorder="1" applyAlignment="1"/>
    <xf numFmtId="0" fontId="9" fillId="9" borderId="27" xfId="0" applyFont="1" applyFill="1" applyBorder="1" applyAlignment="1"/>
    <xf numFmtId="0" fontId="10" fillId="5" borderId="7" xfId="0" applyFont="1" applyFill="1" applyBorder="1" applyAlignment="1"/>
    <xf numFmtId="0" fontId="11" fillId="5" borderId="7" xfId="0" applyFont="1" applyFill="1" applyBorder="1"/>
    <xf numFmtId="0" fontId="10" fillId="5" borderId="22" xfId="0" applyFont="1" applyFill="1" applyBorder="1" applyAlignment="1"/>
    <xf numFmtId="0" fontId="11" fillId="5" borderId="22" xfId="0" applyFont="1" applyFill="1" applyBorder="1"/>
    <xf numFmtId="0" fontId="9" fillId="9" borderId="7" xfId="0" applyFont="1" applyFill="1" applyBorder="1" applyAlignment="1"/>
    <xf numFmtId="0" fontId="9" fillId="9" borderId="24" xfId="0" applyFont="1" applyFill="1" applyBorder="1" applyAlignment="1"/>
    <xf numFmtId="0" fontId="9" fillId="9" borderId="10" xfId="0" applyFont="1" applyFill="1" applyBorder="1" applyAlignment="1"/>
    <xf numFmtId="0" fontId="3" fillId="9" borderId="10" xfId="0" applyFont="1" applyFill="1" applyBorder="1" applyAlignment="1"/>
    <xf numFmtId="0" fontId="9" fillId="9" borderId="10" xfId="0" applyFont="1" applyFill="1" applyBorder="1" applyAlignment="1"/>
    <xf numFmtId="0" fontId="9" fillId="5" borderId="25" xfId="0" applyFont="1" applyFill="1" applyBorder="1" applyAlignment="1"/>
    <xf numFmtId="0" fontId="9" fillId="5" borderId="26" xfId="0" applyFont="1" applyFill="1" applyBorder="1" applyAlignment="1"/>
    <xf numFmtId="0" fontId="9" fillId="5" borderId="27" xfId="0" applyFont="1" applyFill="1" applyBorder="1" applyAlignment="1"/>
    <xf numFmtId="0" fontId="9" fillId="5" borderId="27" xfId="0" applyFont="1" applyFill="1" applyBorder="1" applyAlignment="1"/>
    <xf numFmtId="0" fontId="9" fillId="5" borderId="27" xfId="0" applyFont="1" applyFill="1" applyBorder="1" applyAlignment="1"/>
    <xf numFmtId="0" fontId="10" fillId="9" borderId="7" xfId="0" applyFont="1" applyFill="1" applyBorder="1" applyAlignment="1"/>
    <xf numFmtId="0" fontId="10" fillId="9" borderId="22" xfId="0" applyFont="1" applyFill="1" applyBorder="1" applyAlignment="1"/>
    <xf numFmtId="0" fontId="11" fillId="9" borderId="22" xfId="0" applyFont="1" applyFill="1" applyBorder="1"/>
    <xf numFmtId="164" fontId="11" fillId="9" borderId="22" xfId="0" applyNumberFormat="1" applyFont="1" applyFill="1" applyBorder="1"/>
    <xf numFmtId="164" fontId="11" fillId="5" borderId="22" xfId="0" applyNumberFormat="1" applyFont="1" applyFill="1" applyBorder="1"/>
    <xf numFmtId="0" fontId="11" fillId="9" borderId="7" xfId="0" applyFont="1" applyFill="1" applyBorder="1"/>
    <xf numFmtId="0" fontId="11" fillId="8" borderId="7" xfId="0" applyFont="1" applyFill="1" applyBorder="1"/>
    <xf numFmtId="0" fontId="11" fillId="8" borderId="22" xfId="0" applyFont="1" applyFill="1" applyBorder="1"/>
    <xf numFmtId="164" fontId="11" fillId="8" borderId="22" xfId="0" applyNumberFormat="1" applyFont="1" applyFill="1" applyBorder="1"/>
    <xf numFmtId="0" fontId="8" fillId="9" borderId="22" xfId="0" applyFont="1" applyFill="1" applyBorder="1" applyAlignment="1"/>
    <xf numFmtId="164" fontId="10" fillId="9" borderId="22" xfId="0" applyNumberFormat="1" applyFont="1" applyFill="1" applyBorder="1" applyAlignment="1"/>
    <xf numFmtId="164" fontId="10" fillId="5" borderId="22" xfId="0" applyNumberFormat="1" applyFont="1" applyFill="1" applyBorder="1" applyAlignment="1"/>
    <xf numFmtId="0" fontId="11" fillId="9" borderId="7" xfId="0" applyFont="1" applyFill="1" applyBorder="1" applyAlignment="1"/>
    <xf numFmtId="0" fontId="11" fillId="5" borderId="7" xfId="0" applyFont="1" applyFill="1" applyBorder="1" applyAlignment="1"/>
    <xf numFmtId="164" fontId="11" fillId="5" borderId="22" xfId="0" applyNumberFormat="1" applyFont="1" applyFill="1" applyBorder="1" applyAlignment="1"/>
    <xf numFmtId="0" fontId="11" fillId="8" borderId="22" xfId="0" applyFont="1" applyFill="1" applyBorder="1" applyAlignment="1"/>
    <xf numFmtId="0" fontId="11" fillId="5" borderId="22" xfId="0" applyFont="1" applyFill="1" applyBorder="1" applyAlignment="1"/>
    <xf numFmtId="0" fontId="3" fillId="9" borderId="22" xfId="0" applyFont="1" applyFill="1" applyBorder="1" applyAlignment="1"/>
    <xf numFmtId="0" fontId="3" fillId="9" borderId="24" xfId="0" applyFont="1" applyFill="1" applyBorder="1" applyAlignment="1"/>
    <xf numFmtId="0" fontId="3" fillId="5" borderId="26" xfId="0" applyFont="1" applyFill="1" applyBorder="1" applyAlignment="1"/>
    <xf numFmtId="0" fontId="3" fillId="7" borderId="7" xfId="0" applyFont="1" applyFill="1" applyBorder="1" applyAlignment="1"/>
    <xf numFmtId="0" fontId="3" fillId="7" borderId="24" xfId="0" applyFont="1" applyFill="1" applyBorder="1" applyAlignment="1"/>
    <xf numFmtId="0" fontId="3" fillId="7" borderId="10" xfId="0" applyFont="1" applyFill="1" applyBorder="1" applyAlignment="1"/>
    <xf numFmtId="0" fontId="3" fillId="7" borderId="10" xfId="0" applyFont="1" applyFill="1" applyBorder="1" applyAlignment="1"/>
    <xf numFmtId="0" fontId="3" fillId="8" borderId="25" xfId="0" applyFont="1" applyFill="1" applyBorder="1" applyAlignment="1"/>
    <xf numFmtId="0" fontId="3" fillId="8" borderId="26" xfId="0" applyFont="1" applyFill="1" applyBorder="1" applyAlignment="1"/>
    <xf numFmtId="0" fontId="3" fillId="8" borderId="27" xfId="0" applyFont="1" applyFill="1" applyBorder="1" applyAlignment="1"/>
    <xf numFmtId="164" fontId="3" fillId="9" borderId="27" xfId="0" applyNumberFormat="1" applyFont="1" applyFill="1" applyBorder="1" applyAlignment="1"/>
    <xf numFmtId="0" fontId="3" fillId="3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5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73"/>
  <sheetViews>
    <sheetView tabSelected="1" workbookViewId="0">
      <selection sqref="A1:U2"/>
    </sheetView>
  </sheetViews>
  <sheetFormatPr defaultColWidth="12.625" defaultRowHeight="15" customHeight="1"/>
  <cols>
    <col min="1" max="1" width="5" customWidth="1"/>
    <col min="2" max="2" width="6.125" customWidth="1"/>
    <col min="3" max="3" width="4.75" customWidth="1"/>
    <col min="4" max="4" width="4" customWidth="1"/>
    <col min="5" max="5" width="4.5" customWidth="1"/>
    <col min="6" max="6" width="22.125" customWidth="1"/>
    <col min="7" max="7" width="8.75" customWidth="1"/>
    <col min="8" max="8" width="9.25" customWidth="1"/>
    <col min="12" max="12" width="21" customWidth="1"/>
    <col min="13" max="13" width="10.625" customWidth="1"/>
    <col min="14" max="14" width="8.125" customWidth="1"/>
    <col min="18" max="18" width="10" customWidth="1"/>
  </cols>
  <sheetData>
    <row r="1" spans="1:24">
      <c r="A1" s="145" t="s">
        <v>24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7"/>
      <c r="V1" s="139" t="s">
        <v>0</v>
      </c>
      <c r="W1" s="140"/>
      <c r="X1" s="141"/>
    </row>
    <row r="2" spans="1:24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50"/>
      <c r="V2" s="2" t="s">
        <v>1</v>
      </c>
      <c r="W2" s="3" t="s">
        <v>2</v>
      </c>
      <c r="X2" s="4"/>
    </row>
    <row r="3" spans="1:24">
      <c r="A3" s="142" t="s">
        <v>25</v>
      </c>
      <c r="B3" s="143"/>
      <c r="C3" s="143"/>
      <c r="D3" s="143"/>
      <c r="E3" s="144"/>
      <c r="F3" s="5" t="s">
        <v>3</v>
      </c>
      <c r="G3" s="6" t="s">
        <v>4</v>
      </c>
      <c r="H3" s="6" t="s">
        <v>5</v>
      </c>
      <c r="I3" s="6" t="s">
        <v>6</v>
      </c>
      <c r="J3" s="7" t="s">
        <v>7</v>
      </c>
      <c r="K3" s="6" t="s">
        <v>8</v>
      </c>
      <c r="L3" s="6" t="s">
        <v>9</v>
      </c>
      <c r="M3" s="6" t="s">
        <v>10</v>
      </c>
      <c r="N3" s="7" t="s">
        <v>11</v>
      </c>
      <c r="O3" s="6" t="s">
        <v>12</v>
      </c>
      <c r="P3" s="6" t="s">
        <v>13</v>
      </c>
      <c r="Q3" s="6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8" t="s">
        <v>19</v>
      </c>
      <c r="W3" s="9" t="s">
        <v>20</v>
      </c>
      <c r="X3" s="10"/>
    </row>
    <row r="4" spans="1:24">
      <c r="A4" s="78">
        <v>1</v>
      </c>
      <c r="B4" s="78">
        <v>0</v>
      </c>
      <c r="C4" s="78">
        <v>0</v>
      </c>
      <c r="D4" s="78">
        <v>0</v>
      </c>
      <c r="E4" s="80"/>
      <c r="F4" s="81" t="s">
        <v>27</v>
      </c>
      <c r="G4" s="82"/>
      <c r="H4" s="82"/>
      <c r="I4" s="83">
        <f t="shared" ref="I4:K4" si="0">AVERAGEIF(I6:I164,"&lt;&gt;")</f>
        <v>0.97619047619047616</v>
      </c>
      <c r="J4" s="83">
        <f t="shared" si="0"/>
        <v>0.97619047619047616</v>
      </c>
      <c r="K4" s="83">
        <f t="shared" si="0"/>
        <v>0.8571428571428571</v>
      </c>
      <c r="L4" s="82"/>
      <c r="M4" s="82"/>
      <c r="N4" s="82"/>
      <c r="O4" s="82"/>
      <c r="P4" s="82"/>
      <c r="Q4" s="82"/>
      <c r="R4" s="82"/>
      <c r="S4" s="84">
        <f>SUMIF(S6:S164,"&lt;&gt;")</f>
        <v>0</v>
      </c>
      <c r="T4" s="85"/>
      <c r="U4" s="85">
        <f>SUMIF(U6:U164,"&lt;&gt;")</f>
        <v>348.28440000000006</v>
      </c>
    </row>
    <row r="5" spans="1:24">
      <c r="A5" s="12">
        <v>1</v>
      </c>
      <c r="B5" s="12">
        <v>1</v>
      </c>
      <c r="C5" s="12">
        <v>0</v>
      </c>
      <c r="D5" s="12">
        <v>0</v>
      </c>
      <c r="E5" s="11"/>
      <c r="F5" s="13" t="s">
        <v>28</v>
      </c>
      <c r="G5" s="86">
        <v>62.3</v>
      </c>
      <c r="H5" s="87" t="s">
        <v>21</v>
      </c>
      <c r="I5" s="88">
        <v>1</v>
      </c>
      <c r="J5" s="88">
        <v>1</v>
      </c>
      <c r="K5" s="88">
        <v>1</v>
      </c>
      <c r="L5" s="89" t="s">
        <v>29</v>
      </c>
      <c r="M5" s="88" t="s">
        <v>19</v>
      </c>
      <c r="N5" s="87"/>
      <c r="O5" s="87" t="s">
        <v>21</v>
      </c>
      <c r="P5" s="87" t="s">
        <v>21</v>
      </c>
      <c r="Q5" s="87" t="s">
        <v>21</v>
      </c>
      <c r="R5" s="87"/>
      <c r="S5" s="87" t="str">
        <f t="shared" ref="S5:S6" si="1">IF(R5&gt;0,R5*G5,"")</f>
        <v/>
      </c>
      <c r="T5" s="90">
        <v>6.13</v>
      </c>
      <c r="U5" s="91">
        <f t="shared" ref="U5:U10" si="2">IF($M5="","",IF($M5="Yes","N/A",$T5*$G5))</f>
        <v>381.899</v>
      </c>
    </row>
    <row r="6" spans="1:24">
      <c r="A6" s="92"/>
      <c r="B6" s="92"/>
      <c r="C6" s="92"/>
      <c r="D6" s="92"/>
      <c r="E6" s="14"/>
      <c r="F6" s="15"/>
      <c r="G6" s="15"/>
      <c r="H6" s="16"/>
      <c r="I6" s="93"/>
      <c r="J6" s="93"/>
      <c r="K6" s="93"/>
      <c r="L6" s="16"/>
      <c r="M6" s="16" t="s">
        <v>1</v>
      </c>
      <c r="N6" s="16"/>
      <c r="O6" s="16" t="s">
        <v>21</v>
      </c>
      <c r="P6" s="16" t="s">
        <v>21</v>
      </c>
      <c r="Q6" s="16" t="s">
        <v>21</v>
      </c>
      <c r="R6" s="16"/>
      <c r="S6" s="16" t="str">
        <f t="shared" si="1"/>
        <v/>
      </c>
      <c r="T6" s="17" t="s">
        <v>21</v>
      </c>
      <c r="U6" s="17" t="str">
        <f t="shared" si="2"/>
        <v>N/A</v>
      </c>
    </row>
    <row r="7" spans="1:24">
      <c r="A7" s="22"/>
      <c r="B7" s="24"/>
      <c r="C7" s="24"/>
      <c r="D7" s="24"/>
      <c r="E7" s="27"/>
      <c r="F7" s="27"/>
      <c r="G7" s="29"/>
      <c r="H7" s="27"/>
      <c r="I7" s="29"/>
      <c r="J7" s="29"/>
      <c r="K7" s="29"/>
      <c r="L7" s="27"/>
      <c r="M7" s="29"/>
      <c r="N7" s="27"/>
      <c r="O7" s="27"/>
      <c r="P7" s="27"/>
      <c r="Q7" s="27"/>
      <c r="R7" s="29"/>
      <c r="S7" s="27"/>
      <c r="T7" s="32"/>
      <c r="U7" s="32" t="str">
        <f t="shared" si="2"/>
        <v/>
      </c>
      <c r="V7" s="1"/>
      <c r="W7" s="1"/>
    </row>
    <row r="8" spans="1:24">
      <c r="A8" s="34"/>
      <c r="B8" s="34"/>
      <c r="C8" s="34"/>
      <c r="D8" s="33"/>
      <c r="E8" s="18"/>
      <c r="F8" s="19"/>
      <c r="G8" s="20"/>
      <c r="H8" s="20"/>
      <c r="I8" s="35"/>
      <c r="J8" s="20"/>
      <c r="K8" s="20"/>
      <c r="L8" s="19"/>
      <c r="M8" s="20"/>
      <c r="N8" s="20"/>
      <c r="O8" s="19"/>
      <c r="P8" s="19"/>
      <c r="Q8" s="19"/>
      <c r="R8" s="20"/>
      <c r="S8" s="19"/>
      <c r="T8" s="20"/>
      <c r="U8" s="20" t="str">
        <f t="shared" si="2"/>
        <v/>
      </c>
      <c r="V8" s="1"/>
      <c r="W8" s="1"/>
    </row>
    <row r="9" spans="1:24">
      <c r="A9" s="43">
        <v>1</v>
      </c>
      <c r="B9" s="44">
        <v>2</v>
      </c>
      <c r="C9" s="44">
        <v>0</v>
      </c>
      <c r="D9" s="44">
        <v>0</v>
      </c>
      <c r="E9" s="45"/>
      <c r="F9" s="46" t="s">
        <v>30</v>
      </c>
      <c r="G9" s="46"/>
      <c r="H9" s="46"/>
      <c r="I9" s="47"/>
      <c r="J9" s="46"/>
      <c r="K9" s="46"/>
      <c r="L9" s="45"/>
      <c r="M9" s="46"/>
      <c r="N9" s="46"/>
      <c r="O9" s="45"/>
      <c r="P9" s="45"/>
      <c r="Q9" s="45"/>
      <c r="R9" s="46"/>
      <c r="S9" s="45"/>
      <c r="T9" s="49"/>
      <c r="U9" s="49" t="str">
        <f t="shared" si="2"/>
        <v/>
      </c>
      <c r="V9" s="1"/>
      <c r="W9" s="1"/>
    </row>
    <row r="10" spans="1:24">
      <c r="A10" s="51">
        <v>1</v>
      </c>
      <c r="B10" s="52">
        <v>2</v>
      </c>
      <c r="C10" s="52">
        <v>1</v>
      </c>
      <c r="D10" s="52">
        <v>0</v>
      </c>
      <c r="E10" s="53"/>
      <c r="F10" s="75" t="s">
        <v>31</v>
      </c>
      <c r="G10" s="54"/>
      <c r="H10" s="55"/>
      <c r="I10" s="54"/>
      <c r="J10" s="54"/>
      <c r="K10" s="54"/>
      <c r="L10" s="53"/>
      <c r="M10" s="54"/>
      <c r="N10" s="54"/>
      <c r="O10" s="53"/>
      <c r="P10" s="53"/>
      <c r="Q10" s="53"/>
      <c r="R10" s="54"/>
      <c r="S10" s="54"/>
      <c r="T10" s="56"/>
      <c r="U10" s="56" t="str">
        <f t="shared" si="2"/>
        <v/>
      </c>
      <c r="V10" s="1"/>
      <c r="W10" s="1"/>
    </row>
    <row r="11" spans="1:24">
      <c r="A11" s="94">
        <v>1</v>
      </c>
      <c r="B11" s="95">
        <v>2</v>
      </c>
      <c r="C11" s="95">
        <v>1</v>
      </c>
      <c r="D11" s="95">
        <v>1</v>
      </c>
      <c r="E11" s="60"/>
      <c r="F11" s="96" t="s">
        <v>32</v>
      </c>
      <c r="G11" s="96">
        <v>2</v>
      </c>
      <c r="H11" s="96" t="s">
        <v>33</v>
      </c>
      <c r="I11" s="70">
        <v>1</v>
      </c>
      <c r="J11" s="70">
        <v>1</v>
      </c>
      <c r="K11" s="70">
        <v>1</v>
      </c>
      <c r="L11" s="60"/>
      <c r="M11" s="61"/>
      <c r="N11" s="60"/>
      <c r="O11" s="60"/>
      <c r="P11" s="60"/>
      <c r="Q11" s="60"/>
      <c r="R11" s="60"/>
      <c r="S11" s="60"/>
      <c r="T11" s="62"/>
      <c r="U11" s="62"/>
      <c r="V11" s="1"/>
      <c r="W11" s="1"/>
    </row>
    <row r="12" spans="1:24">
      <c r="A12" s="97">
        <v>1</v>
      </c>
      <c r="B12" s="97">
        <v>2</v>
      </c>
      <c r="C12" s="97">
        <v>1</v>
      </c>
      <c r="D12" s="97">
        <v>2</v>
      </c>
      <c r="E12" s="98"/>
      <c r="F12" s="99" t="s">
        <v>34</v>
      </c>
      <c r="G12" s="99">
        <v>2</v>
      </c>
      <c r="H12" s="99" t="s">
        <v>35</v>
      </c>
      <c r="I12" s="20">
        <v>1</v>
      </c>
      <c r="J12" s="20">
        <v>1</v>
      </c>
      <c r="K12" s="20">
        <v>1</v>
      </c>
      <c r="L12" s="99" t="s">
        <v>36</v>
      </c>
      <c r="M12" s="20" t="s">
        <v>19</v>
      </c>
      <c r="N12" s="20"/>
      <c r="O12" s="100"/>
      <c r="P12" s="100"/>
      <c r="Q12" s="100"/>
      <c r="R12" s="99"/>
      <c r="S12" s="100"/>
      <c r="T12" s="99">
        <v>0.85</v>
      </c>
      <c r="U12" s="99"/>
      <c r="V12" s="1"/>
      <c r="W12" s="1"/>
    </row>
    <row r="13" spans="1:24">
      <c r="A13" s="101">
        <v>1</v>
      </c>
      <c r="B13" s="102">
        <v>2</v>
      </c>
      <c r="C13" s="102">
        <v>1</v>
      </c>
      <c r="D13" s="102">
        <v>3</v>
      </c>
      <c r="E13" s="103"/>
      <c r="F13" s="79" t="s">
        <v>37</v>
      </c>
      <c r="G13" s="79">
        <v>2</v>
      </c>
      <c r="H13" s="79" t="s">
        <v>23</v>
      </c>
      <c r="I13" s="29">
        <v>1</v>
      </c>
      <c r="J13" s="29">
        <v>1</v>
      </c>
      <c r="K13" s="29">
        <v>1</v>
      </c>
      <c r="L13" s="103"/>
      <c r="M13" s="104"/>
      <c r="N13" s="104"/>
      <c r="O13" s="103"/>
      <c r="P13" s="103"/>
      <c r="Q13" s="103"/>
      <c r="R13" s="105"/>
      <c r="S13" s="103"/>
      <c r="T13" s="105"/>
      <c r="U13" s="104" t="str">
        <f t="shared" ref="U13:U15" si="3">IF($M13="","",IF($M13="Yes","N/A",$T13*$G13))</f>
        <v/>
      </c>
      <c r="V13" s="1"/>
      <c r="W13" s="1"/>
    </row>
    <row r="14" spans="1:24">
      <c r="A14" s="106">
        <v>1</v>
      </c>
      <c r="B14" s="107">
        <v>2</v>
      </c>
      <c r="C14" s="107">
        <v>1</v>
      </c>
      <c r="D14" s="107">
        <v>4</v>
      </c>
      <c r="E14" s="108"/>
      <c r="F14" s="109" t="s">
        <v>38</v>
      </c>
      <c r="G14" s="109">
        <v>4</v>
      </c>
      <c r="H14" s="109" t="s">
        <v>35</v>
      </c>
      <c r="I14" s="37">
        <v>1</v>
      </c>
      <c r="J14" s="37">
        <v>1</v>
      </c>
      <c r="K14" s="37">
        <v>1</v>
      </c>
      <c r="L14" s="109" t="s">
        <v>39</v>
      </c>
      <c r="M14" s="37" t="s">
        <v>19</v>
      </c>
      <c r="N14" s="66"/>
      <c r="O14" s="108"/>
      <c r="P14" s="108"/>
      <c r="Q14" s="108"/>
      <c r="R14" s="110"/>
      <c r="S14" s="108"/>
      <c r="T14" s="109">
        <v>2.57</v>
      </c>
      <c r="U14" s="66">
        <f t="shared" si="3"/>
        <v>10.28</v>
      </c>
      <c r="V14" s="1"/>
      <c r="W14" s="1"/>
    </row>
    <row r="15" spans="1:24">
      <c r="A15" s="101">
        <v>1</v>
      </c>
      <c r="B15" s="102">
        <v>2</v>
      </c>
      <c r="C15" s="102">
        <v>1</v>
      </c>
      <c r="D15" s="102">
        <v>5</v>
      </c>
      <c r="E15" s="103"/>
      <c r="F15" s="79" t="s">
        <v>40</v>
      </c>
      <c r="G15" s="79">
        <v>2</v>
      </c>
      <c r="H15" s="79" t="s">
        <v>22</v>
      </c>
      <c r="I15" s="29">
        <v>1</v>
      </c>
      <c r="J15" s="29">
        <v>1</v>
      </c>
      <c r="K15" s="29">
        <v>1</v>
      </c>
      <c r="L15" s="103"/>
      <c r="M15" s="104"/>
      <c r="N15" s="104"/>
      <c r="O15" s="103"/>
      <c r="P15" s="103"/>
      <c r="Q15" s="103"/>
      <c r="R15" s="105"/>
      <c r="S15" s="103"/>
      <c r="T15" s="105"/>
      <c r="U15" s="104" t="str">
        <f t="shared" si="3"/>
        <v/>
      </c>
      <c r="V15" s="1"/>
      <c r="W15" s="1"/>
    </row>
    <row r="16" spans="1:24">
      <c r="A16" s="97">
        <v>1</v>
      </c>
      <c r="B16" s="97">
        <v>2</v>
      </c>
      <c r="C16" s="97">
        <v>1</v>
      </c>
      <c r="D16" s="97">
        <v>6</v>
      </c>
      <c r="E16" s="98"/>
      <c r="F16" s="99" t="s">
        <v>41</v>
      </c>
      <c r="G16" s="99">
        <v>2</v>
      </c>
      <c r="H16" s="99" t="s">
        <v>23</v>
      </c>
      <c r="I16" s="20">
        <v>1</v>
      </c>
      <c r="J16" s="20">
        <v>1</v>
      </c>
      <c r="K16" s="20">
        <v>1</v>
      </c>
      <c r="L16" s="100"/>
      <c r="M16" s="20"/>
      <c r="N16" s="20"/>
      <c r="O16" s="100"/>
      <c r="P16" s="100"/>
      <c r="Q16" s="100"/>
      <c r="R16" s="99"/>
      <c r="S16" s="100"/>
      <c r="T16" s="99"/>
      <c r="U16" s="99"/>
      <c r="V16" s="1"/>
      <c r="W16" s="1"/>
    </row>
    <row r="17" spans="1:23">
      <c r="A17" s="101">
        <v>1</v>
      </c>
      <c r="B17" s="102">
        <v>2</v>
      </c>
      <c r="C17" s="102">
        <v>1</v>
      </c>
      <c r="D17" s="102">
        <v>7</v>
      </c>
      <c r="E17" s="103"/>
      <c r="F17" s="79" t="s">
        <v>42</v>
      </c>
      <c r="G17" s="79">
        <v>1</v>
      </c>
      <c r="H17" s="79" t="s">
        <v>35</v>
      </c>
      <c r="I17" s="29">
        <v>1</v>
      </c>
      <c r="J17" s="29">
        <v>1</v>
      </c>
      <c r="K17" s="29">
        <v>1</v>
      </c>
      <c r="L17" s="103"/>
      <c r="M17" s="104"/>
      <c r="N17" s="104"/>
      <c r="O17" s="103"/>
      <c r="P17" s="103"/>
      <c r="Q17" s="103"/>
      <c r="R17" s="105"/>
      <c r="S17" s="103"/>
      <c r="T17" s="105"/>
      <c r="U17" s="104" t="str">
        <f t="shared" ref="U17:U19" si="4">IF($M17="","",IF($M17="Yes","N/A",$T17*$G17))</f>
        <v/>
      </c>
      <c r="V17" s="1"/>
      <c r="W17" s="1"/>
    </row>
    <row r="18" spans="1:23">
      <c r="A18" s="106">
        <v>1</v>
      </c>
      <c r="B18" s="107">
        <v>2</v>
      </c>
      <c r="C18" s="107">
        <v>1</v>
      </c>
      <c r="D18" s="107">
        <v>8</v>
      </c>
      <c r="E18" s="108"/>
      <c r="F18" s="109" t="s">
        <v>43</v>
      </c>
      <c r="G18" s="109">
        <v>2</v>
      </c>
      <c r="H18" s="109" t="s">
        <v>35</v>
      </c>
      <c r="I18" s="37">
        <v>1</v>
      </c>
      <c r="J18" s="37">
        <v>1</v>
      </c>
      <c r="K18" s="37">
        <v>1</v>
      </c>
      <c r="L18" s="108"/>
      <c r="M18" s="66"/>
      <c r="N18" s="66"/>
      <c r="O18" s="108"/>
      <c r="P18" s="108"/>
      <c r="Q18" s="108"/>
      <c r="R18" s="110"/>
      <c r="S18" s="108"/>
      <c r="T18" s="110"/>
      <c r="U18" s="66" t="str">
        <f t="shared" si="4"/>
        <v/>
      </c>
      <c r="V18" s="1"/>
      <c r="W18" s="1"/>
    </row>
    <row r="19" spans="1:23">
      <c r="A19" s="101">
        <v>1</v>
      </c>
      <c r="B19" s="102">
        <v>2</v>
      </c>
      <c r="C19" s="102">
        <v>1</v>
      </c>
      <c r="D19" s="102">
        <v>9</v>
      </c>
      <c r="E19" s="103"/>
      <c r="F19" s="79" t="s">
        <v>44</v>
      </c>
      <c r="G19" s="79">
        <v>1</v>
      </c>
      <c r="H19" s="79" t="s">
        <v>26</v>
      </c>
      <c r="I19" s="29">
        <v>1</v>
      </c>
      <c r="J19" s="29">
        <v>1</v>
      </c>
      <c r="K19" s="29">
        <v>1</v>
      </c>
      <c r="L19" s="103"/>
      <c r="M19" s="104"/>
      <c r="N19" s="104"/>
      <c r="O19" s="103"/>
      <c r="P19" s="103"/>
      <c r="Q19" s="103"/>
      <c r="R19" s="105"/>
      <c r="S19" s="103"/>
      <c r="T19" s="105"/>
      <c r="U19" s="104" t="str">
        <f t="shared" si="4"/>
        <v/>
      </c>
      <c r="V19" s="1"/>
      <c r="W19" s="1"/>
    </row>
    <row r="20" spans="1:23">
      <c r="A20" s="106">
        <v>1</v>
      </c>
      <c r="B20" s="107">
        <v>2</v>
      </c>
      <c r="C20" s="107">
        <v>1</v>
      </c>
      <c r="D20" s="107">
        <v>10</v>
      </c>
      <c r="E20" s="65"/>
      <c r="F20" s="109" t="s">
        <v>45</v>
      </c>
      <c r="G20" s="109">
        <v>2</v>
      </c>
      <c r="H20" s="109" t="s">
        <v>23</v>
      </c>
      <c r="I20" s="77">
        <v>1</v>
      </c>
      <c r="J20" s="37">
        <v>1</v>
      </c>
      <c r="K20" s="37">
        <v>1</v>
      </c>
      <c r="L20" s="65"/>
      <c r="M20" s="66"/>
      <c r="N20" s="66"/>
      <c r="O20" s="65"/>
      <c r="P20" s="65"/>
      <c r="Q20" s="65"/>
      <c r="R20" s="66"/>
      <c r="S20" s="65"/>
      <c r="T20" s="66"/>
      <c r="U20" s="66"/>
      <c r="V20" s="1"/>
      <c r="W20" s="1"/>
    </row>
    <row r="21" spans="1:23">
      <c r="A21" s="111">
        <v>1</v>
      </c>
      <c r="B21" s="111">
        <v>2</v>
      </c>
      <c r="C21" s="111">
        <v>1</v>
      </c>
      <c r="D21" s="111">
        <v>11</v>
      </c>
      <c r="E21" s="111"/>
      <c r="F21" s="112" t="s">
        <v>46</v>
      </c>
      <c r="G21" s="112">
        <v>2</v>
      </c>
      <c r="H21" s="99" t="s">
        <v>47</v>
      </c>
      <c r="I21" s="40">
        <v>1</v>
      </c>
      <c r="J21" s="25">
        <v>1</v>
      </c>
      <c r="K21" s="25">
        <v>1</v>
      </c>
      <c r="L21" s="113"/>
      <c r="M21" s="25"/>
      <c r="N21" s="28"/>
      <c r="O21" s="113"/>
      <c r="P21" s="113"/>
      <c r="Q21" s="113"/>
      <c r="R21" s="113"/>
      <c r="S21" s="113"/>
      <c r="T21" s="114"/>
      <c r="U21" s="41" t="str">
        <f t="shared" ref="U21:U40" si="5">IF($M21="","",IF($M21="Yes","N/A",$T21*$G21))</f>
        <v/>
      </c>
      <c r="V21" s="1"/>
      <c r="W21" s="1"/>
    </row>
    <row r="22" spans="1:23">
      <c r="A22" s="97">
        <v>1</v>
      </c>
      <c r="B22" s="97">
        <v>2</v>
      </c>
      <c r="C22" s="97">
        <v>1</v>
      </c>
      <c r="D22" s="97">
        <v>12</v>
      </c>
      <c r="E22" s="97"/>
      <c r="F22" s="99" t="s">
        <v>48</v>
      </c>
      <c r="G22" s="99">
        <v>2</v>
      </c>
      <c r="H22" s="99" t="s">
        <v>26</v>
      </c>
      <c r="I22" s="35">
        <v>1</v>
      </c>
      <c r="J22" s="35">
        <v>1</v>
      </c>
      <c r="K22" s="35">
        <v>1</v>
      </c>
      <c r="L22" s="100"/>
      <c r="M22" s="20"/>
      <c r="N22" s="19"/>
      <c r="O22" s="100"/>
      <c r="P22" s="100"/>
      <c r="Q22" s="100"/>
      <c r="R22" s="99"/>
      <c r="S22" s="100"/>
      <c r="T22" s="115"/>
      <c r="U22" s="42" t="str">
        <f t="shared" si="5"/>
        <v/>
      </c>
      <c r="V22" s="1"/>
      <c r="W22" s="1"/>
    </row>
    <row r="23" spans="1:23">
      <c r="A23" s="111">
        <v>1</v>
      </c>
      <c r="B23" s="111">
        <v>2</v>
      </c>
      <c r="C23" s="111">
        <v>1</v>
      </c>
      <c r="D23" s="111">
        <v>13</v>
      </c>
      <c r="E23" s="116"/>
      <c r="F23" s="112" t="s">
        <v>49</v>
      </c>
      <c r="G23" s="112">
        <v>2</v>
      </c>
      <c r="H23" s="112" t="s">
        <v>35</v>
      </c>
      <c r="I23" s="40">
        <v>1</v>
      </c>
      <c r="J23" s="25">
        <v>1</v>
      </c>
      <c r="K23" s="25">
        <v>1</v>
      </c>
      <c r="L23" s="113"/>
      <c r="M23" s="25"/>
      <c r="N23" s="25"/>
      <c r="O23" s="113"/>
      <c r="P23" s="113"/>
      <c r="Q23" s="113"/>
      <c r="R23" s="112"/>
      <c r="S23" s="113"/>
      <c r="T23" s="112"/>
      <c r="U23" s="25" t="str">
        <f t="shared" si="5"/>
        <v/>
      </c>
      <c r="V23" s="1"/>
      <c r="W23" s="1"/>
    </row>
    <row r="24" spans="1:23">
      <c r="A24" s="97">
        <v>1</v>
      </c>
      <c r="B24" s="97">
        <v>2</v>
      </c>
      <c r="C24" s="97">
        <v>1</v>
      </c>
      <c r="D24" s="97">
        <v>14</v>
      </c>
      <c r="E24" s="98"/>
      <c r="F24" s="99" t="s">
        <v>50</v>
      </c>
      <c r="G24" s="99">
        <v>4</v>
      </c>
      <c r="H24" s="99" t="s">
        <v>35</v>
      </c>
      <c r="I24" s="35">
        <v>1</v>
      </c>
      <c r="J24" s="20">
        <v>1</v>
      </c>
      <c r="K24" s="20">
        <v>1</v>
      </c>
      <c r="L24" s="100"/>
      <c r="M24" s="20" t="s">
        <v>19</v>
      </c>
      <c r="N24" s="20"/>
      <c r="O24" s="100"/>
      <c r="P24" s="100"/>
      <c r="Q24" s="100"/>
      <c r="R24" s="99"/>
      <c r="S24" s="100"/>
      <c r="T24" s="99">
        <v>5.78</v>
      </c>
      <c r="U24" s="20">
        <f t="shared" si="5"/>
        <v>23.12</v>
      </c>
      <c r="V24" s="1"/>
      <c r="W24" s="1"/>
    </row>
    <row r="25" spans="1:23">
      <c r="A25" s="92">
        <v>1</v>
      </c>
      <c r="B25" s="92">
        <v>2</v>
      </c>
      <c r="C25" s="92">
        <v>3</v>
      </c>
      <c r="D25" s="92">
        <v>0</v>
      </c>
      <c r="E25" s="117"/>
      <c r="F25" s="93" t="s">
        <v>51</v>
      </c>
      <c r="G25" s="93"/>
      <c r="H25" s="93"/>
      <c r="I25" s="93"/>
      <c r="J25" s="93"/>
      <c r="K25" s="93"/>
      <c r="L25" s="118"/>
      <c r="M25" s="15"/>
      <c r="N25" s="16"/>
      <c r="O25" s="118"/>
      <c r="P25" s="118"/>
      <c r="Q25" s="118"/>
      <c r="R25" s="118"/>
      <c r="S25" s="118"/>
      <c r="T25" s="119"/>
      <c r="U25" s="17" t="str">
        <f t="shared" si="5"/>
        <v/>
      </c>
      <c r="V25" s="1"/>
      <c r="W25" s="1"/>
    </row>
    <row r="26" spans="1:23">
      <c r="A26" s="111">
        <v>1</v>
      </c>
      <c r="B26" s="111">
        <v>2</v>
      </c>
      <c r="C26" s="111">
        <v>3</v>
      </c>
      <c r="D26" s="111">
        <v>1</v>
      </c>
      <c r="E26" s="111"/>
      <c r="F26" s="112" t="s">
        <v>52</v>
      </c>
      <c r="G26" s="120">
        <v>1</v>
      </c>
      <c r="H26" s="112" t="s">
        <v>35</v>
      </c>
      <c r="I26" s="25">
        <v>1</v>
      </c>
      <c r="J26" s="25">
        <v>1</v>
      </c>
      <c r="K26" s="25">
        <v>1</v>
      </c>
      <c r="L26" s="112" t="s">
        <v>53</v>
      </c>
      <c r="M26" s="25" t="s">
        <v>19</v>
      </c>
      <c r="N26" s="28"/>
      <c r="O26" s="113"/>
      <c r="P26" s="113"/>
      <c r="Q26" s="113"/>
      <c r="R26" s="113"/>
      <c r="S26" s="113"/>
      <c r="T26" s="121">
        <v>72.989999999999995</v>
      </c>
      <c r="U26" s="41">
        <f t="shared" si="5"/>
        <v>72.989999999999995</v>
      </c>
      <c r="V26" s="1"/>
      <c r="W26" s="1"/>
    </row>
    <row r="27" spans="1:23">
      <c r="A27" s="97">
        <v>1</v>
      </c>
      <c r="B27" s="97">
        <v>2</v>
      </c>
      <c r="C27" s="97">
        <v>3</v>
      </c>
      <c r="D27" s="97">
        <v>2</v>
      </c>
      <c r="E27" s="97"/>
      <c r="F27" s="99" t="s">
        <v>54</v>
      </c>
      <c r="G27" s="99">
        <v>2</v>
      </c>
      <c r="H27" s="99" t="s">
        <v>35</v>
      </c>
      <c r="I27" s="20">
        <v>1</v>
      </c>
      <c r="J27" s="20">
        <v>1</v>
      </c>
      <c r="K27" s="20">
        <v>1</v>
      </c>
      <c r="L27" s="99" t="s">
        <v>55</v>
      </c>
      <c r="M27" s="20" t="s">
        <v>19</v>
      </c>
      <c r="N27" s="19"/>
      <c r="O27" s="100"/>
      <c r="P27" s="100"/>
      <c r="Q27" s="100"/>
      <c r="R27" s="99"/>
      <c r="S27" s="100"/>
      <c r="T27" s="122">
        <v>5.34</v>
      </c>
      <c r="U27" s="42">
        <f t="shared" si="5"/>
        <v>10.68</v>
      </c>
      <c r="V27" s="1"/>
      <c r="W27" s="1"/>
    </row>
    <row r="28" spans="1:23">
      <c r="A28" s="123">
        <v>1</v>
      </c>
      <c r="B28" s="123">
        <v>2</v>
      </c>
      <c r="C28" s="123">
        <v>3</v>
      </c>
      <c r="D28" s="111">
        <v>3</v>
      </c>
      <c r="E28" s="116"/>
      <c r="F28" s="112" t="s">
        <v>56</v>
      </c>
      <c r="G28" s="112">
        <v>4</v>
      </c>
      <c r="H28" s="112" t="s">
        <v>35</v>
      </c>
      <c r="I28" s="25">
        <v>1</v>
      </c>
      <c r="J28" s="25">
        <v>1</v>
      </c>
      <c r="K28" s="25">
        <v>1</v>
      </c>
      <c r="L28" s="112" t="s">
        <v>57</v>
      </c>
      <c r="M28" s="25"/>
      <c r="N28" s="25"/>
      <c r="O28" s="113"/>
      <c r="P28" s="113"/>
      <c r="Q28" s="113"/>
      <c r="R28" s="112"/>
      <c r="S28" s="113"/>
      <c r="T28" s="112">
        <v>4.1500000000000004</v>
      </c>
      <c r="U28" s="25" t="str">
        <f t="shared" si="5"/>
        <v/>
      </c>
      <c r="V28" s="1"/>
      <c r="W28" s="1"/>
    </row>
    <row r="29" spans="1:23">
      <c r="A29" s="124">
        <v>1</v>
      </c>
      <c r="B29" s="124">
        <v>2</v>
      </c>
      <c r="C29" s="124">
        <v>3</v>
      </c>
      <c r="D29" s="97">
        <v>4</v>
      </c>
      <c r="E29" s="98"/>
      <c r="F29" s="99" t="s">
        <v>58</v>
      </c>
      <c r="G29" s="99">
        <v>2</v>
      </c>
      <c r="H29" s="99" t="s">
        <v>22</v>
      </c>
      <c r="I29" s="20">
        <v>1</v>
      </c>
      <c r="J29" s="20">
        <v>1</v>
      </c>
      <c r="K29" s="25">
        <v>1</v>
      </c>
      <c r="L29" s="100"/>
      <c r="M29" s="20"/>
      <c r="N29" s="20"/>
      <c r="O29" s="100"/>
      <c r="P29" s="100"/>
      <c r="Q29" s="100"/>
      <c r="R29" s="99"/>
      <c r="S29" s="100"/>
      <c r="T29" s="99"/>
      <c r="U29" s="20" t="str">
        <f t="shared" si="5"/>
        <v/>
      </c>
      <c r="V29" s="1"/>
      <c r="W29" s="1"/>
    </row>
    <row r="30" spans="1:23">
      <c r="A30" s="111">
        <v>1</v>
      </c>
      <c r="B30" s="111">
        <v>2</v>
      </c>
      <c r="C30" s="111">
        <v>3</v>
      </c>
      <c r="D30" s="111">
        <v>5</v>
      </c>
      <c r="E30" s="111"/>
      <c r="F30" s="112" t="s">
        <v>59</v>
      </c>
      <c r="G30" s="112">
        <v>1</v>
      </c>
      <c r="H30" s="112" t="s">
        <v>35</v>
      </c>
      <c r="I30" s="25">
        <v>1</v>
      </c>
      <c r="J30" s="25">
        <v>1</v>
      </c>
      <c r="K30" s="25">
        <v>1</v>
      </c>
      <c r="L30" s="112" t="s">
        <v>60</v>
      </c>
      <c r="M30" s="25"/>
      <c r="N30" s="28"/>
      <c r="O30" s="113"/>
      <c r="P30" s="113"/>
      <c r="Q30" s="113"/>
      <c r="R30" s="113"/>
      <c r="S30" s="113"/>
      <c r="T30" s="121">
        <v>6.16</v>
      </c>
      <c r="U30" s="41" t="str">
        <f t="shared" si="5"/>
        <v/>
      </c>
      <c r="V30" s="1"/>
      <c r="W30" s="1"/>
    </row>
    <row r="31" spans="1:23">
      <c r="A31" s="97">
        <v>1</v>
      </c>
      <c r="B31" s="97">
        <v>2</v>
      </c>
      <c r="C31" s="97">
        <v>3</v>
      </c>
      <c r="D31" s="97">
        <v>6</v>
      </c>
      <c r="E31" s="97"/>
      <c r="F31" s="99" t="s">
        <v>61</v>
      </c>
      <c r="G31" s="99">
        <v>2</v>
      </c>
      <c r="H31" s="99" t="s">
        <v>22</v>
      </c>
      <c r="I31" s="20">
        <v>1</v>
      </c>
      <c r="J31" s="20">
        <v>1</v>
      </c>
      <c r="K31" s="20">
        <v>1</v>
      </c>
      <c r="L31" s="100"/>
      <c r="M31" s="20"/>
      <c r="N31" s="19"/>
      <c r="O31" s="100"/>
      <c r="P31" s="100"/>
      <c r="Q31" s="100"/>
      <c r="R31" s="99"/>
      <c r="S31" s="100"/>
      <c r="T31" s="125"/>
      <c r="U31" s="42" t="str">
        <f t="shared" si="5"/>
        <v/>
      </c>
      <c r="V31" s="1"/>
      <c r="W31" s="1"/>
    </row>
    <row r="32" spans="1:23">
      <c r="A32" s="111">
        <v>1</v>
      </c>
      <c r="B32" s="111">
        <v>2</v>
      </c>
      <c r="C32" s="111">
        <v>3</v>
      </c>
      <c r="D32" s="111">
        <v>7</v>
      </c>
      <c r="E32" s="111"/>
      <c r="F32" s="112" t="s">
        <v>62</v>
      </c>
      <c r="G32" s="112">
        <v>1</v>
      </c>
      <c r="H32" s="112" t="s">
        <v>35</v>
      </c>
      <c r="I32" s="40">
        <v>1</v>
      </c>
      <c r="J32" s="25">
        <v>1</v>
      </c>
      <c r="K32" s="25">
        <v>1</v>
      </c>
      <c r="L32" s="113"/>
      <c r="M32" s="25"/>
      <c r="N32" s="28"/>
      <c r="O32" s="113"/>
      <c r="P32" s="113"/>
      <c r="Q32" s="113"/>
      <c r="R32" s="113"/>
      <c r="S32" s="113"/>
      <c r="T32" s="114"/>
      <c r="U32" s="41" t="str">
        <f t="shared" si="5"/>
        <v/>
      </c>
      <c r="V32" s="1"/>
      <c r="W32" s="1"/>
    </row>
    <row r="33" spans="1:23">
      <c r="A33" s="97">
        <v>1</v>
      </c>
      <c r="B33" s="97">
        <v>2</v>
      </c>
      <c r="C33" s="97">
        <v>3</v>
      </c>
      <c r="D33" s="97">
        <v>8</v>
      </c>
      <c r="E33" s="97"/>
      <c r="F33" s="99" t="s">
        <v>63</v>
      </c>
      <c r="G33" s="99">
        <v>12</v>
      </c>
      <c r="H33" s="99" t="s">
        <v>35</v>
      </c>
      <c r="I33" s="35">
        <v>1</v>
      </c>
      <c r="J33" s="35">
        <v>1</v>
      </c>
      <c r="K33" s="35">
        <v>1</v>
      </c>
      <c r="L33" s="100"/>
      <c r="M33" s="20"/>
      <c r="N33" s="19"/>
      <c r="O33" s="100"/>
      <c r="P33" s="100"/>
      <c r="Q33" s="100"/>
      <c r="R33" s="99"/>
      <c r="S33" s="100"/>
      <c r="T33" s="115"/>
      <c r="U33" s="42" t="str">
        <f t="shared" si="5"/>
        <v/>
      </c>
      <c r="V33" s="1"/>
      <c r="W33" s="1"/>
    </row>
    <row r="34" spans="1:23">
      <c r="A34" s="111">
        <v>1</v>
      </c>
      <c r="B34" s="111">
        <v>2</v>
      </c>
      <c r="C34" s="111">
        <v>3</v>
      </c>
      <c r="D34" s="111">
        <v>9</v>
      </c>
      <c r="E34" s="116"/>
      <c r="F34" s="112" t="s">
        <v>64</v>
      </c>
      <c r="G34" s="112">
        <v>2</v>
      </c>
      <c r="H34" s="112" t="s">
        <v>35</v>
      </c>
      <c r="I34" s="40">
        <v>1</v>
      </c>
      <c r="J34" s="25">
        <v>1</v>
      </c>
      <c r="K34" s="25">
        <v>1</v>
      </c>
      <c r="L34" s="113"/>
      <c r="M34" s="25"/>
      <c r="N34" s="25"/>
      <c r="O34" s="113"/>
      <c r="P34" s="113"/>
      <c r="Q34" s="113"/>
      <c r="R34" s="112"/>
      <c r="S34" s="113"/>
      <c r="T34" s="112"/>
      <c r="U34" s="25" t="str">
        <f t="shared" si="5"/>
        <v/>
      </c>
      <c r="V34" s="1"/>
      <c r="W34" s="1"/>
    </row>
    <row r="35" spans="1:23">
      <c r="A35" s="97">
        <v>1</v>
      </c>
      <c r="B35" s="97">
        <v>2</v>
      </c>
      <c r="C35" s="97">
        <v>3</v>
      </c>
      <c r="D35" s="97">
        <v>10</v>
      </c>
      <c r="E35" s="98"/>
      <c r="F35" s="99" t="s">
        <v>65</v>
      </c>
      <c r="G35" s="99">
        <v>4</v>
      </c>
      <c r="H35" s="99" t="s">
        <v>35</v>
      </c>
      <c r="I35" s="35">
        <v>1</v>
      </c>
      <c r="J35" s="20">
        <v>1</v>
      </c>
      <c r="K35" s="20">
        <v>1</v>
      </c>
      <c r="L35" s="100"/>
      <c r="M35" s="20"/>
      <c r="N35" s="20"/>
      <c r="O35" s="100"/>
      <c r="P35" s="100"/>
      <c r="Q35" s="100"/>
      <c r="R35" s="99"/>
      <c r="S35" s="100"/>
      <c r="T35" s="99"/>
      <c r="U35" s="20" t="str">
        <f t="shared" si="5"/>
        <v/>
      </c>
      <c r="V35" s="1"/>
      <c r="W35" s="1"/>
    </row>
    <row r="36" spans="1:23">
      <c r="A36" s="92">
        <v>1</v>
      </c>
      <c r="B36" s="92">
        <v>2</v>
      </c>
      <c r="C36" s="92">
        <v>4</v>
      </c>
      <c r="D36" s="92">
        <v>0</v>
      </c>
      <c r="E36" s="117"/>
      <c r="F36" s="93" t="s">
        <v>66</v>
      </c>
      <c r="G36" s="93">
        <v>1</v>
      </c>
      <c r="H36" s="93"/>
      <c r="I36" s="126"/>
      <c r="J36" s="93"/>
      <c r="K36" s="93"/>
      <c r="L36" s="118"/>
      <c r="M36" s="15"/>
      <c r="N36" s="15"/>
      <c r="O36" s="118"/>
      <c r="P36" s="118"/>
      <c r="Q36" s="118"/>
      <c r="R36" s="93"/>
      <c r="S36" s="118"/>
      <c r="T36" s="93"/>
      <c r="U36" s="15" t="str">
        <f t="shared" si="5"/>
        <v/>
      </c>
      <c r="V36" s="1"/>
      <c r="W36" s="1"/>
    </row>
    <row r="37" spans="1:23">
      <c r="A37" s="124"/>
      <c r="B37" s="124"/>
      <c r="C37" s="124"/>
      <c r="D37" s="97"/>
      <c r="E37" s="98"/>
      <c r="F37" s="100"/>
      <c r="G37" s="99"/>
      <c r="H37" s="99"/>
      <c r="I37" s="127"/>
      <c r="J37" s="99"/>
      <c r="K37" s="99"/>
      <c r="L37" s="100"/>
      <c r="M37" s="20"/>
      <c r="N37" s="20"/>
      <c r="O37" s="100"/>
      <c r="P37" s="100"/>
      <c r="Q37" s="100"/>
      <c r="R37" s="99"/>
      <c r="S37" s="100"/>
      <c r="T37" s="99"/>
      <c r="U37" s="20" t="str">
        <f t="shared" si="5"/>
        <v/>
      </c>
      <c r="V37" s="1"/>
      <c r="W37" s="1"/>
    </row>
    <row r="38" spans="1:23">
      <c r="A38" s="51">
        <v>1</v>
      </c>
      <c r="B38" s="52">
        <v>2</v>
      </c>
      <c r="C38" s="52">
        <v>2</v>
      </c>
      <c r="D38" s="52">
        <v>0</v>
      </c>
      <c r="E38" s="53"/>
      <c r="F38" s="54" t="s">
        <v>67</v>
      </c>
      <c r="G38" s="54"/>
      <c r="H38" s="55"/>
      <c r="I38" s="54"/>
      <c r="J38" s="54"/>
      <c r="K38" s="54"/>
      <c r="L38" s="53"/>
      <c r="M38" s="54"/>
      <c r="N38" s="54"/>
      <c r="O38" s="53"/>
      <c r="P38" s="53"/>
      <c r="Q38" s="53"/>
      <c r="R38" s="54"/>
      <c r="S38" s="54"/>
      <c r="T38" s="56"/>
      <c r="U38" s="56" t="str">
        <f t="shared" si="5"/>
        <v/>
      </c>
      <c r="V38" s="1"/>
      <c r="W38" s="1"/>
    </row>
    <row r="39" spans="1:23">
      <c r="A39" s="48">
        <v>1</v>
      </c>
      <c r="B39" s="33">
        <v>2</v>
      </c>
      <c r="C39" s="33">
        <v>2</v>
      </c>
      <c r="D39" s="33">
        <v>1</v>
      </c>
      <c r="E39" s="33"/>
      <c r="F39" s="20" t="s">
        <v>68</v>
      </c>
      <c r="G39" s="20">
        <v>1</v>
      </c>
      <c r="H39" s="20" t="s">
        <v>35</v>
      </c>
      <c r="I39" s="20">
        <v>1</v>
      </c>
      <c r="J39" s="20">
        <v>1</v>
      </c>
      <c r="K39" s="20">
        <v>1</v>
      </c>
      <c r="L39" s="19"/>
      <c r="M39" s="20" t="s">
        <v>19</v>
      </c>
      <c r="N39" s="20"/>
      <c r="O39" s="19"/>
      <c r="P39" s="19"/>
      <c r="Q39" s="19"/>
      <c r="R39" s="19"/>
      <c r="S39" s="19"/>
      <c r="T39" s="26">
        <v>20</v>
      </c>
      <c r="U39" s="42">
        <f t="shared" si="5"/>
        <v>20</v>
      </c>
    </row>
    <row r="40" spans="1:23">
      <c r="A40" s="68">
        <v>1</v>
      </c>
      <c r="B40" s="69">
        <v>2</v>
      </c>
      <c r="C40" s="69">
        <v>2</v>
      </c>
      <c r="D40" s="69">
        <v>2</v>
      </c>
      <c r="E40" s="60"/>
      <c r="F40" s="70" t="s">
        <v>69</v>
      </c>
      <c r="G40" s="70">
        <v>2</v>
      </c>
      <c r="H40" s="70" t="s">
        <v>22</v>
      </c>
      <c r="I40" s="70">
        <v>1</v>
      </c>
      <c r="J40" s="70">
        <v>1</v>
      </c>
      <c r="K40" s="70">
        <v>1</v>
      </c>
      <c r="L40" s="60"/>
      <c r="M40" s="70" t="s">
        <v>19</v>
      </c>
      <c r="N40" s="60"/>
      <c r="O40" s="60"/>
      <c r="P40" s="60"/>
      <c r="Q40" s="60"/>
      <c r="R40" s="60"/>
      <c r="S40" s="60"/>
      <c r="T40" s="62"/>
      <c r="U40" s="62">
        <f t="shared" si="5"/>
        <v>0</v>
      </c>
    </row>
    <row r="41" spans="1:23">
      <c r="A41" s="36">
        <v>1</v>
      </c>
      <c r="B41" s="38">
        <v>2</v>
      </c>
      <c r="C41" s="38">
        <v>2</v>
      </c>
      <c r="D41" s="38">
        <v>3</v>
      </c>
      <c r="E41" s="65"/>
      <c r="F41" s="37" t="s">
        <v>70</v>
      </c>
      <c r="G41" s="37">
        <v>1</v>
      </c>
      <c r="H41" s="37" t="s">
        <v>33</v>
      </c>
      <c r="I41" s="37">
        <v>1</v>
      </c>
      <c r="J41" s="37">
        <v>1</v>
      </c>
      <c r="K41" s="37">
        <v>1</v>
      </c>
      <c r="L41" s="65"/>
      <c r="M41" s="66"/>
      <c r="N41" s="65"/>
      <c r="O41" s="65"/>
      <c r="P41" s="65"/>
      <c r="Q41" s="65"/>
      <c r="R41" s="66"/>
      <c r="S41" s="65"/>
      <c r="T41" s="39"/>
      <c r="U41" s="39"/>
    </row>
    <row r="42" spans="1:23">
      <c r="A42" s="21">
        <v>1</v>
      </c>
      <c r="B42" s="21">
        <v>2</v>
      </c>
      <c r="C42" s="21">
        <v>2</v>
      </c>
      <c r="D42" s="21">
        <v>4</v>
      </c>
      <c r="E42" s="21"/>
      <c r="F42" s="25" t="s">
        <v>71</v>
      </c>
      <c r="G42" s="25">
        <v>1</v>
      </c>
      <c r="H42" s="25"/>
      <c r="I42" s="25">
        <v>1</v>
      </c>
      <c r="J42" s="25">
        <v>1</v>
      </c>
      <c r="K42" s="25">
        <v>1</v>
      </c>
      <c r="L42" s="25" t="s">
        <v>72</v>
      </c>
      <c r="M42" s="25" t="s">
        <v>19</v>
      </c>
      <c r="N42" s="28"/>
      <c r="O42" s="28"/>
      <c r="P42" s="28"/>
      <c r="Q42" s="28"/>
      <c r="R42" s="28"/>
      <c r="S42" s="28"/>
      <c r="T42" s="41"/>
      <c r="U42" s="41"/>
    </row>
    <row r="43" spans="1:23">
      <c r="A43" s="33">
        <v>1</v>
      </c>
      <c r="B43" s="33">
        <v>2</v>
      </c>
      <c r="C43" s="33">
        <v>2</v>
      </c>
      <c r="D43" s="33">
        <v>4</v>
      </c>
      <c r="E43" s="33" t="s">
        <v>73</v>
      </c>
      <c r="F43" s="20" t="s">
        <v>74</v>
      </c>
      <c r="G43" s="20">
        <v>1</v>
      </c>
      <c r="H43" s="20"/>
      <c r="I43" s="20">
        <v>1</v>
      </c>
      <c r="J43" s="20">
        <v>1</v>
      </c>
      <c r="K43" s="20">
        <v>1</v>
      </c>
      <c r="L43" s="19"/>
      <c r="M43" s="20" t="s">
        <v>19</v>
      </c>
      <c r="N43" s="19"/>
      <c r="O43" s="19"/>
      <c r="P43" s="19"/>
      <c r="Q43" s="19"/>
      <c r="R43" s="20"/>
      <c r="S43" s="19"/>
      <c r="T43" s="42"/>
      <c r="U43" s="42"/>
    </row>
    <row r="44" spans="1:23">
      <c r="A44" s="21">
        <v>1</v>
      </c>
      <c r="B44" s="21">
        <v>2</v>
      </c>
      <c r="C44" s="21">
        <v>2</v>
      </c>
      <c r="D44" s="21">
        <v>4</v>
      </c>
      <c r="E44" s="21" t="s">
        <v>75</v>
      </c>
      <c r="F44" s="25" t="s">
        <v>76</v>
      </c>
      <c r="G44" s="25">
        <v>1</v>
      </c>
      <c r="H44" s="25"/>
      <c r="I44" s="120">
        <v>0</v>
      </c>
      <c r="J44" s="25">
        <v>0</v>
      </c>
      <c r="K44" s="25">
        <v>0</v>
      </c>
      <c r="L44" s="128"/>
      <c r="M44" s="25" t="s">
        <v>19</v>
      </c>
      <c r="N44" s="25"/>
      <c r="O44" s="28"/>
      <c r="P44" s="28"/>
      <c r="Q44" s="28"/>
      <c r="R44" s="25"/>
      <c r="S44" s="28"/>
      <c r="T44" s="25"/>
      <c r="U44" s="25"/>
    </row>
    <row r="45" spans="1:23">
      <c r="A45" s="33">
        <v>1</v>
      </c>
      <c r="B45" s="33">
        <v>2</v>
      </c>
      <c r="C45" s="33">
        <v>2</v>
      </c>
      <c r="D45" s="33">
        <v>5</v>
      </c>
      <c r="E45" s="33"/>
      <c r="F45" s="20" t="s">
        <v>77</v>
      </c>
      <c r="G45" s="20">
        <v>1</v>
      </c>
      <c r="H45" s="20" t="s">
        <v>22</v>
      </c>
      <c r="I45" s="20">
        <v>1</v>
      </c>
      <c r="J45" s="20">
        <v>1</v>
      </c>
      <c r="K45" s="20">
        <v>1</v>
      </c>
      <c r="L45" s="20" t="s">
        <v>78</v>
      </c>
      <c r="M45" s="20"/>
      <c r="N45" s="19"/>
      <c r="O45" s="19"/>
      <c r="P45" s="19"/>
      <c r="Q45" s="19"/>
      <c r="R45" s="19"/>
      <c r="S45" s="19"/>
      <c r="T45" s="42"/>
      <c r="U45" s="42"/>
    </row>
    <row r="46" spans="1:23">
      <c r="A46" s="21">
        <v>1</v>
      </c>
      <c r="B46" s="21">
        <v>2</v>
      </c>
      <c r="C46" s="21">
        <v>2</v>
      </c>
      <c r="D46" s="21">
        <v>5</v>
      </c>
      <c r="E46" s="21" t="s">
        <v>73</v>
      </c>
      <c r="F46" s="25" t="s">
        <v>79</v>
      </c>
      <c r="G46" s="25">
        <v>1</v>
      </c>
      <c r="H46" s="25" t="s">
        <v>22</v>
      </c>
      <c r="I46" s="25">
        <v>1</v>
      </c>
      <c r="J46" s="25">
        <v>1</v>
      </c>
      <c r="K46" s="25">
        <v>1</v>
      </c>
      <c r="L46" s="28"/>
      <c r="M46" s="25" t="s">
        <v>19</v>
      </c>
      <c r="N46" s="28"/>
      <c r="O46" s="28"/>
      <c r="P46" s="28"/>
      <c r="Q46" s="28"/>
      <c r="R46" s="28"/>
      <c r="S46" s="28"/>
      <c r="T46" s="41"/>
      <c r="U46" s="41">
        <f t="shared" ref="U46:U48" si="6">IF($M46="","",IF($M46="Yes","N/A",$T46*$G46))</f>
        <v>0</v>
      </c>
    </row>
    <row r="47" spans="1:23">
      <c r="A47" s="33">
        <v>1</v>
      </c>
      <c r="B47" s="33">
        <v>2</v>
      </c>
      <c r="C47" s="33">
        <v>2</v>
      </c>
      <c r="D47" s="33">
        <v>6</v>
      </c>
      <c r="E47" s="33"/>
      <c r="F47" s="20" t="s">
        <v>80</v>
      </c>
      <c r="G47" s="20">
        <v>12</v>
      </c>
      <c r="H47" s="20" t="s">
        <v>35</v>
      </c>
      <c r="I47" s="20">
        <v>1</v>
      </c>
      <c r="J47" s="20">
        <v>1</v>
      </c>
      <c r="K47" s="20">
        <v>1</v>
      </c>
      <c r="L47" s="20" t="s">
        <v>81</v>
      </c>
      <c r="M47" s="20" t="s">
        <v>19</v>
      </c>
      <c r="N47" s="19"/>
      <c r="O47" s="19"/>
      <c r="P47" s="19"/>
      <c r="Q47" s="19"/>
      <c r="R47" s="20"/>
      <c r="S47" s="19"/>
      <c r="T47" s="26">
        <v>0.89</v>
      </c>
      <c r="U47" s="42">
        <f t="shared" si="6"/>
        <v>10.68</v>
      </c>
    </row>
    <row r="48" spans="1:23">
      <c r="A48" s="21">
        <v>1</v>
      </c>
      <c r="B48" s="21">
        <v>2</v>
      </c>
      <c r="C48" s="21">
        <v>2</v>
      </c>
      <c r="D48" s="21">
        <v>7</v>
      </c>
      <c r="E48" s="23"/>
      <c r="F48" s="25" t="s">
        <v>82</v>
      </c>
      <c r="G48" s="25">
        <v>1</v>
      </c>
      <c r="H48" s="25"/>
      <c r="I48" s="25">
        <v>1</v>
      </c>
      <c r="J48" s="25">
        <v>1</v>
      </c>
      <c r="K48" s="25">
        <v>1</v>
      </c>
      <c r="L48" s="25" t="s">
        <v>83</v>
      </c>
      <c r="M48" s="25" t="s">
        <v>19</v>
      </c>
      <c r="N48" s="25"/>
      <c r="O48" s="28"/>
      <c r="P48" s="28"/>
      <c r="Q48" s="28"/>
      <c r="R48" s="25"/>
      <c r="S48" s="28"/>
      <c r="T48" s="57">
        <v>13.92</v>
      </c>
      <c r="U48" s="57">
        <f t="shared" si="6"/>
        <v>13.92</v>
      </c>
    </row>
    <row r="49" spans="1:21">
      <c r="A49" s="34"/>
      <c r="B49" s="34"/>
      <c r="C49" s="34"/>
      <c r="D49" s="33"/>
      <c r="E49" s="18"/>
      <c r="F49" s="19"/>
      <c r="G49" s="20"/>
      <c r="H49" s="20"/>
      <c r="I49" s="35"/>
      <c r="J49" s="20"/>
      <c r="K49" s="20"/>
      <c r="L49" s="19"/>
      <c r="M49" s="20"/>
      <c r="N49" s="20"/>
      <c r="O49" s="19"/>
      <c r="P49" s="19"/>
      <c r="Q49" s="19"/>
      <c r="R49" s="20"/>
      <c r="S49" s="19"/>
      <c r="T49" s="20"/>
      <c r="U49" s="20"/>
    </row>
    <row r="50" spans="1:21">
      <c r="A50" s="30"/>
      <c r="B50" s="31"/>
      <c r="C50" s="31"/>
      <c r="D50" s="129"/>
      <c r="E50" s="27"/>
      <c r="F50" s="27"/>
      <c r="G50" s="104"/>
      <c r="H50" s="104"/>
      <c r="I50" s="27"/>
      <c r="J50" s="104"/>
      <c r="K50" s="104"/>
      <c r="L50" s="27"/>
      <c r="M50" s="104"/>
      <c r="N50" s="104"/>
      <c r="O50" s="27"/>
      <c r="P50" s="27"/>
      <c r="Q50" s="27"/>
      <c r="R50" s="104"/>
      <c r="S50" s="27"/>
      <c r="T50" s="104"/>
      <c r="U50" s="104" t="str">
        <f t="shared" ref="U50:U73" si="7">IF($M50="","",IF($M50="Yes","N/A",$T50*$G50))</f>
        <v/>
      </c>
    </row>
    <row r="51" spans="1:21">
      <c r="A51" s="63"/>
      <c r="B51" s="64"/>
      <c r="C51" s="64"/>
      <c r="D51" s="130"/>
      <c r="E51" s="65"/>
      <c r="F51" s="65"/>
      <c r="G51" s="66"/>
      <c r="H51" s="66"/>
      <c r="I51" s="65"/>
      <c r="J51" s="66"/>
      <c r="K51" s="66"/>
      <c r="L51" s="65"/>
      <c r="M51" s="66"/>
      <c r="N51" s="66"/>
      <c r="O51" s="65"/>
      <c r="P51" s="65"/>
      <c r="Q51" s="65"/>
      <c r="R51" s="66"/>
      <c r="S51" s="65"/>
      <c r="T51" s="66"/>
      <c r="U51" s="66" t="str">
        <f t="shared" si="7"/>
        <v/>
      </c>
    </row>
    <row r="52" spans="1:21">
      <c r="A52" s="30"/>
      <c r="B52" s="31"/>
      <c r="C52" s="31"/>
      <c r="D52" s="129"/>
      <c r="E52" s="27"/>
      <c r="F52" s="27"/>
      <c r="G52" s="104"/>
      <c r="H52" s="104"/>
      <c r="I52" s="27"/>
      <c r="J52" s="104"/>
      <c r="K52" s="104"/>
      <c r="L52" s="27"/>
      <c r="M52" s="104"/>
      <c r="N52" s="104"/>
      <c r="O52" s="27"/>
      <c r="P52" s="27"/>
      <c r="Q52" s="27"/>
      <c r="R52" s="104"/>
      <c r="S52" s="27"/>
      <c r="T52" s="104"/>
      <c r="U52" s="104" t="str">
        <f t="shared" si="7"/>
        <v/>
      </c>
    </row>
    <row r="53" spans="1:21">
      <c r="A53" s="63"/>
      <c r="B53" s="64"/>
      <c r="C53" s="64"/>
      <c r="D53" s="130"/>
      <c r="E53" s="65"/>
      <c r="F53" s="65"/>
      <c r="G53" s="66"/>
      <c r="H53" s="66"/>
      <c r="I53" s="65"/>
      <c r="J53" s="66"/>
      <c r="K53" s="66"/>
      <c r="L53" s="65"/>
      <c r="M53" s="66"/>
      <c r="N53" s="66"/>
      <c r="O53" s="65"/>
      <c r="P53" s="65"/>
      <c r="Q53" s="65"/>
      <c r="R53" s="66"/>
      <c r="S53" s="65"/>
      <c r="T53" s="66"/>
      <c r="U53" s="66" t="str">
        <f t="shared" si="7"/>
        <v/>
      </c>
    </row>
    <row r="54" spans="1:21">
      <c r="A54" s="131">
        <v>1</v>
      </c>
      <c r="B54" s="132">
        <v>3</v>
      </c>
      <c r="C54" s="132">
        <v>0</v>
      </c>
      <c r="D54" s="132">
        <v>0</v>
      </c>
      <c r="E54" s="133"/>
      <c r="F54" s="134" t="s">
        <v>84</v>
      </c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50"/>
      <c r="U54" s="50" t="str">
        <f t="shared" si="7"/>
        <v/>
      </c>
    </row>
    <row r="55" spans="1:21">
      <c r="A55" s="135">
        <v>1</v>
      </c>
      <c r="B55" s="136">
        <v>3</v>
      </c>
      <c r="C55" s="136">
        <v>1</v>
      </c>
      <c r="D55" s="136">
        <v>0</v>
      </c>
      <c r="E55" s="76"/>
      <c r="F55" s="137" t="s">
        <v>85</v>
      </c>
      <c r="G55" s="137"/>
      <c r="H55" s="137"/>
      <c r="I55" s="137"/>
      <c r="J55" s="137"/>
      <c r="K55" s="137"/>
      <c r="L55" s="76"/>
      <c r="M55" s="137"/>
      <c r="N55" s="76"/>
      <c r="O55" s="76"/>
      <c r="P55" s="76"/>
      <c r="Q55" s="76"/>
      <c r="R55" s="76"/>
      <c r="S55" s="76"/>
      <c r="T55" s="74"/>
      <c r="U55" s="74" t="str">
        <f t="shared" si="7"/>
        <v/>
      </c>
    </row>
    <row r="56" spans="1:21">
      <c r="A56" s="21">
        <v>1</v>
      </c>
      <c r="B56" s="21">
        <v>3</v>
      </c>
      <c r="C56" s="21">
        <v>1</v>
      </c>
      <c r="D56" s="21">
        <v>1</v>
      </c>
      <c r="E56" s="21"/>
      <c r="F56" s="25" t="s">
        <v>86</v>
      </c>
      <c r="G56" s="25"/>
      <c r="H56" s="20"/>
      <c r="I56" s="40"/>
      <c r="J56" s="25"/>
      <c r="K56" s="25"/>
      <c r="L56" s="28"/>
      <c r="M56" s="25"/>
      <c r="N56" s="28"/>
      <c r="O56" s="28"/>
      <c r="P56" s="28"/>
      <c r="Q56" s="28"/>
      <c r="R56" s="28"/>
      <c r="S56" s="28"/>
      <c r="T56" s="41"/>
      <c r="U56" s="41" t="str">
        <f t="shared" si="7"/>
        <v/>
      </c>
    </row>
    <row r="57" spans="1:21">
      <c r="A57" s="33">
        <v>1</v>
      </c>
      <c r="B57" s="33">
        <v>3</v>
      </c>
      <c r="C57" s="33">
        <v>1</v>
      </c>
      <c r="D57" s="33">
        <v>2</v>
      </c>
      <c r="E57" s="33"/>
      <c r="F57" s="20" t="s">
        <v>87</v>
      </c>
      <c r="G57" s="20"/>
      <c r="H57" s="20"/>
      <c r="I57" s="35"/>
      <c r="J57" s="35"/>
      <c r="K57" s="35"/>
      <c r="L57" s="19"/>
      <c r="M57" s="20"/>
      <c r="N57" s="19"/>
      <c r="O57" s="19"/>
      <c r="P57" s="19"/>
      <c r="Q57" s="19"/>
      <c r="R57" s="20"/>
      <c r="S57" s="19"/>
      <c r="T57" s="42"/>
      <c r="U57" s="42" t="str">
        <f t="shared" si="7"/>
        <v/>
      </c>
    </row>
    <row r="58" spans="1:21">
      <c r="A58" s="68">
        <v>1</v>
      </c>
      <c r="B58" s="69">
        <v>3</v>
      </c>
      <c r="C58" s="69">
        <v>1</v>
      </c>
      <c r="D58" s="69">
        <v>3</v>
      </c>
      <c r="E58" s="60"/>
      <c r="F58" s="70" t="s">
        <v>88</v>
      </c>
      <c r="G58" s="61"/>
      <c r="H58" s="60"/>
      <c r="I58" s="61"/>
      <c r="J58" s="61"/>
      <c r="K58" s="61"/>
      <c r="L58" s="60"/>
      <c r="M58" s="61"/>
      <c r="N58" s="60"/>
      <c r="O58" s="60"/>
      <c r="P58" s="60"/>
      <c r="Q58" s="60"/>
      <c r="R58" s="60"/>
      <c r="S58" s="60"/>
      <c r="T58" s="62"/>
      <c r="U58" s="62" t="str">
        <f t="shared" si="7"/>
        <v/>
      </c>
    </row>
    <row r="59" spans="1:21">
      <c r="A59" s="71">
        <v>1</v>
      </c>
      <c r="B59" s="72">
        <v>3</v>
      </c>
      <c r="C59" s="72">
        <v>2</v>
      </c>
      <c r="D59" s="72">
        <v>0</v>
      </c>
      <c r="E59" s="76"/>
      <c r="F59" s="73" t="s">
        <v>89</v>
      </c>
      <c r="G59" s="137"/>
      <c r="H59" s="76"/>
      <c r="I59" s="137"/>
      <c r="J59" s="137"/>
      <c r="K59" s="137"/>
      <c r="L59" s="76"/>
      <c r="M59" s="137"/>
      <c r="N59" s="76"/>
      <c r="O59" s="76"/>
      <c r="P59" s="76"/>
      <c r="Q59" s="76"/>
      <c r="R59" s="137"/>
      <c r="S59" s="76"/>
      <c r="T59" s="74"/>
      <c r="U59" s="74" t="str">
        <f t="shared" si="7"/>
        <v/>
      </c>
    </row>
    <row r="60" spans="1:21">
      <c r="A60" s="68">
        <v>1</v>
      </c>
      <c r="B60" s="69">
        <v>3</v>
      </c>
      <c r="C60" s="69">
        <v>2</v>
      </c>
      <c r="D60" s="69">
        <v>1</v>
      </c>
      <c r="E60" s="60"/>
      <c r="F60" s="70" t="s">
        <v>90</v>
      </c>
      <c r="G60" s="70">
        <v>12</v>
      </c>
      <c r="H60" s="70" t="s">
        <v>91</v>
      </c>
      <c r="I60" s="70">
        <v>1</v>
      </c>
      <c r="J60" s="70">
        <v>1</v>
      </c>
      <c r="K60" s="70">
        <v>0.5</v>
      </c>
      <c r="L60" s="70" t="s">
        <v>92</v>
      </c>
      <c r="M60" s="70" t="s">
        <v>19</v>
      </c>
      <c r="N60" s="60"/>
      <c r="O60" s="60"/>
      <c r="P60" s="70" t="s">
        <v>1</v>
      </c>
      <c r="Q60" s="60"/>
      <c r="R60" s="60"/>
      <c r="S60" s="60"/>
      <c r="T60" s="138">
        <v>12.18</v>
      </c>
      <c r="U60" s="138">
        <f t="shared" si="7"/>
        <v>146.16</v>
      </c>
    </row>
    <row r="61" spans="1:21">
      <c r="A61" s="36">
        <v>1</v>
      </c>
      <c r="B61" s="38">
        <v>3</v>
      </c>
      <c r="C61" s="38">
        <v>2</v>
      </c>
      <c r="D61" s="38">
        <v>2</v>
      </c>
      <c r="E61" s="65"/>
      <c r="F61" s="37" t="s">
        <v>93</v>
      </c>
      <c r="G61" s="37">
        <v>12</v>
      </c>
      <c r="H61" s="37" t="s">
        <v>23</v>
      </c>
      <c r="I61" s="37">
        <v>1</v>
      </c>
      <c r="J61" s="37">
        <v>1</v>
      </c>
      <c r="K61" s="37">
        <v>0.5</v>
      </c>
      <c r="L61" s="65"/>
      <c r="M61" s="37" t="s">
        <v>19</v>
      </c>
      <c r="N61" s="65"/>
      <c r="O61" s="65"/>
      <c r="P61" s="65"/>
      <c r="Q61" s="65"/>
      <c r="R61" s="66"/>
      <c r="S61" s="65"/>
      <c r="T61" s="39"/>
      <c r="U61" s="39">
        <f t="shared" si="7"/>
        <v>0</v>
      </c>
    </row>
    <row r="62" spans="1:21">
      <c r="A62" s="68">
        <v>1</v>
      </c>
      <c r="B62" s="69">
        <v>3</v>
      </c>
      <c r="C62" s="69">
        <v>2</v>
      </c>
      <c r="D62" s="69">
        <v>2</v>
      </c>
      <c r="E62" s="70" t="s">
        <v>73</v>
      </c>
      <c r="F62" s="70" t="s">
        <v>94</v>
      </c>
      <c r="G62" s="70">
        <v>48</v>
      </c>
      <c r="H62" s="70" t="s">
        <v>35</v>
      </c>
      <c r="I62" s="70">
        <v>1</v>
      </c>
      <c r="J62" s="70">
        <v>1</v>
      </c>
      <c r="K62" s="70">
        <v>1</v>
      </c>
      <c r="L62" s="70" t="s">
        <v>95</v>
      </c>
      <c r="M62" s="70" t="s">
        <v>19</v>
      </c>
      <c r="N62" s="60"/>
      <c r="O62" s="60"/>
      <c r="P62" s="60"/>
      <c r="Q62" s="60"/>
      <c r="R62" s="60"/>
      <c r="S62" s="60"/>
      <c r="T62" s="138">
        <v>7.0000000000000007E-2</v>
      </c>
      <c r="U62" s="62">
        <f t="shared" si="7"/>
        <v>3.3600000000000003</v>
      </c>
    </row>
    <row r="63" spans="1:21">
      <c r="A63" s="36">
        <v>1</v>
      </c>
      <c r="B63" s="38">
        <v>3</v>
      </c>
      <c r="C63" s="38">
        <v>2</v>
      </c>
      <c r="D63" s="38">
        <v>2</v>
      </c>
      <c r="E63" s="37" t="s">
        <v>75</v>
      </c>
      <c r="F63" s="37" t="s">
        <v>96</v>
      </c>
      <c r="G63" s="37">
        <v>48</v>
      </c>
      <c r="H63" s="37" t="s">
        <v>35</v>
      </c>
      <c r="I63" s="37">
        <v>1</v>
      </c>
      <c r="J63" s="37">
        <v>1</v>
      </c>
      <c r="K63" s="37">
        <v>1</v>
      </c>
      <c r="L63" s="37" t="s">
        <v>97</v>
      </c>
      <c r="M63" s="37" t="s">
        <v>19</v>
      </c>
      <c r="N63" s="65"/>
      <c r="O63" s="65"/>
      <c r="P63" s="65"/>
      <c r="Q63" s="65"/>
      <c r="R63" s="66"/>
      <c r="S63" s="65"/>
      <c r="T63" s="67">
        <v>1.41E-2</v>
      </c>
      <c r="U63" s="39">
        <f t="shared" si="7"/>
        <v>0.67679999999999996</v>
      </c>
    </row>
    <row r="64" spans="1:21">
      <c r="A64" s="68">
        <v>1</v>
      </c>
      <c r="B64" s="69">
        <v>3</v>
      </c>
      <c r="C64" s="69">
        <v>2</v>
      </c>
      <c r="D64" s="69">
        <v>3</v>
      </c>
      <c r="E64" s="60"/>
      <c r="F64" s="70" t="s">
        <v>98</v>
      </c>
      <c r="G64" s="70">
        <v>12</v>
      </c>
      <c r="H64" s="70" t="s">
        <v>99</v>
      </c>
      <c r="I64" s="70">
        <v>1</v>
      </c>
      <c r="J64" s="70">
        <v>1</v>
      </c>
      <c r="K64" s="70">
        <v>0</v>
      </c>
      <c r="L64" s="70" t="s">
        <v>100</v>
      </c>
      <c r="M64" s="70" t="s">
        <v>19</v>
      </c>
      <c r="N64" s="60"/>
      <c r="O64" s="60"/>
      <c r="P64" s="60"/>
      <c r="Q64" s="60"/>
      <c r="R64" s="60"/>
      <c r="S64" s="60"/>
      <c r="T64" s="138">
        <v>1.89</v>
      </c>
      <c r="U64" s="62">
        <f t="shared" si="7"/>
        <v>22.68</v>
      </c>
    </row>
    <row r="65" spans="1:21">
      <c r="A65" s="36">
        <v>1</v>
      </c>
      <c r="B65" s="38">
        <v>3</v>
      </c>
      <c r="C65" s="38">
        <v>2</v>
      </c>
      <c r="D65" s="38">
        <v>4</v>
      </c>
      <c r="E65" s="65"/>
      <c r="F65" s="37" t="s">
        <v>101</v>
      </c>
      <c r="G65" s="37">
        <v>12</v>
      </c>
      <c r="H65" s="37" t="s">
        <v>23</v>
      </c>
      <c r="I65" s="37">
        <v>1</v>
      </c>
      <c r="J65" s="37">
        <v>1</v>
      </c>
      <c r="K65" s="37">
        <v>0</v>
      </c>
      <c r="L65" s="65"/>
      <c r="M65" s="37" t="s">
        <v>19</v>
      </c>
      <c r="N65" s="65"/>
      <c r="O65" s="65"/>
      <c r="P65" s="65"/>
      <c r="Q65" s="65"/>
      <c r="R65" s="66"/>
      <c r="S65" s="65"/>
      <c r="T65" s="39"/>
      <c r="U65" s="39">
        <f t="shared" si="7"/>
        <v>0</v>
      </c>
    </row>
    <row r="66" spans="1:21">
      <c r="A66" s="68">
        <v>1</v>
      </c>
      <c r="B66" s="69">
        <v>3</v>
      </c>
      <c r="C66" s="69">
        <v>2</v>
      </c>
      <c r="D66" s="69">
        <v>5</v>
      </c>
      <c r="E66" s="60"/>
      <c r="F66" s="70" t="s">
        <v>102</v>
      </c>
      <c r="G66" s="70">
        <v>12</v>
      </c>
      <c r="H66" s="70" t="s">
        <v>35</v>
      </c>
      <c r="I66" s="70">
        <v>1</v>
      </c>
      <c r="J66" s="70">
        <v>1</v>
      </c>
      <c r="K66" s="70">
        <v>0</v>
      </c>
      <c r="L66" s="70" t="s">
        <v>103</v>
      </c>
      <c r="M66" s="70" t="s">
        <v>19</v>
      </c>
      <c r="N66" s="60"/>
      <c r="O66" s="60"/>
      <c r="P66" s="60"/>
      <c r="Q66" s="60"/>
      <c r="R66" s="60"/>
      <c r="S66" s="60"/>
      <c r="T66" s="62">
        <f>5.62/25</f>
        <v>0.2248</v>
      </c>
      <c r="U66" s="62">
        <f t="shared" si="7"/>
        <v>2.6976</v>
      </c>
    </row>
    <row r="67" spans="1:21">
      <c r="A67" s="36">
        <v>1</v>
      </c>
      <c r="B67" s="38">
        <v>3</v>
      </c>
      <c r="C67" s="38">
        <v>2</v>
      </c>
      <c r="D67" s="38">
        <v>6</v>
      </c>
      <c r="E67" s="65"/>
      <c r="F67" s="37" t="s">
        <v>104</v>
      </c>
      <c r="G67" s="37">
        <v>2</v>
      </c>
      <c r="H67" s="37" t="s">
        <v>35</v>
      </c>
      <c r="I67" s="37">
        <v>1</v>
      </c>
      <c r="J67" s="37">
        <v>1</v>
      </c>
      <c r="K67" s="37">
        <v>0</v>
      </c>
      <c r="L67" s="37" t="s">
        <v>105</v>
      </c>
      <c r="M67" s="37" t="s">
        <v>19</v>
      </c>
      <c r="N67" s="65"/>
      <c r="O67" s="65"/>
      <c r="P67" s="65"/>
      <c r="Q67" s="65"/>
      <c r="R67" s="66"/>
      <c r="S67" s="65"/>
      <c r="T67" s="67">
        <v>5.52</v>
      </c>
      <c r="U67" s="39">
        <f t="shared" si="7"/>
        <v>11.04</v>
      </c>
    </row>
    <row r="68" spans="1:21">
      <c r="A68" s="58"/>
      <c r="B68" s="59"/>
      <c r="C68" s="59"/>
      <c r="D68" s="59"/>
      <c r="E68" s="60"/>
      <c r="F68" s="60"/>
      <c r="G68" s="61"/>
      <c r="H68" s="60"/>
      <c r="I68" s="61"/>
      <c r="J68" s="61"/>
      <c r="K68" s="61"/>
      <c r="L68" s="60"/>
      <c r="M68" s="61"/>
      <c r="N68" s="60"/>
      <c r="O68" s="60"/>
      <c r="P68" s="60"/>
      <c r="Q68" s="60"/>
      <c r="R68" s="60"/>
      <c r="S68" s="60"/>
      <c r="T68" s="62"/>
      <c r="U68" s="62" t="str">
        <f t="shared" si="7"/>
        <v/>
      </c>
    </row>
    <row r="69" spans="1:21">
      <c r="A69" s="63"/>
      <c r="B69" s="64"/>
      <c r="C69" s="64"/>
      <c r="D69" s="64"/>
      <c r="E69" s="65"/>
      <c r="F69" s="65"/>
      <c r="G69" s="66"/>
      <c r="H69" s="65"/>
      <c r="I69" s="66"/>
      <c r="J69" s="66"/>
      <c r="K69" s="66"/>
      <c r="L69" s="65"/>
      <c r="M69" s="66"/>
      <c r="N69" s="65"/>
      <c r="O69" s="65"/>
      <c r="P69" s="65"/>
      <c r="Q69" s="65"/>
      <c r="R69" s="66"/>
      <c r="S69" s="65"/>
      <c r="T69" s="39"/>
      <c r="U69" s="39" t="str">
        <f t="shared" si="7"/>
        <v/>
      </c>
    </row>
    <row r="70" spans="1:21">
      <c r="A70" s="58"/>
      <c r="B70" s="59"/>
      <c r="C70" s="59"/>
      <c r="D70" s="59"/>
      <c r="E70" s="60"/>
      <c r="F70" s="60"/>
      <c r="G70" s="61"/>
      <c r="H70" s="60"/>
      <c r="I70" s="61"/>
      <c r="J70" s="61"/>
      <c r="K70" s="61"/>
      <c r="L70" s="60"/>
      <c r="M70" s="61"/>
      <c r="N70" s="60"/>
      <c r="O70" s="60"/>
      <c r="P70" s="60"/>
      <c r="Q70" s="60"/>
      <c r="R70" s="60"/>
      <c r="S70" s="60"/>
      <c r="T70" s="62"/>
      <c r="U70" s="62" t="str">
        <f t="shared" si="7"/>
        <v/>
      </c>
    </row>
    <row r="71" spans="1:21">
      <c r="A71" s="63"/>
      <c r="B71" s="64"/>
      <c r="C71" s="64"/>
      <c r="D71" s="64"/>
      <c r="E71" s="65"/>
      <c r="F71" s="65"/>
      <c r="G71" s="66"/>
      <c r="H71" s="65"/>
      <c r="I71" s="66"/>
      <c r="J71" s="66"/>
      <c r="K71" s="66"/>
      <c r="L71" s="65"/>
      <c r="M71" s="66"/>
      <c r="N71" s="65"/>
      <c r="O71" s="65"/>
      <c r="P71" s="65"/>
      <c r="Q71" s="65"/>
      <c r="R71" s="66"/>
      <c r="S71" s="65"/>
      <c r="T71" s="39"/>
      <c r="U71" s="39" t="str">
        <f t="shared" si="7"/>
        <v/>
      </c>
    </row>
    <row r="72" spans="1:21">
      <c r="A72" s="58"/>
      <c r="B72" s="59"/>
      <c r="C72" s="59"/>
      <c r="D72" s="59"/>
      <c r="E72" s="60"/>
      <c r="F72" s="60"/>
      <c r="G72" s="61"/>
      <c r="H72" s="60"/>
      <c r="I72" s="61"/>
      <c r="J72" s="61"/>
      <c r="K72" s="61"/>
      <c r="L72" s="60"/>
      <c r="M72" s="61"/>
      <c r="N72" s="60"/>
      <c r="O72" s="60"/>
      <c r="P72" s="60"/>
      <c r="Q72" s="60"/>
      <c r="R72" s="60"/>
      <c r="S72" s="60"/>
      <c r="T72" s="62"/>
      <c r="U72" s="62" t="str">
        <f t="shared" si="7"/>
        <v/>
      </c>
    </row>
    <row r="73" spans="1:21">
      <c r="A73" s="63"/>
      <c r="B73" s="64"/>
      <c r="C73" s="64"/>
      <c r="D73" s="64"/>
      <c r="E73" s="65"/>
      <c r="F73" s="65"/>
      <c r="G73" s="66"/>
      <c r="H73" s="65"/>
      <c r="I73" s="66"/>
      <c r="J73" s="66"/>
      <c r="K73" s="66"/>
      <c r="L73" s="65"/>
      <c r="M73" s="66"/>
      <c r="N73" s="65"/>
      <c r="O73" s="65"/>
      <c r="P73" s="65"/>
      <c r="Q73" s="65"/>
      <c r="R73" s="66"/>
      <c r="S73" s="65"/>
      <c r="T73" s="39"/>
      <c r="U73" s="39" t="str">
        <f t="shared" si="7"/>
        <v/>
      </c>
    </row>
  </sheetData>
  <mergeCells count="3">
    <mergeCell ref="V1:X1"/>
    <mergeCell ref="A3:E3"/>
    <mergeCell ref="A1:U2"/>
  </mergeCells>
  <conditionalFormatting sqref="I4:K73">
    <cfRule type="colorScale" priority="1">
      <colorScale>
        <cfvo type="formula" val="0"/>
        <cfvo type="formula" val="1"/>
        <color rgb="FFFF0000"/>
        <color rgb="FF70AD47"/>
      </colorScale>
    </cfRule>
  </conditionalFormatting>
  <conditionalFormatting sqref="I4:K7 I9:K56 I58:K73">
    <cfRule type="colorScale" priority="2">
      <colorScale>
        <cfvo type="formula" val="0"/>
        <cfvo type="formula" val="1"/>
        <color rgb="FFFF0000"/>
        <color theme="9"/>
      </colorScale>
    </cfRule>
  </conditionalFormatting>
  <dataValidations count="1">
    <dataValidation type="list" allowBlank="1" showErrorMessage="1" sqref="M4:M73" xr:uid="{00000000-0002-0000-0300-000000000000}">
      <formula1>$V$2:$V$3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1000000}">
          <x14:formula1>
            <xm:f>#REF!</xm:f>
          </x14:formula1>
          <xm:sqref>N5:N73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Winding Jig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Mattingly</dc:creator>
  <cp:lastModifiedBy>Eli Mattingly</cp:lastModifiedBy>
  <dcterms:created xsi:type="dcterms:W3CDTF">2019-09-18T23:46:11Z</dcterms:created>
  <dcterms:modified xsi:type="dcterms:W3CDTF">2019-11-12T02:25:19Z</dcterms:modified>
</cp:coreProperties>
</file>