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# Work Space\MeasuresOfPerformance\MeasuresOfPerformance\bin\Debug\Templates\"/>
    </mc:Choice>
  </mc:AlternateContent>
  <bookViews>
    <workbookView xWindow="0" yWindow="0" windowWidth="28800" windowHeight="14820"/>
  </bookViews>
  <sheets>
    <sheet name="Results" sheetId="3" r:id="rId1"/>
    <sheet name="Emissions" sheetId="1" r:id="rId2"/>
    <sheet name="Savings (Percentages)" sheetId="4" r:id="rId3"/>
    <sheet name="Input Emissions" sheetId="2" r:id="rId4"/>
    <sheet name="Inputs" sheetId="5" r:id="rId5"/>
  </sheets>
  <calcPr calcId="152511"/>
</workbook>
</file>

<file path=xl/calcChain.xml><?xml version="1.0" encoding="utf-8"?>
<calcChain xmlns="http://schemas.openxmlformats.org/spreadsheetml/2006/main">
  <c r="AN58" i="4" l="1"/>
  <c r="AM58" i="4"/>
  <c r="AL58" i="4"/>
  <c r="AK58" i="4"/>
  <c r="AJ58" i="4"/>
  <c r="AI58" i="4"/>
  <c r="AH58" i="4"/>
  <c r="AG58" i="4"/>
  <c r="AF58" i="4"/>
  <c r="AN57" i="4"/>
  <c r="AM57" i="4"/>
  <c r="AL57" i="4"/>
  <c r="AK57" i="4"/>
  <c r="AJ57" i="4"/>
  <c r="AI57" i="4"/>
  <c r="AH57" i="4"/>
  <c r="AG57" i="4"/>
  <c r="AF57" i="4"/>
  <c r="AN56" i="4"/>
  <c r="AM56" i="4"/>
  <c r="AL56" i="4"/>
  <c r="AK56" i="4"/>
  <c r="AJ56" i="4"/>
  <c r="AI56" i="4"/>
  <c r="AH56" i="4"/>
  <c r="AG56" i="4"/>
  <c r="AF56" i="4"/>
  <c r="AN55" i="4"/>
  <c r="AM55" i="4"/>
  <c r="AL55" i="4"/>
  <c r="AK55" i="4"/>
  <c r="AJ55" i="4"/>
  <c r="AI55" i="4"/>
  <c r="AH55" i="4"/>
  <c r="AG55" i="4"/>
  <c r="AF55" i="4"/>
  <c r="AN54" i="4"/>
  <c r="AM54" i="4"/>
  <c r="AL54" i="4"/>
  <c r="AK54" i="4"/>
  <c r="AJ54" i="4"/>
  <c r="AI54" i="4"/>
  <c r="AH54" i="4"/>
  <c r="AG54" i="4"/>
  <c r="AF54" i="4"/>
  <c r="AN53" i="4"/>
  <c r="AM53" i="4"/>
  <c r="AL53" i="4"/>
  <c r="AK53" i="4"/>
  <c r="AJ53" i="4"/>
  <c r="AI53" i="4"/>
  <c r="AH53" i="4"/>
  <c r="AG53" i="4"/>
  <c r="AF53" i="4"/>
  <c r="AN52" i="4"/>
  <c r="AM52" i="4"/>
  <c r="AL52" i="4"/>
  <c r="AK52" i="4"/>
  <c r="AJ52" i="4"/>
  <c r="AI52" i="4"/>
  <c r="AH52" i="4"/>
  <c r="AG52" i="4"/>
  <c r="AF52" i="4"/>
  <c r="AN51" i="4"/>
  <c r="AM51" i="4"/>
  <c r="AL51" i="4"/>
  <c r="AK51" i="4"/>
  <c r="AJ51" i="4"/>
  <c r="AI51" i="4"/>
  <c r="AH51" i="4"/>
  <c r="AG51" i="4"/>
  <c r="AF51" i="4"/>
  <c r="AN50" i="4"/>
  <c r="AM50" i="4"/>
  <c r="AL50" i="4"/>
  <c r="AK50" i="4"/>
  <c r="AJ50" i="4"/>
  <c r="AI50" i="4"/>
  <c r="AH50" i="4"/>
  <c r="AG50" i="4"/>
  <c r="AF50" i="4"/>
  <c r="AN49" i="4"/>
  <c r="AM49" i="4"/>
  <c r="AL49" i="4"/>
  <c r="AK49" i="4"/>
  <c r="AJ49" i="4"/>
  <c r="AI49" i="4"/>
  <c r="AH49" i="4"/>
  <c r="AG49" i="4"/>
  <c r="AF49" i="4"/>
  <c r="AN48" i="4"/>
  <c r="AM48" i="4"/>
  <c r="AL48" i="4"/>
  <c r="AK48" i="4"/>
  <c r="AJ48" i="4"/>
  <c r="AI48" i="4"/>
  <c r="AH48" i="4"/>
  <c r="AG48" i="4"/>
  <c r="AF48" i="4"/>
  <c r="AN47" i="4"/>
  <c r="AM47" i="4"/>
  <c r="AL47" i="4"/>
  <c r="AK47" i="4"/>
  <c r="AJ47" i="4"/>
  <c r="AI47" i="4"/>
  <c r="AH47" i="4"/>
  <c r="AG47" i="4"/>
  <c r="AF47" i="4"/>
  <c r="AN46" i="4"/>
  <c r="AM46" i="4"/>
  <c r="AL46" i="4"/>
  <c r="AK46" i="4"/>
  <c r="AJ46" i="4"/>
  <c r="AI46" i="4"/>
  <c r="AH46" i="4"/>
  <c r="AG46" i="4"/>
  <c r="AF46" i="4"/>
  <c r="AN45" i="4"/>
  <c r="AM45" i="4"/>
  <c r="AL45" i="4"/>
  <c r="AK45" i="4"/>
  <c r="AJ45" i="4"/>
  <c r="AI45" i="4"/>
  <c r="AH45" i="4"/>
  <c r="AG45" i="4"/>
  <c r="AF45" i="4"/>
  <c r="AN44" i="4"/>
  <c r="AM44" i="4"/>
  <c r="AL44" i="4"/>
  <c r="AK44" i="4"/>
  <c r="AJ44" i="4"/>
  <c r="AI44" i="4"/>
  <c r="AH44" i="4"/>
  <c r="AG44" i="4"/>
  <c r="AF44" i="4"/>
  <c r="AN43" i="4"/>
  <c r="AM43" i="4"/>
  <c r="AL43" i="4"/>
  <c r="AK43" i="4"/>
  <c r="AJ43" i="4"/>
  <c r="AI43" i="4"/>
  <c r="AH43" i="4"/>
  <c r="AG43" i="4"/>
  <c r="AF43" i="4"/>
  <c r="AN42" i="4"/>
  <c r="AM42" i="4"/>
  <c r="AL42" i="4"/>
  <c r="AK42" i="4"/>
  <c r="AJ42" i="4"/>
  <c r="AI42" i="4"/>
  <c r="AH42" i="4"/>
  <c r="AG42" i="4"/>
  <c r="AF42" i="4"/>
  <c r="AN41" i="4"/>
  <c r="AM41" i="4"/>
  <c r="AL41" i="4"/>
  <c r="AK41" i="4"/>
  <c r="AJ41" i="4"/>
  <c r="AI41" i="4"/>
  <c r="AH41" i="4"/>
  <c r="AG41" i="4"/>
  <c r="AF41" i="4"/>
  <c r="AN40" i="4"/>
  <c r="AM40" i="4"/>
  <c r="AL40" i="4"/>
  <c r="AK40" i="4"/>
  <c r="AJ40" i="4"/>
  <c r="AI40" i="4"/>
  <c r="AH40" i="4"/>
  <c r="AG40" i="4"/>
  <c r="AF40" i="4"/>
  <c r="AN39" i="4"/>
  <c r="AM39" i="4"/>
  <c r="AL39" i="4"/>
  <c r="AK39" i="4"/>
  <c r="AJ39" i="4"/>
  <c r="AI39" i="4"/>
  <c r="AH39" i="4"/>
  <c r="AG39" i="4"/>
  <c r="AF39" i="4"/>
  <c r="AN38" i="4"/>
  <c r="AM38" i="4"/>
  <c r="AL38" i="4"/>
  <c r="AK38" i="4"/>
  <c r="AJ38" i="4"/>
  <c r="AI38" i="4"/>
  <c r="AH38" i="4"/>
  <c r="AG38" i="4"/>
  <c r="AF38" i="4"/>
  <c r="AN37" i="4"/>
  <c r="AM37" i="4"/>
  <c r="AL37" i="4"/>
  <c r="AK37" i="4"/>
  <c r="AJ37" i="4"/>
  <c r="AI37" i="4"/>
  <c r="AH37" i="4"/>
  <c r="AG37" i="4"/>
  <c r="AF37" i="4"/>
  <c r="AN36" i="4"/>
  <c r="AM36" i="4"/>
  <c r="AL36" i="4"/>
  <c r="AK36" i="4"/>
  <c r="AJ36" i="4"/>
  <c r="AI36" i="4"/>
  <c r="AH36" i="4"/>
  <c r="AG36" i="4"/>
  <c r="AF36" i="4"/>
  <c r="AN35" i="4"/>
  <c r="AM35" i="4"/>
  <c r="AL35" i="4"/>
  <c r="AK35" i="4"/>
  <c r="AJ35" i="4"/>
  <c r="AI35" i="4"/>
  <c r="AH35" i="4"/>
  <c r="AG35" i="4"/>
  <c r="AF35" i="4"/>
  <c r="AN34" i="4"/>
  <c r="AM34" i="4"/>
  <c r="AL34" i="4"/>
  <c r="AK34" i="4"/>
  <c r="AJ34" i="4"/>
  <c r="AI34" i="4"/>
  <c r="AH34" i="4"/>
  <c r="AG34" i="4"/>
  <c r="AF34" i="4"/>
  <c r="AN33" i="4"/>
  <c r="AM33" i="4"/>
  <c r="AL33" i="4"/>
  <c r="AK33" i="4"/>
  <c r="AJ33" i="4"/>
  <c r="AI33" i="4"/>
  <c r="AH33" i="4"/>
  <c r="AG33" i="4"/>
  <c r="AF33" i="4"/>
  <c r="AN32" i="4"/>
  <c r="AM32" i="4"/>
  <c r="AL32" i="4"/>
  <c r="AK32" i="4"/>
  <c r="AJ32" i="4"/>
  <c r="AI32" i="4"/>
  <c r="AH32" i="4"/>
  <c r="AG32" i="4"/>
  <c r="AF32" i="4"/>
  <c r="AN31" i="4"/>
  <c r="AM31" i="4"/>
  <c r="AL31" i="4"/>
  <c r="AK31" i="4"/>
  <c r="AJ31" i="4"/>
  <c r="AI31" i="4"/>
  <c r="AH31" i="4"/>
  <c r="AG31" i="4"/>
  <c r="AF31" i="4"/>
  <c r="AN30" i="4"/>
  <c r="AM30" i="4"/>
  <c r="AL30" i="4"/>
  <c r="AK30" i="4"/>
  <c r="AJ30" i="4"/>
  <c r="AI30" i="4"/>
  <c r="AH30" i="4"/>
  <c r="AG30" i="4"/>
  <c r="AF30" i="4"/>
  <c r="AN29" i="4"/>
  <c r="AM29" i="4"/>
  <c r="AL29" i="4"/>
  <c r="AK29" i="4"/>
  <c r="AJ29" i="4"/>
  <c r="AI29" i="4"/>
  <c r="AH29" i="4"/>
  <c r="AG29" i="4"/>
  <c r="AF29" i="4"/>
  <c r="AN28" i="4"/>
  <c r="AM28" i="4"/>
  <c r="AL28" i="4"/>
  <c r="AK28" i="4"/>
  <c r="AJ28" i="4"/>
  <c r="AI28" i="4"/>
  <c r="AH28" i="4"/>
  <c r="AG28" i="4"/>
  <c r="AF28" i="4"/>
  <c r="AN27" i="4"/>
  <c r="AM27" i="4"/>
  <c r="AL27" i="4"/>
  <c r="AK27" i="4"/>
  <c r="AJ27" i="4"/>
  <c r="AI27" i="4"/>
  <c r="AH27" i="4"/>
  <c r="AG27" i="4"/>
  <c r="AF27" i="4"/>
  <c r="AN26" i="4"/>
  <c r="AM26" i="4"/>
  <c r="AL26" i="4"/>
  <c r="AK26" i="4"/>
  <c r="AJ26" i="4"/>
  <c r="AI26" i="4"/>
  <c r="AH26" i="4"/>
  <c r="AG26" i="4"/>
  <c r="AF26" i="4"/>
  <c r="AN25" i="4"/>
  <c r="AM25" i="4"/>
  <c r="AL25" i="4"/>
  <c r="AK25" i="4"/>
  <c r="AJ25" i="4"/>
  <c r="AI25" i="4"/>
  <c r="AH25" i="4"/>
  <c r="AG25" i="4"/>
  <c r="AF25" i="4"/>
  <c r="AN24" i="4"/>
  <c r="AM24" i="4"/>
  <c r="AL24" i="4"/>
  <c r="AK24" i="4"/>
  <c r="AJ24" i="4"/>
  <c r="AI24" i="4"/>
  <c r="AH24" i="4"/>
  <c r="AG24" i="4"/>
  <c r="AF24" i="4"/>
  <c r="AN23" i="4"/>
  <c r="AM23" i="4"/>
  <c r="AL23" i="4"/>
  <c r="AK23" i="4"/>
  <c r="AJ23" i="4"/>
  <c r="AI23" i="4"/>
  <c r="AH23" i="4"/>
  <c r="AG23" i="4"/>
  <c r="AF23" i="4"/>
  <c r="AN22" i="4"/>
  <c r="AM22" i="4"/>
  <c r="AL22" i="4"/>
  <c r="AK22" i="4"/>
  <c r="AJ22" i="4"/>
  <c r="AI22" i="4"/>
  <c r="AH22" i="4"/>
  <c r="AG22" i="4"/>
  <c r="AF22" i="4"/>
  <c r="AD58" i="4"/>
  <c r="AC58" i="4"/>
  <c r="AB58" i="4"/>
  <c r="AA58" i="4"/>
  <c r="Z58" i="4"/>
  <c r="Y58" i="4"/>
  <c r="X58" i="4"/>
  <c r="W58" i="4"/>
  <c r="V58" i="4"/>
  <c r="AD57" i="4"/>
  <c r="AC57" i="4"/>
  <c r="AB57" i="4"/>
  <c r="AA57" i="4"/>
  <c r="Z57" i="4"/>
  <c r="Y57" i="4"/>
  <c r="X57" i="4"/>
  <c r="W57" i="4"/>
  <c r="V57" i="4"/>
  <c r="AD56" i="4"/>
  <c r="AC56" i="4"/>
  <c r="AB56" i="4"/>
  <c r="AA56" i="4"/>
  <c r="Z56" i="4"/>
  <c r="Y56" i="4"/>
  <c r="X56" i="4"/>
  <c r="W56" i="4"/>
  <c r="V56" i="4"/>
  <c r="AD55" i="4"/>
  <c r="AC55" i="4"/>
  <c r="AB55" i="4"/>
  <c r="AA55" i="4"/>
  <c r="Z55" i="4"/>
  <c r="Y55" i="4"/>
  <c r="X55" i="4"/>
  <c r="W55" i="4"/>
  <c r="V55" i="4"/>
  <c r="AD54" i="4"/>
  <c r="AC54" i="4"/>
  <c r="AB54" i="4"/>
  <c r="AA54" i="4"/>
  <c r="Z54" i="4"/>
  <c r="Y54" i="4"/>
  <c r="X54" i="4"/>
  <c r="W54" i="4"/>
  <c r="V54" i="4"/>
  <c r="AD53" i="4"/>
  <c r="AC53" i="4"/>
  <c r="AB53" i="4"/>
  <c r="AA53" i="4"/>
  <c r="Z53" i="4"/>
  <c r="Y53" i="4"/>
  <c r="X53" i="4"/>
  <c r="W53" i="4"/>
  <c r="V53" i="4"/>
  <c r="AD52" i="4"/>
  <c r="AC52" i="4"/>
  <c r="AB52" i="4"/>
  <c r="AA52" i="4"/>
  <c r="Z52" i="4"/>
  <c r="Y52" i="4"/>
  <c r="X52" i="4"/>
  <c r="W52" i="4"/>
  <c r="V52" i="4"/>
  <c r="AD51" i="4"/>
  <c r="AC51" i="4"/>
  <c r="AB51" i="4"/>
  <c r="AA51" i="4"/>
  <c r="Z51" i="4"/>
  <c r="Y51" i="4"/>
  <c r="X51" i="4"/>
  <c r="W51" i="4"/>
  <c r="V51" i="4"/>
  <c r="AD50" i="4"/>
  <c r="AC50" i="4"/>
  <c r="AB50" i="4"/>
  <c r="AA50" i="4"/>
  <c r="Z50" i="4"/>
  <c r="Y50" i="4"/>
  <c r="X50" i="4"/>
  <c r="W50" i="4"/>
  <c r="V50" i="4"/>
  <c r="AD49" i="4"/>
  <c r="AC49" i="4"/>
  <c r="AB49" i="4"/>
  <c r="AA49" i="4"/>
  <c r="Z49" i="4"/>
  <c r="Y49" i="4"/>
  <c r="X49" i="4"/>
  <c r="W49" i="4"/>
  <c r="V49" i="4"/>
  <c r="AD48" i="4"/>
  <c r="AC48" i="4"/>
  <c r="AB48" i="4"/>
  <c r="AA48" i="4"/>
  <c r="Z48" i="4"/>
  <c r="Y48" i="4"/>
  <c r="X48" i="4"/>
  <c r="W48" i="4"/>
  <c r="V48" i="4"/>
  <c r="AD47" i="4"/>
  <c r="AC47" i="4"/>
  <c r="AB47" i="4"/>
  <c r="AA47" i="4"/>
  <c r="Z47" i="4"/>
  <c r="Y47" i="4"/>
  <c r="X47" i="4"/>
  <c r="W47" i="4"/>
  <c r="V47" i="4"/>
  <c r="AD46" i="4"/>
  <c r="AC46" i="4"/>
  <c r="AB46" i="4"/>
  <c r="AA46" i="4"/>
  <c r="Z46" i="4"/>
  <c r="Y46" i="4"/>
  <c r="X46" i="4"/>
  <c r="W46" i="4"/>
  <c r="V46" i="4"/>
  <c r="AD45" i="4"/>
  <c r="AC45" i="4"/>
  <c r="AB45" i="4"/>
  <c r="AA45" i="4"/>
  <c r="Z45" i="4"/>
  <c r="Y45" i="4"/>
  <c r="X45" i="4"/>
  <c r="W45" i="4"/>
  <c r="V45" i="4"/>
  <c r="AD44" i="4"/>
  <c r="AC44" i="4"/>
  <c r="AB44" i="4"/>
  <c r="AA44" i="4"/>
  <c r="Z44" i="4"/>
  <c r="Y44" i="4"/>
  <c r="X44" i="4"/>
  <c r="W44" i="4"/>
  <c r="V44" i="4"/>
  <c r="AD43" i="4"/>
  <c r="AC43" i="4"/>
  <c r="AB43" i="4"/>
  <c r="AA43" i="4"/>
  <c r="Z43" i="4"/>
  <c r="Y43" i="4"/>
  <c r="X43" i="4"/>
  <c r="W43" i="4"/>
  <c r="V43" i="4"/>
  <c r="AD42" i="4"/>
  <c r="AC42" i="4"/>
  <c r="AB42" i="4"/>
  <c r="AA42" i="4"/>
  <c r="Z42" i="4"/>
  <c r="Y42" i="4"/>
  <c r="X42" i="4"/>
  <c r="W42" i="4"/>
  <c r="V42" i="4"/>
  <c r="AD41" i="4"/>
  <c r="AC41" i="4"/>
  <c r="AB41" i="4"/>
  <c r="AA41" i="4"/>
  <c r="Z41" i="4"/>
  <c r="Y41" i="4"/>
  <c r="X41" i="4"/>
  <c r="W41" i="4"/>
  <c r="V41" i="4"/>
  <c r="AD40" i="4"/>
  <c r="AC40" i="4"/>
  <c r="AB40" i="4"/>
  <c r="AA40" i="4"/>
  <c r="Z40" i="4"/>
  <c r="Y40" i="4"/>
  <c r="X40" i="4"/>
  <c r="W40" i="4"/>
  <c r="V40" i="4"/>
  <c r="AD39" i="4"/>
  <c r="AC39" i="4"/>
  <c r="AB39" i="4"/>
  <c r="AA39" i="4"/>
  <c r="Z39" i="4"/>
  <c r="Y39" i="4"/>
  <c r="X39" i="4"/>
  <c r="W39" i="4"/>
  <c r="V39" i="4"/>
  <c r="AD38" i="4"/>
  <c r="AC38" i="4"/>
  <c r="AB38" i="4"/>
  <c r="AA38" i="4"/>
  <c r="Z38" i="4"/>
  <c r="Y38" i="4"/>
  <c r="X38" i="4"/>
  <c r="W38" i="4"/>
  <c r="V38" i="4"/>
  <c r="AD37" i="4"/>
  <c r="AC37" i="4"/>
  <c r="AB37" i="4"/>
  <c r="AA37" i="4"/>
  <c r="Z37" i="4"/>
  <c r="Y37" i="4"/>
  <c r="X37" i="4"/>
  <c r="W37" i="4"/>
  <c r="V37" i="4"/>
  <c r="AD36" i="4"/>
  <c r="AC36" i="4"/>
  <c r="AB36" i="4"/>
  <c r="AA36" i="4"/>
  <c r="Z36" i="4"/>
  <c r="Y36" i="4"/>
  <c r="X36" i="4"/>
  <c r="W36" i="4"/>
  <c r="V36" i="4"/>
  <c r="AD35" i="4"/>
  <c r="AC35" i="4"/>
  <c r="AB35" i="4"/>
  <c r="AA35" i="4"/>
  <c r="Z35" i="4"/>
  <c r="Y35" i="4"/>
  <c r="X35" i="4"/>
  <c r="W35" i="4"/>
  <c r="V35" i="4"/>
  <c r="AD34" i="4"/>
  <c r="AC34" i="4"/>
  <c r="AB34" i="4"/>
  <c r="AA34" i="4"/>
  <c r="Z34" i="4"/>
  <c r="Y34" i="4"/>
  <c r="X34" i="4"/>
  <c r="W34" i="4"/>
  <c r="V34" i="4"/>
  <c r="AD33" i="4"/>
  <c r="AC33" i="4"/>
  <c r="AB33" i="4"/>
  <c r="AA33" i="4"/>
  <c r="Z33" i="4"/>
  <c r="Y33" i="4"/>
  <c r="X33" i="4"/>
  <c r="W33" i="4"/>
  <c r="V33" i="4"/>
  <c r="AD32" i="4"/>
  <c r="AC32" i="4"/>
  <c r="AB32" i="4"/>
  <c r="AA32" i="4"/>
  <c r="Z32" i="4"/>
  <c r="Y32" i="4"/>
  <c r="X32" i="4"/>
  <c r="W32" i="4"/>
  <c r="V32" i="4"/>
  <c r="AD31" i="4"/>
  <c r="AC31" i="4"/>
  <c r="AB31" i="4"/>
  <c r="AA31" i="4"/>
  <c r="Z31" i="4"/>
  <c r="Y31" i="4"/>
  <c r="X31" i="4"/>
  <c r="W31" i="4"/>
  <c r="V31" i="4"/>
  <c r="AD30" i="4"/>
  <c r="AC30" i="4"/>
  <c r="AB30" i="4"/>
  <c r="AA30" i="4"/>
  <c r="Z30" i="4"/>
  <c r="Y30" i="4"/>
  <c r="X30" i="4"/>
  <c r="W30" i="4"/>
  <c r="V30" i="4"/>
  <c r="AD29" i="4"/>
  <c r="AC29" i="4"/>
  <c r="AB29" i="4"/>
  <c r="AA29" i="4"/>
  <c r="Z29" i="4"/>
  <c r="Y29" i="4"/>
  <c r="X29" i="4"/>
  <c r="W29" i="4"/>
  <c r="V29" i="4"/>
  <c r="AD28" i="4"/>
  <c r="AC28" i="4"/>
  <c r="AB28" i="4"/>
  <c r="AA28" i="4"/>
  <c r="Z28" i="4"/>
  <c r="Y28" i="4"/>
  <c r="X28" i="4"/>
  <c r="W28" i="4"/>
  <c r="V28" i="4"/>
  <c r="AD27" i="4"/>
  <c r="AC27" i="4"/>
  <c r="AB27" i="4"/>
  <c r="AA27" i="4"/>
  <c r="Z27" i="4"/>
  <c r="Y27" i="4"/>
  <c r="X27" i="4"/>
  <c r="W27" i="4"/>
  <c r="V27" i="4"/>
  <c r="AD26" i="4"/>
  <c r="AC26" i="4"/>
  <c r="AB26" i="4"/>
  <c r="AA26" i="4"/>
  <c r="Z26" i="4"/>
  <c r="Y26" i="4"/>
  <c r="X26" i="4"/>
  <c r="W26" i="4"/>
  <c r="V26" i="4"/>
  <c r="AD25" i="4"/>
  <c r="AC25" i="4"/>
  <c r="AB25" i="4"/>
  <c r="AA25" i="4"/>
  <c r="Z25" i="4"/>
  <c r="Y25" i="4"/>
  <c r="X25" i="4"/>
  <c r="W25" i="4"/>
  <c r="V25" i="4"/>
  <c r="AD24" i="4"/>
  <c r="AC24" i="4"/>
  <c r="AB24" i="4"/>
  <c r="AA24" i="4"/>
  <c r="Z24" i="4"/>
  <c r="Y24" i="4"/>
  <c r="X24" i="4"/>
  <c r="W24" i="4"/>
  <c r="V24" i="4"/>
  <c r="AD23" i="4"/>
  <c r="AC23" i="4"/>
  <c r="AB23" i="4"/>
  <c r="AA23" i="4"/>
  <c r="Z23" i="4"/>
  <c r="Y23" i="4"/>
  <c r="X23" i="4"/>
  <c r="W23" i="4"/>
  <c r="V23" i="4"/>
  <c r="AD22" i="4"/>
  <c r="AC22" i="4"/>
  <c r="AB22" i="4"/>
  <c r="AA22" i="4"/>
  <c r="Z22" i="4"/>
  <c r="Y22" i="4"/>
  <c r="X22" i="4"/>
  <c r="W22" i="4"/>
  <c r="V22" i="4"/>
  <c r="T58" i="4"/>
  <c r="S58" i="4"/>
  <c r="R58" i="4"/>
  <c r="Q58" i="4"/>
  <c r="P58" i="4"/>
  <c r="O58" i="4"/>
  <c r="N58" i="4"/>
  <c r="M58" i="4"/>
  <c r="L58" i="4"/>
  <c r="T57" i="4"/>
  <c r="S57" i="4"/>
  <c r="R57" i="4"/>
  <c r="Q57" i="4"/>
  <c r="P57" i="4"/>
  <c r="O57" i="4"/>
  <c r="N57" i="4"/>
  <c r="M57" i="4"/>
  <c r="L57" i="4"/>
  <c r="T56" i="4"/>
  <c r="S56" i="4"/>
  <c r="R56" i="4"/>
  <c r="Q56" i="4"/>
  <c r="P56" i="4"/>
  <c r="O56" i="4"/>
  <c r="N56" i="4"/>
  <c r="M56" i="4"/>
  <c r="L56" i="4"/>
  <c r="T55" i="4"/>
  <c r="S55" i="4"/>
  <c r="R55" i="4"/>
  <c r="Q55" i="4"/>
  <c r="P55" i="4"/>
  <c r="O55" i="4"/>
  <c r="N55" i="4"/>
  <c r="M55" i="4"/>
  <c r="L55" i="4"/>
  <c r="T54" i="4"/>
  <c r="S54" i="4"/>
  <c r="R54" i="4"/>
  <c r="Q54" i="4"/>
  <c r="P54" i="4"/>
  <c r="O54" i="4"/>
  <c r="N54" i="4"/>
  <c r="M54" i="4"/>
  <c r="L54" i="4"/>
  <c r="T53" i="4"/>
  <c r="S53" i="4"/>
  <c r="R53" i="4"/>
  <c r="Q53" i="4"/>
  <c r="P53" i="4"/>
  <c r="O53" i="4"/>
  <c r="N53" i="4"/>
  <c r="M53" i="4"/>
  <c r="L53" i="4"/>
  <c r="T52" i="4"/>
  <c r="S52" i="4"/>
  <c r="R52" i="4"/>
  <c r="Q52" i="4"/>
  <c r="P52" i="4"/>
  <c r="O52" i="4"/>
  <c r="N52" i="4"/>
  <c r="M52" i="4"/>
  <c r="L52" i="4"/>
  <c r="T51" i="4"/>
  <c r="S51" i="4"/>
  <c r="R51" i="4"/>
  <c r="Q51" i="4"/>
  <c r="P51" i="4"/>
  <c r="O51" i="4"/>
  <c r="N51" i="4"/>
  <c r="M51" i="4"/>
  <c r="L51" i="4"/>
  <c r="T50" i="4"/>
  <c r="S50" i="4"/>
  <c r="R50" i="4"/>
  <c r="Q50" i="4"/>
  <c r="P50" i="4"/>
  <c r="O50" i="4"/>
  <c r="N50" i="4"/>
  <c r="M50" i="4"/>
  <c r="L50" i="4"/>
  <c r="T49" i="4"/>
  <c r="S49" i="4"/>
  <c r="R49" i="4"/>
  <c r="Q49" i="4"/>
  <c r="P49" i="4"/>
  <c r="O49" i="4"/>
  <c r="N49" i="4"/>
  <c r="M49" i="4"/>
  <c r="L49" i="4"/>
  <c r="T48" i="4"/>
  <c r="S48" i="4"/>
  <c r="R48" i="4"/>
  <c r="Q48" i="4"/>
  <c r="P48" i="4"/>
  <c r="O48" i="4"/>
  <c r="N48" i="4"/>
  <c r="M48" i="4"/>
  <c r="L48" i="4"/>
  <c r="T47" i="4"/>
  <c r="S47" i="4"/>
  <c r="R47" i="4"/>
  <c r="Q47" i="4"/>
  <c r="P47" i="4"/>
  <c r="O47" i="4"/>
  <c r="N47" i="4"/>
  <c r="M47" i="4"/>
  <c r="L47" i="4"/>
  <c r="T46" i="4"/>
  <c r="S46" i="4"/>
  <c r="R46" i="4"/>
  <c r="Q46" i="4"/>
  <c r="P46" i="4"/>
  <c r="O46" i="4"/>
  <c r="N46" i="4"/>
  <c r="M46" i="4"/>
  <c r="L46" i="4"/>
  <c r="T45" i="4"/>
  <c r="S45" i="4"/>
  <c r="R45" i="4"/>
  <c r="Q45" i="4"/>
  <c r="P45" i="4"/>
  <c r="O45" i="4"/>
  <c r="N45" i="4"/>
  <c r="M45" i="4"/>
  <c r="L45" i="4"/>
  <c r="T44" i="4"/>
  <c r="S44" i="4"/>
  <c r="R44" i="4"/>
  <c r="Q44" i="4"/>
  <c r="P44" i="4"/>
  <c r="O44" i="4"/>
  <c r="N44" i="4"/>
  <c r="M44" i="4"/>
  <c r="L44" i="4"/>
  <c r="T43" i="4"/>
  <c r="S43" i="4"/>
  <c r="R43" i="4"/>
  <c r="Q43" i="4"/>
  <c r="P43" i="4"/>
  <c r="O43" i="4"/>
  <c r="N43" i="4"/>
  <c r="M43" i="4"/>
  <c r="L43" i="4"/>
  <c r="T42" i="4"/>
  <c r="S42" i="4"/>
  <c r="R42" i="4"/>
  <c r="Q42" i="4"/>
  <c r="P42" i="4"/>
  <c r="O42" i="4"/>
  <c r="N42" i="4"/>
  <c r="M42" i="4"/>
  <c r="L42" i="4"/>
  <c r="T41" i="4"/>
  <c r="S41" i="4"/>
  <c r="R41" i="4"/>
  <c r="Q41" i="4"/>
  <c r="P41" i="4"/>
  <c r="O41" i="4"/>
  <c r="N41" i="4"/>
  <c r="M41" i="4"/>
  <c r="L41" i="4"/>
  <c r="T40" i="4"/>
  <c r="S40" i="4"/>
  <c r="R40" i="4"/>
  <c r="Q40" i="4"/>
  <c r="P40" i="4"/>
  <c r="O40" i="4"/>
  <c r="N40" i="4"/>
  <c r="M40" i="4"/>
  <c r="L40" i="4"/>
  <c r="T39" i="4"/>
  <c r="S39" i="4"/>
  <c r="R39" i="4"/>
  <c r="Q39" i="4"/>
  <c r="P39" i="4"/>
  <c r="O39" i="4"/>
  <c r="N39" i="4"/>
  <c r="M39" i="4"/>
  <c r="L39" i="4"/>
  <c r="T38" i="4"/>
  <c r="S38" i="4"/>
  <c r="R38" i="4"/>
  <c r="Q38" i="4"/>
  <c r="P38" i="4"/>
  <c r="O38" i="4"/>
  <c r="N38" i="4"/>
  <c r="M38" i="4"/>
  <c r="L38" i="4"/>
  <c r="T37" i="4"/>
  <c r="S37" i="4"/>
  <c r="R37" i="4"/>
  <c r="Q37" i="4"/>
  <c r="P37" i="4"/>
  <c r="O37" i="4"/>
  <c r="N37" i="4"/>
  <c r="M37" i="4"/>
  <c r="L37" i="4"/>
  <c r="T36" i="4"/>
  <c r="S36" i="4"/>
  <c r="R36" i="4"/>
  <c r="Q36" i="4"/>
  <c r="P36" i="4"/>
  <c r="O36" i="4"/>
  <c r="N36" i="4"/>
  <c r="M36" i="4"/>
  <c r="L36" i="4"/>
  <c r="T35" i="4"/>
  <c r="S35" i="4"/>
  <c r="R35" i="4"/>
  <c r="Q35" i="4"/>
  <c r="P35" i="4"/>
  <c r="O35" i="4"/>
  <c r="N35" i="4"/>
  <c r="M35" i="4"/>
  <c r="L35" i="4"/>
  <c r="T34" i="4"/>
  <c r="S34" i="4"/>
  <c r="R34" i="4"/>
  <c r="Q34" i="4"/>
  <c r="P34" i="4"/>
  <c r="O34" i="4"/>
  <c r="N34" i="4"/>
  <c r="M34" i="4"/>
  <c r="L34" i="4"/>
  <c r="T33" i="4"/>
  <c r="S33" i="4"/>
  <c r="R33" i="4"/>
  <c r="Q33" i="4"/>
  <c r="P33" i="4"/>
  <c r="O33" i="4"/>
  <c r="N33" i="4"/>
  <c r="M33" i="4"/>
  <c r="L33" i="4"/>
  <c r="T32" i="4"/>
  <c r="S32" i="4"/>
  <c r="R32" i="4"/>
  <c r="Q32" i="4"/>
  <c r="P32" i="4"/>
  <c r="O32" i="4"/>
  <c r="N32" i="4"/>
  <c r="M32" i="4"/>
  <c r="L32" i="4"/>
  <c r="T31" i="4"/>
  <c r="S31" i="4"/>
  <c r="R31" i="4"/>
  <c r="Q31" i="4"/>
  <c r="P31" i="4"/>
  <c r="O31" i="4"/>
  <c r="N31" i="4"/>
  <c r="M31" i="4"/>
  <c r="L31" i="4"/>
  <c r="T30" i="4"/>
  <c r="S30" i="4"/>
  <c r="R30" i="4"/>
  <c r="Q30" i="4"/>
  <c r="P30" i="4"/>
  <c r="O30" i="4"/>
  <c r="N30" i="4"/>
  <c r="M30" i="4"/>
  <c r="L30" i="4"/>
  <c r="T29" i="4"/>
  <c r="S29" i="4"/>
  <c r="R29" i="4"/>
  <c r="Q29" i="4"/>
  <c r="P29" i="4"/>
  <c r="O29" i="4"/>
  <c r="N29" i="4"/>
  <c r="M29" i="4"/>
  <c r="L29" i="4"/>
  <c r="T28" i="4"/>
  <c r="S28" i="4"/>
  <c r="R28" i="4"/>
  <c r="Q28" i="4"/>
  <c r="P28" i="4"/>
  <c r="O28" i="4"/>
  <c r="N28" i="4"/>
  <c r="M28" i="4"/>
  <c r="L28" i="4"/>
  <c r="T27" i="4"/>
  <c r="S27" i="4"/>
  <c r="R27" i="4"/>
  <c r="Q27" i="4"/>
  <c r="P27" i="4"/>
  <c r="O27" i="4"/>
  <c r="N27" i="4"/>
  <c r="M27" i="4"/>
  <c r="L27" i="4"/>
  <c r="T26" i="4"/>
  <c r="S26" i="4"/>
  <c r="R26" i="4"/>
  <c r="Q26" i="4"/>
  <c r="P26" i="4"/>
  <c r="O26" i="4"/>
  <c r="N26" i="4"/>
  <c r="M26" i="4"/>
  <c r="L26" i="4"/>
  <c r="T25" i="4"/>
  <c r="S25" i="4"/>
  <c r="R25" i="4"/>
  <c r="Q25" i="4"/>
  <c r="P25" i="4"/>
  <c r="O25" i="4"/>
  <c r="N25" i="4"/>
  <c r="M25" i="4"/>
  <c r="L25" i="4"/>
  <c r="T24" i="4"/>
  <c r="S24" i="4"/>
  <c r="R24" i="4"/>
  <c r="Q24" i="4"/>
  <c r="P24" i="4"/>
  <c r="O24" i="4"/>
  <c r="N24" i="4"/>
  <c r="M24" i="4"/>
  <c r="L24" i="4"/>
  <c r="T23" i="4"/>
  <c r="S23" i="4"/>
  <c r="R23" i="4"/>
  <c r="Q23" i="4"/>
  <c r="P23" i="4"/>
  <c r="O23" i="4"/>
  <c r="N23" i="4"/>
  <c r="M23" i="4"/>
  <c r="L23" i="4"/>
  <c r="T22" i="4"/>
  <c r="S22" i="4"/>
  <c r="R22" i="4"/>
  <c r="Q22" i="4"/>
  <c r="P22" i="4"/>
  <c r="O22" i="4"/>
  <c r="N22" i="4"/>
  <c r="M22" i="4"/>
  <c r="L22" i="4"/>
  <c r="J58" i="4"/>
  <c r="I58" i="4"/>
  <c r="H58" i="4"/>
  <c r="G58" i="4"/>
  <c r="F58" i="4"/>
  <c r="E58" i="4"/>
  <c r="J57" i="4"/>
  <c r="I57" i="4"/>
  <c r="H57" i="4"/>
  <c r="G57" i="4"/>
  <c r="F57" i="4"/>
  <c r="E57" i="4"/>
  <c r="J56" i="4"/>
  <c r="I56" i="4"/>
  <c r="H56" i="4"/>
  <c r="G56" i="4"/>
  <c r="F56" i="4"/>
  <c r="E56" i="4"/>
  <c r="J55" i="4"/>
  <c r="I55" i="4"/>
  <c r="H55" i="4"/>
  <c r="G55" i="4"/>
  <c r="F55" i="4"/>
  <c r="E55" i="4"/>
  <c r="J54" i="4"/>
  <c r="I54" i="4"/>
  <c r="H54" i="4"/>
  <c r="G54" i="4"/>
  <c r="F54" i="4"/>
  <c r="E54" i="4"/>
  <c r="J53" i="4"/>
  <c r="I53" i="4"/>
  <c r="H53" i="4"/>
  <c r="G53" i="4"/>
  <c r="F53" i="4"/>
  <c r="E53" i="4"/>
  <c r="J52" i="4"/>
  <c r="I52" i="4"/>
  <c r="H52" i="4"/>
  <c r="G52" i="4"/>
  <c r="F52" i="4"/>
  <c r="E52" i="4"/>
  <c r="J51" i="4"/>
  <c r="I51" i="4"/>
  <c r="H51" i="4"/>
  <c r="G51" i="4"/>
  <c r="F51" i="4"/>
  <c r="E51" i="4"/>
  <c r="J50" i="4"/>
  <c r="I50" i="4"/>
  <c r="H50" i="4"/>
  <c r="G50" i="4"/>
  <c r="F50" i="4"/>
  <c r="E50" i="4"/>
  <c r="J49" i="4"/>
  <c r="I49" i="4"/>
  <c r="H49" i="4"/>
  <c r="G49" i="4"/>
  <c r="F49" i="4"/>
  <c r="E49" i="4"/>
  <c r="J48" i="4"/>
  <c r="I48" i="4"/>
  <c r="H48" i="4"/>
  <c r="G48" i="4"/>
  <c r="F48" i="4"/>
  <c r="E48" i="4"/>
  <c r="J47" i="4"/>
  <c r="I47" i="4"/>
  <c r="H47" i="4"/>
  <c r="G47" i="4"/>
  <c r="F47" i="4"/>
  <c r="E47" i="4"/>
  <c r="J46" i="4"/>
  <c r="I46" i="4"/>
  <c r="H46" i="4"/>
  <c r="G46" i="4"/>
  <c r="F46" i="4"/>
  <c r="E46" i="4"/>
  <c r="J45" i="4"/>
  <c r="I45" i="4"/>
  <c r="H45" i="4"/>
  <c r="G45" i="4"/>
  <c r="F45" i="4"/>
  <c r="E45" i="4"/>
  <c r="J44" i="4"/>
  <c r="I44" i="4"/>
  <c r="H44" i="4"/>
  <c r="G44" i="4"/>
  <c r="F44" i="4"/>
  <c r="E44" i="4"/>
  <c r="J43" i="4"/>
  <c r="I43" i="4"/>
  <c r="H43" i="4"/>
  <c r="G43" i="4"/>
  <c r="F43" i="4"/>
  <c r="E43" i="4"/>
  <c r="J42" i="4"/>
  <c r="I42" i="4"/>
  <c r="H42" i="4"/>
  <c r="G42" i="4"/>
  <c r="F42" i="4"/>
  <c r="E42" i="4"/>
  <c r="J41" i="4"/>
  <c r="I41" i="4"/>
  <c r="H41" i="4"/>
  <c r="G41" i="4"/>
  <c r="F41" i="4"/>
  <c r="E41" i="4"/>
  <c r="J40" i="4"/>
  <c r="I40" i="4"/>
  <c r="H40" i="4"/>
  <c r="G40" i="4"/>
  <c r="F40" i="4"/>
  <c r="E40" i="4"/>
  <c r="J39" i="4"/>
  <c r="I39" i="4"/>
  <c r="H39" i="4"/>
  <c r="G39" i="4"/>
  <c r="F39" i="4"/>
  <c r="E39" i="4"/>
  <c r="J38" i="4"/>
  <c r="I38" i="4"/>
  <c r="H38" i="4"/>
  <c r="G38" i="4"/>
  <c r="F38" i="4"/>
  <c r="E38" i="4"/>
  <c r="J37" i="4"/>
  <c r="I37" i="4"/>
  <c r="H37" i="4"/>
  <c r="G37" i="4"/>
  <c r="F37" i="4"/>
  <c r="E37" i="4"/>
  <c r="J36" i="4"/>
  <c r="I36" i="4"/>
  <c r="H36" i="4"/>
  <c r="G36" i="4"/>
  <c r="F36" i="4"/>
  <c r="E36" i="4"/>
  <c r="J35" i="4"/>
  <c r="I35" i="4"/>
  <c r="H35" i="4"/>
  <c r="G35" i="4"/>
  <c r="F35" i="4"/>
  <c r="E35" i="4"/>
  <c r="J34" i="4"/>
  <c r="I34" i="4"/>
  <c r="H34" i="4"/>
  <c r="G34" i="4"/>
  <c r="F34" i="4"/>
  <c r="E34" i="4"/>
  <c r="J33" i="4"/>
  <c r="I33" i="4"/>
  <c r="H33" i="4"/>
  <c r="G33" i="4"/>
  <c r="F33" i="4"/>
  <c r="E33" i="4"/>
  <c r="J32" i="4"/>
  <c r="I32" i="4"/>
  <c r="H32" i="4"/>
  <c r="G32" i="4"/>
  <c r="F32" i="4"/>
  <c r="E32" i="4"/>
  <c r="J31" i="4"/>
  <c r="I31" i="4"/>
  <c r="H31" i="4"/>
  <c r="G31" i="4"/>
  <c r="F31" i="4"/>
  <c r="E31" i="4"/>
  <c r="J30" i="4"/>
  <c r="I30" i="4"/>
  <c r="H30" i="4"/>
  <c r="G30" i="4"/>
  <c r="F30" i="4"/>
  <c r="E30" i="4"/>
  <c r="J29" i="4"/>
  <c r="I29" i="4"/>
  <c r="H29" i="4"/>
  <c r="G29" i="4"/>
  <c r="F29" i="4"/>
  <c r="E29" i="4"/>
  <c r="J28" i="4"/>
  <c r="I28" i="4"/>
  <c r="H28" i="4"/>
  <c r="G28" i="4"/>
  <c r="F28" i="4"/>
  <c r="E28" i="4"/>
  <c r="J27" i="4"/>
  <c r="I27" i="4"/>
  <c r="H27" i="4"/>
  <c r="G27" i="4"/>
  <c r="F27" i="4"/>
  <c r="E27" i="4"/>
  <c r="J26" i="4"/>
  <c r="I26" i="4"/>
  <c r="H26" i="4"/>
  <c r="G26" i="4"/>
  <c r="F26" i="4"/>
  <c r="E26" i="4"/>
  <c r="J25" i="4"/>
  <c r="I25" i="4"/>
  <c r="H25" i="4"/>
  <c r="G25" i="4"/>
  <c r="F25" i="4"/>
  <c r="E25" i="4"/>
  <c r="J24" i="4"/>
  <c r="I24" i="4"/>
  <c r="H24" i="4"/>
  <c r="G24" i="4"/>
  <c r="F24" i="4"/>
  <c r="E24" i="4"/>
  <c r="J23" i="4"/>
  <c r="I23" i="4"/>
  <c r="H23" i="4"/>
  <c r="G23" i="4"/>
  <c r="F23" i="4"/>
  <c r="E23" i="4"/>
  <c r="J22" i="4"/>
  <c r="I22" i="4"/>
  <c r="H22" i="4"/>
  <c r="G22" i="4"/>
  <c r="F22" i="4"/>
  <c r="E22" i="4"/>
  <c r="D58" i="4"/>
  <c r="C58" i="4"/>
  <c r="B58" i="4"/>
  <c r="D57" i="4"/>
  <c r="C57" i="4"/>
  <c r="B57" i="4"/>
  <c r="D56" i="4"/>
  <c r="C56" i="4"/>
  <c r="B56" i="4"/>
  <c r="D55" i="4"/>
  <c r="C55" i="4"/>
  <c r="B55" i="4"/>
  <c r="D54" i="4"/>
  <c r="C54" i="4"/>
  <c r="B54" i="4"/>
  <c r="D53" i="4"/>
  <c r="C53" i="4"/>
  <c r="B53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B22" i="4"/>
  <c r="D22" i="4"/>
  <c r="C22" i="4"/>
  <c r="AH70" i="4"/>
  <c r="AG70" i="4"/>
  <c r="AF70" i="4"/>
  <c r="X70" i="4"/>
  <c r="W70" i="4"/>
  <c r="V70" i="4"/>
  <c r="N70" i="4"/>
  <c r="M70" i="4"/>
  <c r="L70" i="4"/>
  <c r="D70" i="4"/>
  <c r="C70" i="4"/>
  <c r="B70" i="4"/>
  <c r="AH69" i="4"/>
  <c r="AG69" i="4"/>
  <c r="AF69" i="4"/>
  <c r="X69" i="4"/>
  <c r="W69" i="4"/>
  <c r="V69" i="4"/>
  <c r="N69" i="4"/>
  <c r="M69" i="4"/>
  <c r="L69" i="4"/>
  <c r="D69" i="4"/>
  <c r="C69" i="4"/>
  <c r="B69" i="4"/>
  <c r="AH68" i="4"/>
  <c r="AG68" i="4"/>
  <c r="AF68" i="4"/>
  <c r="X68" i="4"/>
  <c r="W68" i="4"/>
  <c r="V68" i="4"/>
  <c r="N68" i="4"/>
  <c r="M68" i="4"/>
  <c r="L68" i="4"/>
  <c r="D68" i="4"/>
  <c r="C68" i="4"/>
  <c r="B68" i="4"/>
  <c r="AH67" i="4"/>
  <c r="AG67" i="4"/>
  <c r="AF67" i="4"/>
  <c r="X67" i="4"/>
  <c r="W67" i="4"/>
  <c r="V67" i="4"/>
  <c r="N67" i="4"/>
  <c r="M67" i="4"/>
  <c r="L67" i="4"/>
  <c r="D67" i="4"/>
  <c r="C67" i="4"/>
  <c r="B67" i="4"/>
  <c r="AH66" i="4"/>
  <c r="AG66" i="4"/>
  <c r="AF66" i="4"/>
  <c r="X66" i="4"/>
  <c r="W66" i="4"/>
  <c r="V66" i="4"/>
  <c r="N66" i="4"/>
  <c r="M66" i="4"/>
  <c r="L66" i="4"/>
  <c r="D66" i="4"/>
  <c r="C66" i="4"/>
  <c r="B66" i="4"/>
  <c r="AH65" i="4"/>
  <c r="AG65" i="4"/>
  <c r="AF65" i="4"/>
  <c r="X65" i="4"/>
  <c r="W65" i="4"/>
  <c r="V65" i="4"/>
  <c r="N65" i="4"/>
  <c r="M65" i="4"/>
  <c r="L65" i="4"/>
  <c r="D65" i="4"/>
  <c r="C65" i="4"/>
  <c r="B65" i="4"/>
  <c r="AH64" i="4"/>
  <c r="AG64" i="4"/>
  <c r="AF64" i="4"/>
  <c r="X64" i="4"/>
  <c r="W64" i="4"/>
  <c r="V64" i="4"/>
  <c r="N64" i="4"/>
  <c r="M64" i="4"/>
  <c r="L64" i="4"/>
  <c r="D64" i="4"/>
  <c r="C64" i="4"/>
  <c r="B64" i="4"/>
  <c r="AH63" i="4"/>
  <c r="AG63" i="4"/>
  <c r="AF63" i="4"/>
  <c r="X63" i="4"/>
  <c r="W63" i="4"/>
  <c r="V63" i="4"/>
  <c r="N63" i="4"/>
  <c r="M63" i="4"/>
  <c r="L63" i="4"/>
  <c r="D63" i="4"/>
  <c r="C63" i="4"/>
  <c r="B63" i="4"/>
  <c r="AH62" i="4"/>
  <c r="AG62" i="4"/>
  <c r="AF62" i="4"/>
  <c r="X62" i="4"/>
  <c r="W62" i="4"/>
  <c r="V62" i="4"/>
  <c r="N62" i="4"/>
  <c r="M62" i="4"/>
  <c r="L62" i="4"/>
  <c r="D62" i="4"/>
  <c r="C62" i="4"/>
  <c r="B62" i="4"/>
  <c r="AH61" i="4"/>
  <c r="AG61" i="4"/>
  <c r="AF61" i="4"/>
  <c r="X61" i="4"/>
  <c r="W61" i="4"/>
  <c r="V61" i="4"/>
  <c r="N61" i="4"/>
  <c r="M61" i="4"/>
  <c r="L61" i="4"/>
  <c r="D61" i="4"/>
  <c r="C61" i="4"/>
  <c r="B61" i="4"/>
  <c r="AH60" i="4"/>
  <c r="AG60" i="4"/>
  <c r="AF60" i="4"/>
  <c r="X60" i="4"/>
  <c r="W60" i="4"/>
  <c r="V60" i="4"/>
  <c r="N60" i="4"/>
  <c r="M60" i="4"/>
  <c r="L60" i="4"/>
  <c r="D60" i="4"/>
  <c r="C60" i="4"/>
  <c r="B60" i="4"/>
  <c r="AH59" i="4"/>
  <c r="AG59" i="4"/>
  <c r="AF59" i="4"/>
  <c r="X59" i="4"/>
  <c r="W59" i="4"/>
  <c r="V59" i="4"/>
  <c r="N59" i="4"/>
  <c r="M59" i="4"/>
  <c r="L59" i="4"/>
  <c r="D59" i="4"/>
  <c r="C59" i="4"/>
  <c r="B59" i="4"/>
  <c r="AH21" i="4"/>
  <c r="AG21" i="4"/>
  <c r="AF21" i="4"/>
  <c r="X21" i="4"/>
  <c r="W21" i="4"/>
  <c r="V21" i="4"/>
  <c r="N21" i="4"/>
  <c r="M21" i="4"/>
  <c r="L21" i="4"/>
  <c r="D21" i="4"/>
  <c r="C21" i="4"/>
  <c r="B21" i="4"/>
  <c r="AH20" i="4"/>
  <c r="AG20" i="4"/>
  <c r="AF20" i="4"/>
  <c r="X20" i="4"/>
  <c r="W20" i="4"/>
  <c r="V20" i="4"/>
  <c r="N20" i="4"/>
  <c r="M20" i="4"/>
  <c r="L20" i="4"/>
  <c r="D20" i="4"/>
  <c r="C20" i="4"/>
  <c r="B20" i="4"/>
  <c r="AH19" i="4"/>
  <c r="AG19" i="4"/>
  <c r="AF19" i="4"/>
  <c r="X19" i="4"/>
  <c r="W19" i="4"/>
  <c r="V19" i="4"/>
  <c r="N19" i="4"/>
  <c r="M19" i="4"/>
  <c r="L19" i="4"/>
  <c r="D19" i="4"/>
  <c r="C19" i="4"/>
  <c r="B19" i="4"/>
  <c r="AH18" i="4"/>
  <c r="AG18" i="4"/>
  <c r="AF18" i="4"/>
  <c r="X18" i="4"/>
  <c r="W18" i="4"/>
  <c r="V18" i="4"/>
  <c r="N18" i="4"/>
  <c r="M18" i="4"/>
  <c r="L18" i="4"/>
  <c r="D18" i="4"/>
  <c r="C18" i="4"/>
  <c r="B18" i="4"/>
  <c r="AH17" i="4"/>
  <c r="AG17" i="4"/>
  <c r="AF17" i="4"/>
  <c r="X17" i="4"/>
  <c r="W17" i="4"/>
  <c r="V17" i="4"/>
  <c r="N17" i="4"/>
  <c r="M17" i="4"/>
  <c r="L17" i="4"/>
  <c r="D17" i="4"/>
  <c r="C17" i="4"/>
  <c r="B17" i="4"/>
  <c r="AH16" i="4"/>
  <c r="AG16" i="4"/>
  <c r="AF16" i="4"/>
  <c r="X16" i="4"/>
  <c r="W16" i="4"/>
  <c r="V16" i="4"/>
  <c r="N16" i="4"/>
  <c r="M16" i="4"/>
  <c r="L16" i="4"/>
  <c r="D16" i="4"/>
  <c r="C16" i="4"/>
  <c r="B16" i="4"/>
  <c r="AH15" i="4"/>
  <c r="AG15" i="4"/>
  <c r="AF15" i="4"/>
  <c r="X15" i="4"/>
  <c r="W15" i="4"/>
  <c r="V15" i="4"/>
  <c r="N15" i="4"/>
  <c r="M15" i="4"/>
  <c r="L15" i="4"/>
  <c r="D15" i="4"/>
  <c r="C15" i="4"/>
  <c r="B15" i="4"/>
  <c r="AH14" i="4"/>
  <c r="AG14" i="4"/>
  <c r="AF14" i="4"/>
  <c r="X14" i="4"/>
  <c r="W14" i="4"/>
  <c r="V14" i="4"/>
  <c r="N14" i="4"/>
  <c r="M14" i="4"/>
  <c r="L14" i="4"/>
  <c r="D14" i="4"/>
  <c r="C14" i="4"/>
  <c r="B14" i="4"/>
  <c r="AH13" i="4"/>
  <c r="AG13" i="4"/>
  <c r="AF13" i="4"/>
  <c r="X13" i="4"/>
  <c r="W13" i="4"/>
  <c r="V13" i="4"/>
  <c r="N13" i="4"/>
  <c r="M13" i="4"/>
  <c r="L13" i="4"/>
  <c r="D13" i="4"/>
  <c r="C13" i="4"/>
  <c r="B13" i="4"/>
  <c r="AH12" i="4"/>
  <c r="AG12" i="4"/>
  <c r="AF12" i="4"/>
  <c r="X12" i="4"/>
  <c r="W12" i="4"/>
  <c r="V12" i="4"/>
  <c r="N12" i="4"/>
  <c r="M12" i="4"/>
  <c r="L12" i="4"/>
  <c r="D12" i="4"/>
  <c r="C12" i="4"/>
  <c r="B12" i="4"/>
  <c r="AH11" i="4"/>
  <c r="AG11" i="4"/>
  <c r="AF11" i="4"/>
  <c r="X11" i="4"/>
  <c r="W11" i="4"/>
  <c r="V11" i="4"/>
  <c r="N11" i="4"/>
  <c r="M11" i="4"/>
  <c r="L11" i="4"/>
  <c r="D11" i="4"/>
  <c r="C11" i="4"/>
  <c r="B11" i="4"/>
  <c r="AH10" i="4"/>
  <c r="AG10" i="4"/>
  <c r="AF10" i="4"/>
  <c r="X10" i="4"/>
  <c r="W10" i="4"/>
  <c r="V10" i="4"/>
  <c r="N10" i="4"/>
  <c r="M10" i="4"/>
  <c r="L10" i="4"/>
  <c r="D10" i="4"/>
  <c r="C10" i="4"/>
  <c r="B10" i="4"/>
  <c r="AH9" i="4"/>
  <c r="AG9" i="4"/>
  <c r="AF9" i="4"/>
  <c r="X9" i="4"/>
  <c r="W9" i="4"/>
  <c r="V9" i="4"/>
  <c r="N9" i="4"/>
  <c r="M9" i="4"/>
  <c r="L9" i="4"/>
  <c r="D9" i="4"/>
  <c r="C9" i="4"/>
  <c r="B9" i="4"/>
  <c r="AH8" i="4"/>
  <c r="AG8" i="4"/>
  <c r="AF8" i="4"/>
  <c r="X8" i="4"/>
  <c r="W8" i="4"/>
  <c r="V8" i="4"/>
  <c r="N8" i="4"/>
  <c r="M8" i="4"/>
  <c r="L8" i="4"/>
  <c r="D8" i="4"/>
  <c r="C8" i="4"/>
  <c r="B8" i="4"/>
  <c r="AH7" i="4"/>
  <c r="AG7" i="4"/>
  <c r="AF7" i="4"/>
  <c r="X7" i="4"/>
  <c r="W7" i="4"/>
  <c r="V7" i="4"/>
  <c r="N7" i="4"/>
  <c r="M7" i="4"/>
  <c r="L7" i="4"/>
  <c r="D7" i="4"/>
  <c r="C7" i="4"/>
  <c r="B7" i="4"/>
  <c r="AH6" i="4"/>
  <c r="AG6" i="4"/>
  <c r="AF6" i="4"/>
  <c r="X6" i="4"/>
  <c r="W6" i="4"/>
  <c r="V6" i="4"/>
  <c r="N6" i="4"/>
  <c r="M6" i="4"/>
  <c r="L6" i="4"/>
  <c r="D6" i="4"/>
  <c r="C6" i="4"/>
  <c r="B6" i="4"/>
  <c r="AH5" i="4"/>
  <c r="AG5" i="4"/>
  <c r="AF5" i="4"/>
  <c r="X5" i="4"/>
  <c r="W5" i="4"/>
  <c r="V5" i="4"/>
  <c r="N5" i="4"/>
  <c r="M5" i="4"/>
  <c r="L5" i="4"/>
  <c r="D5" i="4"/>
  <c r="C5" i="4"/>
  <c r="B5" i="4"/>
  <c r="AH4" i="4"/>
  <c r="AG4" i="4"/>
  <c r="AF4" i="4"/>
  <c r="X4" i="4"/>
  <c r="W4" i="4"/>
  <c r="V4" i="4"/>
  <c r="N4" i="4"/>
  <c r="M4" i="4"/>
  <c r="L4" i="4"/>
  <c r="D4" i="4"/>
  <c r="C4" i="4"/>
  <c r="B4" i="4"/>
  <c r="AN58" i="1"/>
  <c r="AM58" i="1"/>
  <c r="AL58" i="1"/>
  <c r="AK58" i="1"/>
  <c r="AJ58" i="1"/>
  <c r="AI58" i="1"/>
  <c r="AH58" i="1"/>
  <c r="AG58" i="1"/>
  <c r="AF58" i="1"/>
  <c r="AN57" i="1"/>
  <c r="AM57" i="1"/>
  <c r="AL57" i="1"/>
  <c r="AK57" i="1"/>
  <c r="AJ57" i="1"/>
  <c r="AI57" i="1"/>
  <c r="AH57" i="1"/>
  <c r="AG57" i="1"/>
  <c r="AF57" i="1"/>
  <c r="AN56" i="1"/>
  <c r="AM56" i="1"/>
  <c r="AL56" i="1"/>
  <c r="AK56" i="1"/>
  <c r="AJ56" i="1"/>
  <c r="AI56" i="1"/>
  <c r="AH56" i="1"/>
  <c r="AG56" i="1"/>
  <c r="AF56" i="1"/>
  <c r="AN55" i="1"/>
  <c r="AM55" i="1"/>
  <c r="AL55" i="1"/>
  <c r="AK55" i="1"/>
  <c r="AJ55" i="1"/>
  <c r="AI55" i="1"/>
  <c r="AH55" i="1"/>
  <c r="AG55" i="1"/>
  <c r="AF55" i="1"/>
  <c r="AN54" i="1"/>
  <c r="AM54" i="1"/>
  <c r="AL54" i="1"/>
  <c r="AK54" i="1"/>
  <c r="AJ54" i="1"/>
  <c r="AI54" i="1"/>
  <c r="AH54" i="1"/>
  <c r="AG54" i="1"/>
  <c r="AF54" i="1"/>
  <c r="AN53" i="1"/>
  <c r="AM53" i="1"/>
  <c r="AL53" i="1"/>
  <c r="AK53" i="1"/>
  <c r="AJ53" i="1"/>
  <c r="AI53" i="1"/>
  <c r="AH53" i="1"/>
  <c r="AG53" i="1"/>
  <c r="AF53" i="1"/>
  <c r="AN52" i="1"/>
  <c r="AM52" i="1"/>
  <c r="AL52" i="1"/>
  <c r="AK52" i="1"/>
  <c r="AJ52" i="1"/>
  <c r="AI52" i="1"/>
  <c r="AH52" i="1"/>
  <c r="AG52" i="1"/>
  <c r="AF52" i="1"/>
  <c r="AN51" i="1"/>
  <c r="AM51" i="1"/>
  <c r="AL51" i="1"/>
  <c r="AK51" i="1"/>
  <c r="AJ51" i="1"/>
  <c r="AI51" i="1"/>
  <c r="AH51" i="1"/>
  <c r="AG51" i="1"/>
  <c r="AF51" i="1"/>
  <c r="AN50" i="1"/>
  <c r="AM50" i="1"/>
  <c r="AL50" i="1"/>
  <c r="AK50" i="1"/>
  <c r="AJ50" i="1"/>
  <c r="AI50" i="1"/>
  <c r="AH50" i="1"/>
  <c r="AG50" i="1"/>
  <c r="AF50" i="1"/>
  <c r="AN49" i="1"/>
  <c r="AM49" i="1"/>
  <c r="AL49" i="1"/>
  <c r="AK49" i="1"/>
  <c r="AJ49" i="1"/>
  <c r="AI49" i="1"/>
  <c r="AH49" i="1"/>
  <c r="AG49" i="1"/>
  <c r="AF49" i="1"/>
  <c r="AN48" i="1"/>
  <c r="AM48" i="1"/>
  <c r="AL48" i="1"/>
  <c r="AK48" i="1"/>
  <c r="AJ48" i="1"/>
  <c r="AI48" i="1"/>
  <c r="AH48" i="1"/>
  <c r="AG48" i="1"/>
  <c r="AF48" i="1"/>
  <c r="AN47" i="1"/>
  <c r="AM47" i="1"/>
  <c r="AL47" i="1"/>
  <c r="AK47" i="1"/>
  <c r="AJ47" i="1"/>
  <c r="AI47" i="1"/>
  <c r="AH47" i="1"/>
  <c r="AG47" i="1"/>
  <c r="AF47" i="1"/>
  <c r="AN46" i="1"/>
  <c r="AM46" i="1"/>
  <c r="AL46" i="1"/>
  <c r="AK46" i="1"/>
  <c r="AJ46" i="1"/>
  <c r="AI46" i="1"/>
  <c r="AH46" i="1"/>
  <c r="AG46" i="1"/>
  <c r="AF46" i="1"/>
  <c r="AN45" i="1"/>
  <c r="AM45" i="1"/>
  <c r="AL45" i="1"/>
  <c r="AK45" i="1"/>
  <c r="AJ45" i="1"/>
  <c r="AI45" i="1"/>
  <c r="AH45" i="1"/>
  <c r="AG45" i="1"/>
  <c r="AF45" i="1"/>
  <c r="AN44" i="1"/>
  <c r="AM44" i="1"/>
  <c r="AL44" i="1"/>
  <c r="AK44" i="1"/>
  <c r="AJ44" i="1"/>
  <c r="AI44" i="1"/>
  <c r="AH44" i="1"/>
  <c r="AG44" i="1"/>
  <c r="AF44" i="1"/>
  <c r="AN43" i="1"/>
  <c r="AM43" i="1"/>
  <c r="AL43" i="1"/>
  <c r="AK43" i="1"/>
  <c r="AJ43" i="1"/>
  <c r="AI43" i="1"/>
  <c r="AH43" i="1"/>
  <c r="AG43" i="1"/>
  <c r="AF43" i="1"/>
  <c r="AN42" i="1"/>
  <c r="AM42" i="1"/>
  <c r="AL42" i="1"/>
  <c r="AK42" i="1"/>
  <c r="AJ42" i="1"/>
  <c r="AI42" i="1"/>
  <c r="AH42" i="1"/>
  <c r="AG42" i="1"/>
  <c r="AF42" i="1"/>
  <c r="AN41" i="1"/>
  <c r="AM41" i="1"/>
  <c r="AL41" i="1"/>
  <c r="AK41" i="1"/>
  <c r="AJ41" i="1"/>
  <c r="AI41" i="1"/>
  <c r="AH41" i="1"/>
  <c r="AG41" i="1"/>
  <c r="AF41" i="1"/>
  <c r="AN40" i="1"/>
  <c r="AM40" i="1"/>
  <c r="AL40" i="1"/>
  <c r="AK40" i="1"/>
  <c r="AJ40" i="1"/>
  <c r="AI40" i="1"/>
  <c r="AH40" i="1"/>
  <c r="AG40" i="1"/>
  <c r="AF40" i="1"/>
  <c r="AN39" i="1"/>
  <c r="AM39" i="1"/>
  <c r="AL39" i="1"/>
  <c r="AK39" i="1"/>
  <c r="AJ39" i="1"/>
  <c r="AI39" i="1"/>
  <c r="AH39" i="1"/>
  <c r="AG39" i="1"/>
  <c r="AF39" i="1"/>
  <c r="AN38" i="1"/>
  <c r="AM38" i="1"/>
  <c r="AL38" i="1"/>
  <c r="AK38" i="1"/>
  <c r="AJ38" i="1"/>
  <c r="AI38" i="1"/>
  <c r="AH38" i="1"/>
  <c r="AG38" i="1"/>
  <c r="AF38" i="1"/>
  <c r="AN37" i="1"/>
  <c r="AM37" i="1"/>
  <c r="AL37" i="1"/>
  <c r="AK37" i="1"/>
  <c r="AJ37" i="1"/>
  <c r="AI37" i="1"/>
  <c r="AH37" i="1"/>
  <c r="AG37" i="1"/>
  <c r="AF37" i="1"/>
  <c r="AN36" i="1"/>
  <c r="AM36" i="1"/>
  <c r="AL36" i="1"/>
  <c r="AK36" i="1"/>
  <c r="AJ36" i="1"/>
  <c r="AI36" i="1"/>
  <c r="AH36" i="1"/>
  <c r="AG36" i="1"/>
  <c r="AF36" i="1"/>
  <c r="AN35" i="1"/>
  <c r="AM35" i="1"/>
  <c r="AL35" i="1"/>
  <c r="AK35" i="1"/>
  <c r="AJ35" i="1"/>
  <c r="AI35" i="1"/>
  <c r="AH35" i="1"/>
  <c r="AG35" i="1"/>
  <c r="AF35" i="1"/>
  <c r="AN34" i="1"/>
  <c r="AM34" i="1"/>
  <c r="AL34" i="1"/>
  <c r="AK34" i="1"/>
  <c r="AJ34" i="1"/>
  <c r="AI34" i="1"/>
  <c r="AH34" i="1"/>
  <c r="AG34" i="1"/>
  <c r="AF34" i="1"/>
  <c r="AN33" i="1"/>
  <c r="AM33" i="1"/>
  <c r="AL33" i="1"/>
  <c r="AK33" i="1"/>
  <c r="AJ33" i="1"/>
  <c r="AI33" i="1"/>
  <c r="AH33" i="1"/>
  <c r="AG33" i="1"/>
  <c r="AF33" i="1"/>
  <c r="AN32" i="1"/>
  <c r="AM32" i="1"/>
  <c r="AL32" i="1"/>
  <c r="AK32" i="1"/>
  <c r="AJ32" i="1"/>
  <c r="AI32" i="1"/>
  <c r="AH32" i="1"/>
  <c r="AG32" i="1"/>
  <c r="AF32" i="1"/>
  <c r="AN31" i="1"/>
  <c r="AM31" i="1"/>
  <c r="AL31" i="1"/>
  <c r="AK31" i="1"/>
  <c r="AJ31" i="1"/>
  <c r="AI31" i="1"/>
  <c r="AH31" i="1"/>
  <c r="AG31" i="1"/>
  <c r="AF31" i="1"/>
  <c r="AN30" i="1"/>
  <c r="AM30" i="1"/>
  <c r="AL30" i="1"/>
  <c r="AK30" i="1"/>
  <c r="AJ30" i="1"/>
  <c r="AI30" i="1"/>
  <c r="AH30" i="1"/>
  <c r="AG30" i="1"/>
  <c r="AF30" i="1"/>
  <c r="AN29" i="1"/>
  <c r="AM29" i="1"/>
  <c r="AL29" i="1"/>
  <c r="AK29" i="1"/>
  <c r="AJ29" i="1"/>
  <c r="AI29" i="1"/>
  <c r="AH29" i="1"/>
  <c r="AG29" i="1"/>
  <c r="AF29" i="1"/>
  <c r="AN28" i="1"/>
  <c r="AM28" i="1"/>
  <c r="AL28" i="1"/>
  <c r="AK28" i="1"/>
  <c r="AJ28" i="1"/>
  <c r="AI28" i="1"/>
  <c r="AH28" i="1"/>
  <c r="AG28" i="1"/>
  <c r="AF28" i="1"/>
  <c r="AN27" i="1"/>
  <c r="AM27" i="1"/>
  <c r="AL27" i="1"/>
  <c r="AK27" i="1"/>
  <c r="AJ27" i="1"/>
  <c r="AI27" i="1"/>
  <c r="AH27" i="1"/>
  <c r="AG27" i="1"/>
  <c r="AF27" i="1"/>
  <c r="AN26" i="1"/>
  <c r="AM26" i="1"/>
  <c r="AL26" i="1"/>
  <c r="AK26" i="1"/>
  <c r="AJ26" i="1"/>
  <c r="AI26" i="1"/>
  <c r="AH26" i="1"/>
  <c r="AG26" i="1"/>
  <c r="AF26" i="1"/>
  <c r="AN25" i="1"/>
  <c r="AM25" i="1"/>
  <c r="AL25" i="1"/>
  <c r="AK25" i="1"/>
  <c r="AJ25" i="1"/>
  <c r="AI25" i="1"/>
  <c r="AH25" i="1"/>
  <c r="AG25" i="1"/>
  <c r="AF25" i="1"/>
  <c r="AN24" i="1"/>
  <c r="AM24" i="1"/>
  <c r="AL24" i="1"/>
  <c r="AK24" i="1"/>
  <c r="AJ24" i="1"/>
  <c r="AI24" i="1"/>
  <c r="AH24" i="1"/>
  <c r="AG24" i="1"/>
  <c r="AF24" i="1"/>
  <c r="AN23" i="1"/>
  <c r="AM23" i="1"/>
  <c r="AL23" i="1"/>
  <c r="AK23" i="1"/>
  <c r="AJ23" i="1"/>
  <c r="AI23" i="1"/>
  <c r="AH23" i="1"/>
  <c r="AG23" i="1"/>
  <c r="AF23" i="1"/>
  <c r="AN22" i="1"/>
  <c r="AM22" i="1"/>
  <c r="AL22" i="1"/>
  <c r="AK22" i="1"/>
  <c r="AJ22" i="1"/>
  <c r="AI22" i="1"/>
  <c r="AH22" i="1"/>
  <c r="AG22" i="1"/>
  <c r="AF22" i="1"/>
  <c r="AD58" i="1"/>
  <c r="AC58" i="1"/>
  <c r="AB58" i="1"/>
  <c r="AA58" i="1"/>
  <c r="Z58" i="1"/>
  <c r="Y58" i="1"/>
  <c r="X58" i="1"/>
  <c r="W58" i="1"/>
  <c r="V58" i="1"/>
  <c r="AD57" i="1"/>
  <c r="AC57" i="1"/>
  <c r="AB57" i="1"/>
  <c r="AA57" i="1"/>
  <c r="Z57" i="1"/>
  <c r="Y57" i="1"/>
  <c r="X57" i="1"/>
  <c r="W57" i="1"/>
  <c r="V57" i="1"/>
  <c r="AD56" i="1"/>
  <c r="AC56" i="1"/>
  <c r="AB56" i="1"/>
  <c r="AA56" i="1"/>
  <c r="Z56" i="1"/>
  <c r="Y56" i="1"/>
  <c r="X56" i="1"/>
  <c r="W56" i="1"/>
  <c r="V56" i="1"/>
  <c r="AD55" i="1"/>
  <c r="AC55" i="1"/>
  <c r="AB55" i="1"/>
  <c r="AA55" i="1"/>
  <c r="Z55" i="1"/>
  <c r="Y55" i="1"/>
  <c r="X55" i="1"/>
  <c r="W55" i="1"/>
  <c r="V55" i="1"/>
  <c r="AD54" i="1"/>
  <c r="AC54" i="1"/>
  <c r="AB54" i="1"/>
  <c r="AA54" i="1"/>
  <c r="Z54" i="1"/>
  <c r="Y54" i="1"/>
  <c r="X54" i="1"/>
  <c r="W54" i="1"/>
  <c r="V54" i="1"/>
  <c r="AD53" i="1"/>
  <c r="AC53" i="1"/>
  <c r="AB53" i="1"/>
  <c r="AA53" i="1"/>
  <c r="Z53" i="1"/>
  <c r="Y53" i="1"/>
  <c r="X53" i="1"/>
  <c r="W53" i="1"/>
  <c r="V53" i="1"/>
  <c r="AD52" i="1"/>
  <c r="AC52" i="1"/>
  <c r="AB52" i="1"/>
  <c r="AA52" i="1"/>
  <c r="Z52" i="1"/>
  <c r="Y52" i="1"/>
  <c r="X52" i="1"/>
  <c r="W52" i="1"/>
  <c r="V52" i="1"/>
  <c r="AD51" i="1"/>
  <c r="AC51" i="1"/>
  <c r="AB51" i="1"/>
  <c r="AA51" i="1"/>
  <c r="Z51" i="1"/>
  <c r="Y51" i="1"/>
  <c r="X51" i="1"/>
  <c r="W51" i="1"/>
  <c r="V51" i="1"/>
  <c r="AD50" i="1"/>
  <c r="AC50" i="1"/>
  <c r="AB50" i="1"/>
  <c r="AA50" i="1"/>
  <c r="Z50" i="1"/>
  <c r="Y50" i="1"/>
  <c r="X50" i="1"/>
  <c r="W50" i="1"/>
  <c r="V50" i="1"/>
  <c r="AD49" i="1"/>
  <c r="AC49" i="1"/>
  <c r="AB49" i="1"/>
  <c r="AA49" i="1"/>
  <c r="Z49" i="1"/>
  <c r="Y49" i="1"/>
  <c r="X49" i="1"/>
  <c r="W49" i="1"/>
  <c r="V49" i="1"/>
  <c r="AD48" i="1"/>
  <c r="AC48" i="1"/>
  <c r="AB48" i="1"/>
  <c r="AA48" i="1"/>
  <c r="Z48" i="1"/>
  <c r="Y48" i="1"/>
  <c r="X48" i="1"/>
  <c r="W48" i="1"/>
  <c r="V48" i="1"/>
  <c r="AD47" i="1"/>
  <c r="AC47" i="1"/>
  <c r="AB47" i="1"/>
  <c r="AA47" i="1"/>
  <c r="Z47" i="1"/>
  <c r="Y47" i="1"/>
  <c r="X47" i="1"/>
  <c r="W47" i="1"/>
  <c r="V47" i="1"/>
  <c r="AD46" i="1"/>
  <c r="AC46" i="1"/>
  <c r="AB46" i="1"/>
  <c r="AA46" i="1"/>
  <c r="Z46" i="1"/>
  <c r="Y46" i="1"/>
  <c r="X46" i="1"/>
  <c r="W46" i="1"/>
  <c r="V46" i="1"/>
  <c r="AD45" i="1"/>
  <c r="AC45" i="1"/>
  <c r="AB45" i="1"/>
  <c r="AA45" i="1"/>
  <c r="Z45" i="1"/>
  <c r="Y45" i="1"/>
  <c r="X45" i="1"/>
  <c r="W45" i="1"/>
  <c r="V45" i="1"/>
  <c r="AD44" i="1"/>
  <c r="AC44" i="1"/>
  <c r="AB44" i="1"/>
  <c r="AA44" i="1"/>
  <c r="Z44" i="1"/>
  <c r="Y44" i="1"/>
  <c r="X44" i="1"/>
  <c r="W44" i="1"/>
  <c r="V44" i="1"/>
  <c r="AD43" i="1"/>
  <c r="AC43" i="1"/>
  <c r="AB43" i="1"/>
  <c r="AA43" i="1"/>
  <c r="Z43" i="1"/>
  <c r="Y43" i="1"/>
  <c r="X43" i="1"/>
  <c r="W43" i="1"/>
  <c r="V43" i="1"/>
  <c r="AD42" i="1"/>
  <c r="AC42" i="1"/>
  <c r="AB42" i="1"/>
  <c r="AA42" i="1"/>
  <c r="Z42" i="1"/>
  <c r="Y42" i="1"/>
  <c r="X42" i="1"/>
  <c r="W42" i="1"/>
  <c r="V42" i="1"/>
  <c r="AD41" i="1"/>
  <c r="AC41" i="1"/>
  <c r="AB41" i="1"/>
  <c r="AA41" i="1"/>
  <c r="Z41" i="1"/>
  <c r="Y41" i="1"/>
  <c r="X41" i="1"/>
  <c r="W41" i="1"/>
  <c r="V41" i="1"/>
  <c r="AD40" i="1"/>
  <c r="AC40" i="1"/>
  <c r="AB40" i="1"/>
  <c r="AA40" i="1"/>
  <c r="Z40" i="1"/>
  <c r="Y40" i="1"/>
  <c r="X40" i="1"/>
  <c r="W40" i="1"/>
  <c r="V40" i="1"/>
  <c r="AD39" i="1"/>
  <c r="AC39" i="1"/>
  <c r="AB39" i="1"/>
  <c r="AA39" i="1"/>
  <c r="Z39" i="1"/>
  <c r="Y39" i="1"/>
  <c r="X39" i="1"/>
  <c r="W39" i="1"/>
  <c r="V39" i="1"/>
  <c r="AD38" i="1"/>
  <c r="AC38" i="1"/>
  <c r="AB38" i="1"/>
  <c r="AA38" i="1"/>
  <c r="Z38" i="1"/>
  <c r="Y38" i="1"/>
  <c r="X38" i="1"/>
  <c r="W38" i="1"/>
  <c r="V38" i="1"/>
  <c r="AD37" i="1"/>
  <c r="AC37" i="1"/>
  <c r="AB37" i="1"/>
  <c r="AA37" i="1"/>
  <c r="Z37" i="1"/>
  <c r="Y37" i="1"/>
  <c r="X37" i="1"/>
  <c r="W37" i="1"/>
  <c r="V37" i="1"/>
  <c r="AD36" i="1"/>
  <c r="AC36" i="1"/>
  <c r="AB36" i="1"/>
  <c r="AA36" i="1"/>
  <c r="Z36" i="1"/>
  <c r="Y36" i="1"/>
  <c r="X36" i="1"/>
  <c r="W36" i="1"/>
  <c r="V36" i="1"/>
  <c r="AD35" i="1"/>
  <c r="AC35" i="1"/>
  <c r="AB35" i="1"/>
  <c r="AA35" i="1"/>
  <c r="Z35" i="1"/>
  <c r="Y35" i="1"/>
  <c r="X35" i="1"/>
  <c r="W35" i="1"/>
  <c r="V35" i="1"/>
  <c r="AD34" i="1"/>
  <c r="AC34" i="1"/>
  <c r="AB34" i="1"/>
  <c r="AA34" i="1"/>
  <c r="Z34" i="1"/>
  <c r="Y34" i="1"/>
  <c r="X34" i="1"/>
  <c r="W34" i="1"/>
  <c r="V34" i="1"/>
  <c r="AD33" i="1"/>
  <c r="AC33" i="1"/>
  <c r="AB33" i="1"/>
  <c r="AA33" i="1"/>
  <c r="Z33" i="1"/>
  <c r="Y33" i="1"/>
  <c r="X33" i="1"/>
  <c r="W33" i="1"/>
  <c r="V33" i="1"/>
  <c r="AD32" i="1"/>
  <c r="AC32" i="1"/>
  <c r="AB32" i="1"/>
  <c r="AA32" i="1"/>
  <c r="Z32" i="1"/>
  <c r="Y32" i="1"/>
  <c r="X32" i="1"/>
  <c r="W32" i="1"/>
  <c r="V32" i="1"/>
  <c r="AD31" i="1"/>
  <c r="AC31" i="1"/>
  <c r="AB31" i="1"/>
  <c r="AA31" i="1"/>
  <c r="Z31" i="1"/>
  <c r="Y31" i="1"/>
  <c r="X31" i="1"/>
  <c r="W31" i="1"/>
  <c r="V31" i="1"/>
  <c r="AD30" i="1"/>
  <c r="AC30" i="1"/>
  <c r="AB30" i="1"/>
  <c r="AA30" i="1"/>
  <c r="Z30" i="1"/>
  <c r="Y30" i="1"/>
  <c r="X30" i="1"/>
  <c r="W30" i="1"/>
  <c r="V30" i="1"/>
  <c r="AD29" i="1"/>
  <c r="AC29" i="1"/>
  <c r="AB29" i="1"/>
  <c r="AA29" i="1"/>
  <c r="Z29" i="1"/>
  <c r="Y29" i="1"/>
  <c r="X29" i="1"/>
  <c r="W29" i="1"/>
  <c r="V29" i="1"/>
  <c r="AD28" i="1"/>
  <c r="AC28" i="1"/>
  <c r="AB28" i="1"/>
  <c r="AA28" i="1"/>
  <c r="Z28" i="1"/>
  <c r="Y28" i="1"/>
  <c r="X28" i="1"/>
  <c r="W28" i="1"/>
  <c r="V28" i="1"/>
  <c r="AD27" i="1"/>
  <c r="AC27" i="1"/>
  <c r="AB27" i="1"/>
  <c r="AA27" i="1"/>
  <c r="Z27" i="1"/>
  <c r="Y27" i="1"/>
  <c r="X27" i="1"/>
  <c r="W27" i="1"/>
  <c r="V27" i="1"/>
  <c r="AD26" i="1"/>
  <c r="AC26" i="1"/>
  <c r="AB26" i="1"/>
  <c r="AA26" i="1"/>
  <c r="Z26" i="1"/>
  <c r="Y26" i="1"/>
  <c r="X26" i="1"/>
  <c r="W26" i="1"/>
  <c r="V26" i="1"/>
  <c r="AD25" i="1"/>
  <c r="AC25" i="1"/>
  <c r="AB25" i="1"/>
  <c r="AA25" i="1"/>
  <c r="Z25" i="1"/>
  <c r="Y25" i="1"/>
  <c r="X25" i="1"/>
  <c r="W25" i="1"/>
  <c r="V25" i="1"/>
  <c r="AD24" i="1"/>
  <c r="AC24" i="1"/>
  <c r="AB24" i="1"/>
  <c r="AA24" i="1"/>
  <c r="Z24" i="1"/>
  <c r="Y24" i="1"/>
  <c r="X24" i="1"/>
  <c r="W24" i="1"/>
  <c r="V24" i="1"/>
  <c r="AD23" i="1"/>
  <c r="AC23" i="1"/>
  <c r="AB23" i="1"/>
  <c r="AA23" i="1"/>
  <c r="Z23" i="1"/>
  <c r="Y23" i="1"/>
  <c r="X23" i="1"/>
  <c r="W23" i="1"/>
  <c r="V23" i="1"/>
  <c r="AD22" i="1"/>
  <c r="AC22" i="1"/>
  <c r="AB22" i="1"/>
  <c r="AA22" i="1"/>
  <c r="Z22" i="1"/>
  <c r="Y22" i="1"/>
  <c r="X22" i="1"/>
  <c r="W22" i="1"/>
  <c r="V22" i="1"/>
  <c r="T58" i="1"/>
  <c r="S58" i="1"/>
  <c r="R58" i="1"/>
  <c r="Q58" i="1"/>
  <c r="P58" i="1"/>
  <c r="O58" i="1"/>
  <c r="N58" i="1"/>
  <c r="M58" i="1"/>
  <c r="L58" i="1"/>
  <c r="T57" i="1"/>
  <c r="S57" i="1"/>
  <c r="R57" i="1"/>
  <c r="Q57" i="1"/>
  <c r="P57" i="1"/>
  <c r="O57" i="1"/>
  <c r="N57" i="1"/>
  <c r="M57" i="1"/>
  <c r="L57" i="1"/>
  <c r="T56" i="1"/>
  <c r="S56" i="1"/>
  <c r="R56" i="1"/>
  <c r="Q56" i="1"/>
  <c r="P56" i="1"/>
  <c r="O56" i="1"/>
  <c r="N56" i="1"/>
  <c r="M56" i="1"/>
  <c r="L56" i="1"/>
  <c r="T55" i="1"/>
  <c r="S55" i="1"/>
  <c r="R55" i="1"/>
  <c r="Q55" i="1"/>
  <c r="P55" i="1"/>
  <c r="O55" i="1"/>
  <c r="N55" i="1"/>
  <c r="M55" i="1"/>
  <c r="L55" i="1"/>
  <c r="T54" i="1"/>
  <c r="S54" i="1"/>
  <c r="R54" i="1"/>
  <c r="Q54" i="1"/>
  <c r="P54" i="1"/>
  <c r="O54" i="1"/>
  <c r="N54" i="1"/>
  <c r="M54" i="1"/>
  <c r="L54" i="1"/>
  <c r="T53" i="1"/>
  <c r="S53" i="1"/>
  <c r="R53" i="1"/>
  <c r="Q53" i="1"/>
  <c r="P53" i="1"/>
  <c r="O53" i="1"/>
  <c r="N53" i="1"/>
  <c r="M53" i="1"/>
  <c r="L53" i="1"/>
  <c r="T52" i="1"/>
  <c r="S52" i="1"/>
  <c r="R52" i="1"/>
  <c r="Q52" i="1"/>
  <c r="P52" i="1"/>
  <c r="O52" i="1"/>
  <c r="N52" i="1"/>
  <c r="M52" i="1"/>
  <c r="L52" i="1"/>
  <c r="T51" i="1"/>
  <c r="S51" i="1"/>
  <c r="R51" i="1"/>
  <c r="Q51" i="1"/>
  <c r="P51" i="1"/>
  <c r="O51" i="1"/>
  <c r="N51" i="1"/>
  <c r="M51" i="1"/>
  <c r="L51" i="1"/>
  <c r="T50" i="1"/>
  <c r="S50" i="1"/>
  <c r="R50" i="1"/>
  <c r="Q50" i="1"/>
  <c r="P50" i="1"/>
  <c r="O50" i="1"/>
  <c r="N50" i="1"/>
  <c r="M50" i="1"/>
  <c r="L50" i="1"/>
  <c r="T49" i="1"/>
  <c r="S49" i="1"/>
  <c r="R49" i="1"/>
  <c r="Q49" i="1"/>
  <c r="P49" i="1"/>
  <c r="O49" i="1"/>
  <c r="N49" i="1"/>
  <c r="M49" i="1"/>
  <c r="L49" i="1"/>
  <c r="T48" i="1"/>
  <c r="S48" i="1"/>
  <c r="R48" i="1"/>
  <c r="Q48" i="1"/>
  <c r="P48" i="1"/>
  <c r="O48" i="1"/>
  <c r="N48" i="1"/>
  <c r="M48" i="1"/>
  <c r="L48" i="1"/>
  <c r="T47" i="1"/>
  <c r="S47" i="1"/>
  <c r="R47" i="1"/>
  <c r="Q47" i="1"/>
  <c r="P47" i="1"/>
  <c r="O47" i="1"/>
  <c r="N47" i="1"/>
  <c r="M47" i="1"/>
  <c r="L47" i="1"/>
  <c r="T46" i="1"/>
  <c r="S46" i="1"/>
  <c r="R46" i="1"/>
  <c r="Q46" i="1"/>
  <c r="P46" i="1"/>
  <c r="O46" i="1"/>
  <c r="N46" i="1"/>
  <c r="M46" i="1"/>
  <c r="L46" i="1"/>
  <c r="T45" i="1"/>
  <c r="S45" i="1"/>
  <c r="R45" i="1"/>
  <c r="Q45" i="1"/>
  <c r="P45" i="1"/>
  <c r="O45" i="1"/>
  <c r="N45" i="1"/>
  <c r="M45" i="1"/>
  <c r="L45" i="1"/>
  <c r="T44" i="1"/>
  <c r="S44" i="1"/>
  <c r="R44" i="1"/>
  <c r="Q44" i="1"/>
  <c r="P44" i="1"/>
  <c r="O44" i="1"/>
  <c r="N44" i="1"/>
  <c r="M44" i="1"/>
  <c r="L44" i="1"/>
  <c r="T43" i="1"/>
  <c r="S43" i="1"/>
  <c r="R43" i="1"/>
  <c r="Q43" i="1"/>
  <c r="P43" i="1"/>
  <c r="O43" i="1"/>
  <c r="N43" i="1"/>
  <c r="M43" i="1"/>
  <c r="L43" i="1"/>
  <c r="T42" i="1"/>
  <c r="S42" i="1"/>
  <c r="R42" i="1"/>
  <c r="Q42" i="1"/>
  <c r="P42" i="1"/>
  <c r="O42" i="1"/>
  <c r="N42" i="1"/>
  <c r="M42" i="1"/>
  <c r="L42" i="1"/>
  <c r="T41" i="1"/>
  <c r="S41" i="1"/>
  <c r="R41" i="1"/>
  <c r="Q41" i="1"/>
  <c r="P41" i="1"/>
  <c r="O41" i="1"/>
  <c r="N41" i="1"/>
  <c r="M41" i="1"/>
  <c r="L41" i="1"/>
  <c r="T40" i="1"/>
  <c r="S40" i="1"/>
  <c r="R40" i="1"/>
  <c r="Q40" i="1"/>
  <c r="P40" i="1"/>
  <c r="O40" i="1"/>
  <c r="N40" i="1"/>
  <c r="M40" i="1"/>
  <c r="L40" i="1"/>
  <c r="T39" i="1"/>
  <c r="S39" i="1"/>
  <c r="R39" i="1"/>
  <c r="Q39" i="1"/>
  <c r="P39" i="1"/>
  <c r="O39" i="1"/>
  <c r="N39" i="1"/>
  <c r="M39" i="1"/>
  <c r="L39" i="1"/>
  <c r="T38" i="1"/>
  <c r="S38" i="1"/>
  <c r="R38" i="1"/>
  <c r="Q38" i="1"/>
  <c r="P38" i="1"/>
  <c r="O38" i="1"/>
  <c r="N38" i="1"/>
  <c r="M38" i="1"/>
  <c r="L38" i="1"/>
  <c r="T37" i="1"/>
  <c r="S37" i="1"/>
  <c r="R37" i="1"/>
  <c r="Q37" i="1"/>
  <c r="P37" i="1"/>
  <c r="O37" i="1"/>
  <c r="N37" i="1"/>
  <c r="M37" i="1"/>
  <c r="L37" i="1"/>
  <c r="T36" i="1"/>
  <c r="S36" i="1"/>
  <c r="R36" i="1"/>
  <c r="Q36" i="1"/>
  <c r="P36" i="1"/>
  <c r="O36" i="1"/>
  <c r="N36" i="1"/>
  <c r="M36" i="1"/>
  <c r="L36" i="1"/>
  <c r="T35" i="1"/>
  <c r="S35" i="1"/>
  <c r="R35" i="1"/>
  <c r="Q35" i="1"/>
  <c r="P35" i="1"/>
  <c r="O35" i="1"/>
  <c r="N35" i="1"/>
  <c r="M35" i="1"/>
  <c r="L35" i="1"/>
  <c r="T34" i="1"/>
  <c r="S34" i="1"/>
  <c r="R34" i="1"/>
  <c r="Q34" i="1"/>
  <c r="P34" i="1"/>
  <c r="O34" i="1"/>
  <c r="N34" i="1"/>
  <c r="M34" i="1"/>
  <c r="L34" i="1"/>
  <c r="T33" i="1"/>
  <c r="S33" i="1"/>
  <c r="R33" i="1"/>
  <c r="Q33" i="1"/>
  <c r="P33" i="1"/>
  <c r="O33" i="1"/>
  <c r="N33" i="1"/>
  <c r="M33" i="1"/>
  <c r="L33" i="1"/>
  <c r="T32" i="1"/>
  <c r="S32" i="1"/>
  <c r="R32" i="1"/>
  <c r="Q32" i="1"/>
  <c r="P32" i="1"/>
  <c r="O32" i="1"/>
  <c r="N32" i="1"/>
  <c r="M32" i="1"/>
  <c r="L32" i="1"/>
  <c r="T31" i="1"/>
  <c r="S31" i="1"/>
  <c r="R31" i="1"/>
  <c r="Q31" i="1"/>
  <c r="P31" i="1"/>
  <c r="O31" i="1"/>
  <c r="N31" i="1"/>
  <c r="M31" i="1"/>
  <c r="L31" i="1"/>
  <c r="T30" i="1"/>
  <c r="S30" i="1"/>
  <c r="R30" i="1"/>
  <c r="Q30" i="1"/>
  <c r="P30" i="1"/>
  <c r="O30" i="1"/>
  <c r="N30" i="1"/>
  <c r="M30" i="1"/>
  <c r="L30" i="1"/>
  <c r="T29" i="1"/>
  <c r="S29" i="1"/>
  <c r="R29" i="1"/>
  <c r="Q29" i="1"/>
  <c r="P29" i="1"/>
  <c r="O29" i="1"/>
  <c r="N29" i="1"/>
  <c r="M29" i="1"/>
  <c r="L29" i="1"/>
  <c r="T28" i="1"/>
  <c r="S28" i="1"/>
  <c r="R28" i="1"/>
  <c r="Q28" i="1"/>
  <c r="P28" i="1"/>
  <c r="O28" i="1"/>
  <c r="N28" i="1"/>
  <c r="M28" i="1"/>
  <c r="L28" i="1"/>
  <c r="T27" i="1"/>
  <c r="S27" i="1"/>
  <c r="R27" i="1"/>
  <c r="Q27" i="1"/>
  <c r="P27" i="1"/>
  <c r="O27" i="1"/>
  <c r="N27" i="1"/>
  <c r="M27" i="1"/>
  <c r="L27" i="1"/>
  <c r="T26" i="1"/>
  <c r="S26" i="1"/>
  <c r="R26" i="1"/>
  <c r="Q26" i="1"/>
  <c r="P26" i="1"/>
  <c r="O26" i="1"/>
  <c r="N26" i="1"/>
  <c r="M26" i="1"/>
  <c r="L26" i="1"/>
  <c r="T25" i="1"/>
  <c r="S25" i="1"/>
  <c r="R25" i="1"/>
  <c r="Q25" i="1"/>
  <c r="P25" i="1"/>
  <c r="O25" i="1"/>
  <c r="N25" i="1"/>
  <c r="M25" i="1"/>
  <c r="L25" i="1"/>
  <c r="T24" i="1"/>
  <c r="S24" i="1"/>
  <c r="R24" i="1"/>
  <c r="Q24" i="1"/>
  <c r="P24" i="1"/>
  <c r="O24" i="1"/>
  <c r="N24" i="1"/>
  <c r="M24" i="1"/>
  <c r="L24" i="1"/>
  <c r="T23" i="1"/>
  <c r="S23" i="1"/>
  <c r="R23" i="1"/>
  <c r="Q23" i="1"/>
  <c r="P23" i="1"/>
  <c r="O23" i="1"/>
  <c r="N23" i="1"/>
  <c r="M23" i="1"/>
  <c r="L23" i="1"/>
  <c r="T22" i="1"/>
  <c r="S22" i="1"/>
  <c r="R22" i="1"/>
  <c r="Q22" i="1"/>
  <c r="P22" i="1"/>
  <c r="O22" i="1"/>
  <c r="N22" i="1"/>
  <c r="M22" i="1"/>
  <c r="L22" i="1"/>
  <c r="J58" i="1"/>
  <c r="I58" i="1"/>
  <c r="H58" i="1"/>
  <c r="G58" i="1"/>
  <c r="F58" i="1"/>
  <c r="E58" i="1"/>
  <c r="D58" i="1"/>
  <c r="C58" i="1"/>
  <c r="B58" i="1"/>
  <c r="J57" i="1"/>
  <c r="I57" i="1"/>
  <c r="H57" i="1"/>
  <c r="G57" i="1"/>
  <c r="F57" i="1"/>
  <c r="E57" i="1"/>
  <c r="D57" i="1"/>
  <c r="C57" i="1"/>
  <c r="B57" i="1"/>
  <c r="J56" i="1"/>
  <c r="I56" i="1"/>
  <c r="H56" i="1"/>
  <c r="G56" i="1"/>
  <c r="F56" i="1"/>
  <c r="E56" i="1"/>
  <c r="D56" i="1"/>
  <c r="C56" i="1"/>
  <c r="B56" i="1"/>
  <c r="J55" i="1"/>
  <c r="I55" i="1"/>
  <c r="H55" i="1"/>
  <c r="G55" i="1"/>
  <c r="F55" i="1"/>
  <c r="E55" i="1"/>
  <c r="D55" i="1"/>
  <c r="C55" i="1"/>
  <c r="B55" i="1"/>
  <c r="J54" i="1"/>
  <c r="I54" i="1"/>
  <c r="H54" i="1"/>
  <c r="G54" i="1"/>
  <c r="F54" i="1"/>
  <c r="E54" i="1"/>
  <c r="D54" i="1"/>
  <c r="C54" i="1"/>
  <c r="B54" i="1"/>
  <c r="J53" i="1"/>
  <c r="I53" i="1"/>
  <c r="H53" i="1"/>
  <c r="G53" i="1"/>
  <c r="F53" i="1"/>
  <c r="E53" i="1"/>
  <c r="D53" i="1"/>
  <c r="C53" i="1"/>
  <c r="B53" i="1"/>
  <c r="J52" i="1"/>
  <c r="I52" i="1"/>
  <c r="H52" i="1"/>
  <c r="G52" i="1"/>
  <c r="F52" i="1"/>
  <c r="E52" i="1"/>
  <c r="D52" i="1"/>
  <c r="C52" i="1"/>
  <c r="B52" i="1"/>
  <c r="J51" i="1"/>
  <c r="I51" i="1"/>
  <c r="H51" i="1"/>
  <c r="G51" i="1"/>
  <c r="F51" i="1"/>
  <c r="E51" i="1"/>
  <c r="D51" i="1"/>
  <c r="C51" i="1"/>
  <c r="B51" i="1"/>
  <c r="J50" i="1"/>
  <c r="I50" i="1"/>
  <c r="H50" i="1"/>
  <c r="G50" i="1"/>
  <c r="F50" i="1"/>
  <c r="E50" i="1"/>
  <c r="D50" i="1"/>
  <c r="C50" i="1"/>
  <c r="B50" i="1"/>
  <c r="J49" i="1"/>
  <c r="I49" i="1"/>
  <c r="H49" i="1"/>
  <c r="G49" i="1"/>
  <c r="F49" i="1"/>
  <c r="E49" i="1"/>
  <c r="D49" i="1"/>
  <c r="C49" i="1"/>
  <c r="B49" i="1"/>
  <c r="J48" i="1"/>
  <c r="I48" i="1"/>
  <c r="H48" i="1"/>
  <c r="G48" i="1"/>
  <c r="F48" i="1"/>
  <c r="E48" i="1"/>
  <c r="D48" i="1"/>
  <c r="C48" i="1"/>
  <c r="B48" i="1"/>
  <c r="J47" i="1"/>
  <c r="I47" i="1"/>
  <c r="H47" i="1"/>
  <c r="G47" i="1"/>
  <c r="F47" i="1"/>
  <c r="E47" i="1"/>
  <c r="D47" i="1"/>
  <c r="C47" i="1"/>
  <c r="B47" i="1"/>
  <c r="J46" i="1"/>
  <c r="I46" i="1"/>
  <c r="H46" i="1"/>
  <c r="G46" i="1"/>
  <c r="F46" i="1"/>
  <c r="E46" i="1"/>
  <c r="D46" i="1"/>
  <c r="C46" i="1"/>
  <c r="B46" i="1"/>
  <c r="J45" i="1"/>
  <c r="I45" i="1"/>
  <c r="H45" i="1"/>
  <c r="G45" i="1"/>
  <c r="F45" i="1"/>
  <c r="E45" i="1"/>
  <c r="D45" i="1"/>
  <c r="C45" i="1"/>
  <c r="B45" i="1"/>
  <c r="J44" i="1"/>
  <c r="I44" i="1"/>
  <c r="H44" i="1"/>
  <c r="G44" i="1"/>
  <c r="F44" i="1"/>
  <c r="E44" i="1"/>
  <c r="D44" i="1"/>
  <c r="C44" i="1"/>
  <c r="B44" i="1"/>
  <c r="J43" i="1"/>
  <c r="I43" i="1"/>
  <c r="H43" i="1"/>
  <c r="G43" i="1"/>
  <c r="F43" i="1"/>
  <c r="E43" i="1"/>
  <c r="D43" i="1"/>
  <c r="C43" i="1"/>
  <c r="B43" i="1"/>
  <c r="J42" i="1"/>
  <c r="I42" i="1"/>
  <c r="H42" i="1"/>
  <c r="G42" i="1"/>
  <c r="F42" i="1"/>
  <c r="E42" i="1"/>
  <c r="D42" i="1"/>
  <c r="C42" i="1"/>
  <c r="B42" i="1"/>
  <c r="J41" i="1"/>
  <c r="I41" i="1"/>
  <c r="H41" i="1"/>
  <c r="G41" i="1"/>
  <c r="F41" i="1"/>
  <c r="E41" i="1"/>
  <c r="D41" i="1"/>
  <c r="C41" i="1"/>
  <c r="B41" i="1"/>
  <c r="J40" i="1"/>
  <c r="I40" i="1"/>
  <c r="H40" i="1"/>
  <c r="G40" i="1"/>
  <c r="F40" i="1"/>
  <c r="E40" i="1"/>
  <c r="D40" i="1"/>
  <c r="C40" i="1"/>
  <c r="B40" i="1"/>
  <c r="J39" i="1"/>
  <c r="I39" i="1"/>
  <c r="H39" i="1"/>
  <c r="G39" i="1"/>
  <c r="F39" i="1"/>
  <c r="E39" i="1"/>
  <c r="D39" i="1"/>
  <c r="C39" i="1"/>
  <c r="B39" i="1"/>
  <c r="J38" i="1"/>
  <c r="I38" i="1"/>
  <c r="H38" i="1"/>
  <c r="G38" i="1"/>
  <c r="F38" i="1"/>
  <c r="E38" i="1"/>
  <c r="D38" i="1"/>
  <c r="C38" i="1"/>
  <c r="B38" i="1"/>
  <c r="J37" i="1"/>
  <c r="I37" i="1"/>
  <c r="H37" i="1"/>
  <c r="G37" i="1"/>
  <c r="F37" i="1"/>
  <c r="E37" i="1"/>
  <c r="D37" i="1"/>
  <c r="C37" i="1"/>
  <c r="B37" i="1"/>
  <c r="J36" i="1"/>
  <c r="I36" i="1"/>
  <c r="H36" i="1"/>
  <c r="G36" i="1"/>
  <c r="F36" i="1"/>
  <c r="E36" i="1"/>
  <c r="D36" i="1"/>
  <c r="C36" i="1"/>
  <c r="B36" i="1"/>
  <c r="J35" i="1"/>
  <c r="I35" i="1"/>
  <c r="H35" i="1"/>
  <c r="G35" i="1"/>
  <c r="F35" i="1"/>
  <c r="E35" i="1"/>
  <c r="D35" i="1"/>
  <c r="C35" i="1"/>
  <c r="B35" i="1"/>
  <c r="J34" i="1"/>
  <c r="I34" i="1"/>
  <c r="H34" i="1"/>
  <c r="G34" i="1"/>
  <c r="F34" i="1"/>
  <c r="E34" i="1"/>
  <c r="D34" i="1"/>
  <c r="C34" i="1"/>
  <c r="B34" i="1"/>
  <c r="J33" i="1"/>
  <c r="I33" i="1"/>
  <c r="H33" i="1"/>
  <c r="G33" i="1"/>
  <c r="F33" i="1"/>
  <c r="E33" i="1"/>
  <c r="D33" i="1"/>
  <c r="C33" i="1"/>
  <c r="B33" i="1"/>
  <c r="J32" i="1"/>
  <c r="I32" i="1"/>
  <c r="H32" i="1"/>
  <c r="G32" i="1"/>
  <c r="F32" i="1"/>
  <c r="E32" i="1"/>
  <c r="D32" i="1"/>
  <c r="C32" i="1"/>
  <c r="B32" i="1"/>
  <c r="J31" i="1"/>
  <c r="I31" i="1"/>
  <c r="H31" i="1"/>
  <c r="G31" i="1"/>
  <c r="F31" i="1"/>
  <c r="E31" i="1"/>
  <c r="D31" i="1"/>
  <c r="C31" i="1"/>
  <c r="B31" i="1"/>
  <c r="J30" i="1"/>
  <c r="I30" i="1"/>
  <c r="H30" i="1"/>
  <c r="G30" i="1"/>
  <c r="F30" i="1"/>
  <c r="E30" i="1"/>
  <c r="D30" i="1"/>
  <c r="C30" i="1"/>
  <c r="B30" i="1"/>
  <c r="J29" i="1"/>
  <c r="I29" i="1"/>
  <c r="H29" i="1"/>
  <c r="G29" i="1"/>
  <c r="F29" i="1"/>
  <c r="E29" i="1"/>
  <c r="D29" i="1"/>
  <c r="C29" i="1"/>
  <c r="B29" i="1"/>
  <c r="J28" i="1"/>
  <c r="I28" i="1"/>
  <c r="H28" i="1"/>
  <c r="G28" i="1"/>
  <c r="F28" i="1"/>
  <c r="E28" i="1"/>
  <c r="D28" i="1"/>
  <c r="C28" i="1"/>
  <c r="B28" i="1"/>
  <c r="J27" i="1"/>
  <c r="I27" i="1"/>
  <c r="H27" i="1"/>
  <c r="G27" i="1"/>
  <c r="F27" i="1"/>
  <c r="E27" i="1"/>
  <c r="D27" i="1"/>
  <c r="C27" i="1"/>
  <c r="B27" i="1"/>
  <c r="J26" i="1"/>
  <c r="I26" i="1"/>
  <c r="H26" i="1"/>
  <c r="G26" i="1"/>
  <c r="F26" i="1"/>
  <c r="E26" i="1"/>
  <c r="D26" i="1"/>
  <c r="C26" i="1"/>
  <c r="B26" i="1"/>
  <c r="J25" i="1"/>
  <c r="I25" i="1"/>
  <c r="H25" i="1"/>
  <c r="G25" i="1"/>
  <c r="F25" i="1"/>
  <c r="E25" i="1"/>
  <c r="D25" i="1"/>
  <c r="C25" i="1"/>
  <c r="B25" i="1"/>
  <c r="J24" i="1"/>
  <c r="I24" i="1"/>
  <c r="H24" i="1"/>
  <c r="G24" i="1"/>
  <c r="F24" i="1"/>
  <c r="E24" i="1"/>
  <c r="D24" i="1"/>
  <c r="C24" i="1"/>
  <c r="B24" i="1"/>
  <c r="J23" i="1"/>
  <c r="I23" i="1"/>
  <c r="H23" i="1"/>
  <c r="G23" i="1"/>
  <c r="F23" i="1"/>
  <c r="E23" i="1"/>
  <c r="D23" i="1"/>
  <c r="C23" i="1"/>
  <c r="B23" i="1"/>
  <c r="J22" i="1"/>
  <c r="I22" i="1"/>
  <c r="H22" i="1"/>
  <c r="G22" i="1"/>
  <c r="F22" i="1"/>
  <c r="E22" i="1"/>
  <c r="D22" i="1"/>
  <c r="C22" i="1"/>
  <c r="B22" i="1"/>
  <c r="O72" i="1" l="1"/>
  <c r="O71" i="1"/>
  <c r="J71" i="4"/>
  <c r="J72" i="4"/>
  <c r="S71" i="4"/>
  <c r="S72" i="4"/>
  <c r="P71" i="1"/>
  <c r="P72" i="1"/>
  <c r="T72" i="4"/>
  <c r="T71" i="4"/>
  <c r="B71" i="4"/>
  <c r="B72" i="4"/>
  <c r="D71" i="4"/>
  <c r="D72" i="4"/>
  <c r="B71" i="1"/>
  <c r="B72" i="1"/>
  <c r="Q72" i="1"/>
  <c r="Q71" i="1"/>
  <c r="T72" i="1"/>
  <c r="T71" i="1"/>
  <c r="D71" i="1"/>
  <c r="D72" i="1"/>
  <c r="F71" i="1"/>
  <c r="F72" i="1"/>
  <c r="E71" i="1"/>
  <c r="E72" i="1"/>
  <c r="G72" i="1"/>
  <c r="G71" i="1"/>
  <c r="H71" i="1"/>
  <c r="H72" i="1"/>
  <c r="R72" i="1"/>
  <c r="R71" i="1"/>
  <c r="I72" i="1"/>
  <c r="I71" i="1"/>
  <c r="L71" i="4"/>
  <c r="L72" i="4"/>
  <c r="AL71" i="4"/>
  <c r="B42" i="3" s="1"/>
  <c r="S72" i="1"/>
  <c r="S71" i="1"/>
  <c r="J71" i="1"/>
  <c r="J72" i="1"/>
  <c r="M71" i="4"/>
  <c r="M72" i="4"/>
  <c r="E71" i="4"/>
  <c r="E72" i="4"/>
  <c r="N71" i="4"/>
  <c r="N72" i="4"/>
  <c r="F71" i="4"/>
  <c r="F72" i="4"/>
  <c r="O71" i="4"/>
  <c r="O72" i="4"/>
  <c r="C71" i="1"/>
  <c r="C72" i="1"/>
  <c r="L72" i="1"/>
  <c r="L71" i="1"/>
  <c r="G71" i="4"/>
  <c r="G72" i="4"/>
  <c r="M71" i="1"/>
  <c r="M72" i="1"/>
  <c r="H71" i="4"/>
  <c r="H72" i="4"/>
  <c r="Q71" i="4"/>
  <c r="Q72" i="4"/>
  <c r="C71" i="4"/>
  <c r="C72" i="4"/>
  <c r="P71" i="4"/>
  <c r="P72" i="4"/>
  <c r="N72" i="1"/>
  <c r="N71" i="1"/>
  <c r="I71" i="4"/>
  <c r="I72" i="4"/>
  <c r="R71" i="4"/>
  <c r="R72" i="4"/>
  <c r="AB72" i="1"/>
  <c r="C39" i="3" s="1"/>
  <c r="AB71" i="1"/>
  <c r="B39" i="3" s="1"/>
  <c r="AK71" i="4"/>
  <c r="AM71" i="4"/>
  <c r="AJ72" i="1"/>
  <c r="AJ71" i="1"/>
  <c r="AF71" i="4"/>
  <c r="B10" i="3" s="1"/>
  <c r="AG71" i="1"/>
  <c r="AG72" i="1"/>
  <c r="AH71" i="1"/>
  <c r="AH72" i="1"/>
  <c r="AK72" i="1"/>
  <c r="AK71" i="1"/>
  <c r="AG71" i="4"/>
  <c r="AL72" i="1"/>
  <c r="C41" i="3" s="1"/>
  <c r="AL71" i="1"/>
  <c r="B41" i="3" s="1"/>
  <c r="AH71" i="4"/>
  <c r="AI71" i="4"/>
  <c r="B26" i="3" s="1"/>
  <c r="AI71" i="1"/>
  <c r="B25" i="3" s="1"/>
  <c r="AI72" i="1"/>
  <c r="C25" i="3" s="1"/>
  <c r="AM72" i="1"/>
  <c r="AM71" i="1"/>
  <c r="AF71" i="1"/>
  <c r="B9" i="3" s="1"/>
  <c r="AF72" i="1"/>
  <c r="AN71" i="1"/>
  <c r="AN72" i="1"/>
  <c r="AJ71" i="4"/>
  <c r="AC72" i="1"/>
  <c r="AC71" i="1"/>
  <c r="AD72" i="1"/>
  <c r="AD71" i="1"/>
  <c r="Z71" i="4"/>
  <c r="Z72" i="4"/>
  <c r="W72" i="1"/>
  <c r="W71" i="1"/>
  <c r="AA71" i="4"/>
  <c r="AA72" i="4"/>
  <c r="AB71" i="4"/>
  <c r="B40" i="3" s="1"/>
  <c r="AB72" i="4"/>
  <c r="C40" i="3" s="1"/>
  <c r="Y71" i="4"/>
  <c r="B24" i="3" s="1"/>
  <c r="Y72" i="4"/>
  <c r="C24" i="3" s="1"/>
  <c r="V72" i="1"/>
  <c r="C7" i="3" s="1"/>
  <c r="V71" i="1"/>
  <c r="B7" i="3" s="1"/>
  <c r="X72" i="1"/>
  <c r="X71" i="1"/>
  <c r="Y72" i="1"/>
  <c r="C23" i="3" s="1"/>
  <c r="Y71" i="1"/>
  <c r="B23" i="3" s="1"/>
  <c r="AC71" i="4"/>
  <c r="AC72" i="4"/>
  <c r="X71" i="4"/>
  <c r="X72" i="4"/>
  <c r="Z71" i="1"/>
  <c r="Z72" i="1"/>
  <c r="V71" i="4"/>
  <c r="B8" i="3" s="1"/>
  <c r="V72" i="4"/>
  <c r="C8" i="3" s="1"/>
  <c r="AD72" i="4"/>
  <c r="AD71" i="4"/>
  <c r="AA72" i="1"/>
  <c r="AA71" i="1"/>
  <c r="W71" i="4"/>
  <c r="W72" i="4"/>
  <c r="AL72" i="4"/>
  <c r="C42" i="3" s="1"/>
  <c r="AM72" i="4"/>
  <c r="AF72" i="4"/>
  <c r="C10" i="3" s="1"/>
  <c r="AN72" i="4"/>
  <c r="AN71" i="4"/>
  <c r="AK72" i="4"/>
  <c r="AG72" i="4"/>
  <c r="AH72" i="4"/>
  <c r="AI72" i="4"/>
  <c r="C26" i="3" s="1"/>
  <c r="C9" i="3"/>
  <c r="AJ72" i="4"/>
  <c r="B4" i="1"/>
  <c r="C70" i="1"/>
  <c r="C60" i="1"/>
  <c r="D70" i="1"/>
  <c r="C66" i="1"/>
  <c r="D66" i="1"/>
  <c r="C64" i="1"/>
  <c r="D60" i="1"/>
  <c r="B60" i="1"/>
  <c r="D68" i="1"/>
  <c r="B62" i="1"/>
  <c r="C59" i="1"/>
  <c r="B70" i="1"/>
  <c r="B64" i="1"/>
  <c r="C67" i="1"/>
  <c r="C68" i="1"/>
  <c r="D4" i="1"/>
  <c r="C62" i="1"/>
  <c r="B20" i="1"/>
  <c r="C16" i="1"/>
  <c r="C20" i="1"/>
  <c r="B66" i="1"/>
  <c r="B68" i="1"/>
  <c r="D7" i="1"/>
  <c r="D64" i="1"/>
  <c r="C63" i="1"/>
  <c r="D20" i="1"/>
  <c r="D61" i="1"/>
  <c r="B59" i="1"/>
  <c r="D62" i="1"/>
  <c r="C69" i="1"/>
  <c r="C15" i="1"/>
  <c r="D6" i="1"/>
  <c r="C14" i="1"/>
  <c r="C21" i="1"/>
  <c r="C12" i="1"/>
  <c r="B21" i="1"/>
  <c r="B18" i="1"/>
  <c r="D19" i="1"/>
  <c r="C9" i="1"/>
  <c r="B12" i="1"/>
  <c r="D63" i="1"/>
  <c r="D67" i="1"/>
  <c r="D12" i="1"/>
  <c r="B16" i="1"/>
  <c r="D21" i="1"/>
  <c r="B10" i="1"/>
  <c r="B65" i="1"/>
  <c r="B14" i="1"/>
  <c r="B9" i="1"/>
  <c r="D15" i="1"/>
  <c r="B19" i="1"/>
  <c r="B67" i="1"/>
  <c r="D10" i="1"/>
  <c r="C11" i="1"/>
  <c r="B6" i="1"/>
  <c r="D13" i="1"/>
  <c r="D69" i="1"/>
  <c r="B7" i="1"/>
  <c r="C6" i="1"/>
  <c r="D65" i="1"/>
  <c r="B5" i="1"/>
  <c r="B69" i="1"/>
  <c r="D5" i="1"/>
  <c r="C18" i="1"/>
  <c r="C4" i="1"/>
  <c r="C13" i="1"/>
  <c r="C5" i="1"/>
  <c r="C65" i="1"/>
  <c r="B13" i="1"/>
  <c r="D59" i="1"/>
  <c r="B63" i="1"/>
  <c r="D9" i="1"/>
  <c r="C8" i="1"/>
  <c r="D17" i="1"/>
  <c r="B17" i="1"/>
  <c r="B11" i="1"/>
  <c r="C17" i="1"/>
  <c r="D11" i="1"/>
  <c r="B15" i="1"/>
  <c r="D14" i="1"/>
  <c r="B61" i="1"/>
  <c r="D16" i="1"/>
  <c r="C19" i="1"/>
  <c r="C61" i="1"/>
  <c r="C10" i="1"/>
  <c r="D8" i="1"/>
  <c r="C7" i="1"/>
  <c r="B8" i="1"/>
  <c r="D18" i="1"/>
  <c r="L64" i="1"/>
  <c r="N13" i="1"/>
  <c r="L61" i="1"/>
  <c r="N11" i="1"/>
  <c r="M7" i="1"/>
  <c r="L60" i="1"/>
  <c r="N59" i="1"/>
  <c r="L8" i="1"/>
  <c r="L18" i="1"/>
  <c r="L16" i="1"/>
  <c r="M67" i="1"/>
  <c r="L68" i="1"/>
  <c r="M60" i="1"/>
  <c r="L63" i="1"/>
  <c r="N17" i="1"/>
  <c r="N21" i="1"/>
  <c r="L65" i="1"/>
  <c r="N67" i="1"/>
  <c r="L10" i="1"/>
  <c r="N6" i="1"/>
  <c r="N15" i="1"/>
  <c r="N60" i="1"/>
  <c r="M63" i="1"/>
  <c r="M8" i="1"/>
  <c r="M59" i="1"/>
  <c r="M70" i="1"/>
  <c r="L21" i="1"/>
  <c r="N63" i="1"/>
  <c r="L4" i="1"/>
  <c r="M62" i="1"/>
  <c r="L20" i="1"/>
  <c r="N68" i="1"/>
  <c r="L66" i="1"/>
  <c r="N10" i="1"/>
  <c r="M9" i="1"/>
  <c r="N69" i="1"/>
  <c r="M14" i="1"/>
  <c r="L70" i="1"/>
  <c r="M61" i="1"/>
  <c r="N4" i="1"/>
  <c r="L17" i="1"/>
  <c r="N62" i="1"/>
  <c r="M69" i="1"/>
  <c r="M64" i="1"/>
  <c r="M12" i="1"/>
  <c r="M11" i="1"/>
  <c r="M4" i="1"/>
  <c r="M65" i="1"/>
  <c r="N19" i="1"/>
  <c r="M17" i="1"/>
  <c r="N9" i="1"/>
  <c r="M18" i="1"/>
  <c r="L13" i="1"/>
  <c r="M20" i="1"/>
  <c r="L19" i="1"/>
  <c r="N8" i="1"/>
  <c r="M68" i="1"/>
  <c r="L6" i="1"/>
  <c r="N61" i="1"/>
  <c r="M5" i="1"/>
  <c r="M21" i="1"/>
  <c r="N12" i="1"/>
  <c r="L5" i="1"/>
  <c r="L7" i="1"/>
  <c r="M15" i="1"/>
  <c r="L12" i="1"/>
  <c r="L67" i="1"/>
  <c r="N20" i="1"/>
  <c r="M10" i="1"/>
  <c r="N65" i="1"/>
  <c r="N16" i="1"/>
  <c r="M66" i="1"/>
  <c r="N14" i="1"/>
  <c r="L9" i="1"/>
  <c r="N18" i="1"/>
  <c r="L11" i="1"/>
  <c r="M13" i="1"/>
  <c r="N66" i="1"/>
  <c r="L59" i="1"/>
  <c r="M19" i="1"/>
  <c r="N70" i="1"/>
  <c r="M6" i="1"/>
  <c r="L14" i="1"/>
  <c r="N5" i="1"/>
  <c r="L62" i="1"/>
  <c r="L69" i="1"/>
  <c r="M16" i="1"/>
  <c r="N7" i="1"/>
  <c r="N64" i="1"/>
  <c r="L15" i="1"/>
  <c r="W8" i="1"/>
  <c r="W9" i="1"/>
  <c r="W66" i="1"/>
  <c r="X7" i="1"/>
  <c r="V12" i="1"/>
  <c r="X4" i="1"/>
  <c r="W10" i="1"/>
  <c r="V19" i="1"/>
  <c r="X15" i="1"/>
  <c r="W14" i="1"/>
  <c r="X65" i="1"/>
  <c r="V64" i="1"/>
  <c r="V18" i="1"/>
  <c r="X64" i="1"/>
  <c r="X19" i="1"/>
  <c r="V66" i="1"/>
  <c r="V5" i="1"/>
  <c r="X70" i="1"/>
  <c r="X21" i="1"/>
  <c r="W64" i="1"/>
  <c r="W15" i="1"/>
  <c r="W21" i="1"/>
  <c r="W65" i="1"/>
  <c r="W16" i="1"/>
  <c r="X63" i="1"/>
  <c r="V8" i="1"/>
  <c r="W17" i="1"/>
  <c r="W6" i="1"/>
  <c r="X68" i="1"/>
  <c r="V69" i="1"/>
  <c r="X69" i="1"/>
  <c r="V6" i="1"/>
  <c r="X18" i="1"/>
  <c r="V70" i="1"/>
  <c r="X62" i="1"/>
  <c r="X66" i="1"/>
  <c r="V20" i="1"/>
  <c r="V17" i="1"/>
  <c r="V9" i="1"/>
  <c r="V62" i="1"/>
  <c r="X14" i="1"/>
  <c r="V10" i="1"/>
  <c r="X16" i="1"/>
  <c r="V7" i="1"/>
  <c r="X10" i="1"/>
  <c r="V63" i="1"/>
  <c r="W13" i="1"/>
  <c r="W61" i="1"/>
  <c r="W62" i="1"/>
  <c r="X6" i="1"/>
  <c r="X11" i="1"/>
  <c r="W7" i="1"/>
  <c r="V61" i="1"/>
  <c r="X61" i="1"/>
  <c r="V21" i="1"/>
  <c r="X59" i="1"/>
  <c r="W12" i="1"/>
  <c r="W5" i="1"/>
  <c r="X5" i="1"/>
  <c r="W20" i="1"/>
  <c r="X8" i="1"/>
  <c r="W19" i="1"/>
  <c r="V67" i="1"/>
  <c r="W68" i="1"/>
  <c r="W69" i="1"/>
  <c r="V16" i="1"/>
  <c r="V60" i="1"/>
  <c r="V11" i="1"/>
  <c r="W18" i="1"/>
  <c r="W59" i="1"/>
  <c r="W60" i="1"/>
  <c r="X67" i="1"/>
  <c r="W11" i="1"/>
  <c r="V15" i="1"/>
  <c r="V65" i="1"/>
  <c r="V14" i="1"/>
  <c r="X60" i="1"/>
  <c r="V68" i="1"/>
  <c r="X9" i="1"/>
  <c r="V13" i="1"/>
  <c r="W67" i="1"/>
  <c r="X12" i="1"/>
  <c r="W63" i="1"/>
  <c r="V59" i="1"/>
  <c r="X20" i="1"/>
  <c r="X17" i="1"/>
  <c r="W4" i="1"/>
  <c r="V4" i="1"/>
  <c r="X13" i="1"/>
  <c r="W70" i="1"/>
  <c r="AG20" i="1"/>
  <c r="AH16" i="1"/>
  <c r="AF62" i="1"/>
  <c r="AG68" i="1"/>
  <c r="AF18" i="1"/>
  <c r="AG6" i="1"/>
  <c r="AF11" i="1"/>
  <c r="AG63" i="1"/>
  <c r="AG13" i="1"/>
  <c r="AG60" i="1"/>
  <c r="AF14" i="1"/>
  <c r="AH19" i="1"/>
  <c r="AG61" i="1"/>
  <c r="AF5" i="1"/>
  <c r="AH17" i="1"/>
  <c r="AF68" i="1"/>
  <c r="AF67" i="1"/>
  <c r="AF69" i="1"/>
  <c r="AH20" i="1"/>
  <c r="AF13" i="1"/>
  <c r="AH15" i="1"/>
  <c r="AF61" i="1"/>
  <c r="AH69" i="1"/>
  <c r="AH5" i="1"/>
  <c r="AH70" i="1"/>
  <c r="AF70" i="1"/>
  <c r="AF65" i="1"/>
  <c r="AF12" i="1"/>
  <c r="AF66" i="1"/>
  <c r="AF21" i="1"/>
  <c r="AG10" i="1"/>
  <c r="AF8" i="1"/>
  <c r="AG5" i="1"/>
  <c r="AG19" i="1"/>
  <c r="AH11" i="1"/>
  <c r="AH61" i="1"/>
  <c r="AG9" i="1"/>
  <c r="AF4" i="1"/>
  <c r="AF20" i="1"/>
  <c r="AH6" i="1"/>
  <c r="AG7" i="1"/>
  <c r="AG66" i="1"/>
  <c r="AG11" i="1"/>
  <c r="AG12" i="1"/>
  <c r="AF15" i="1"/>
  <c r="AH4" i="1"/>
  <c r="AH7" i="1"/>
  <c r="AF10" i="1"/>
  <c r="AG14" i="1"/>
  <c r="AH18" i="1"/>
  <c r="AG16" i="1"/>
  <c r="AG4" i="1"/>
  <c r="AH67" i="1"/>
  <c r="AG69" i="1"/>
  <c r="AH10" i="1"/>
  <c r="AF19" i="1"/>
  <c r="AH63" i="1"/>
  <c r="AG17" i="1"/>
  <c r="AH64" i="1"/>
  <c r="AH66" i="1"/>
  <c r="AG65" i="1"/>
  <c r="AG18" i="1"/>
  <c r="AF9" i="1"/>
  <c r="AH68" i="1"/>
  <c r="AG70" i="1"/>
  <c r="AH14" i="1"/>
  <c r="AH60" i="1"/>
  <c r="AH65" i="1"/>
  <c r="AH21" i="1"/>
  <c r="AG59" i="1"/>
  <c r="AF59" i="1"/>
  <c r="AF7" i="1"/>
  <c r="AG62" i="1"/>
  <c r="AG15" i="1"/>
  <c r="AF6" i="1"/>
  <c r="AH8" i="1"/>
  <c r="AG21" i="1"/>
  <c r="AG67" i="1"/>
  <c r="AG64" i="1"/>
  <c r="AF64" i="1"/>
  <c r="AF60" i="1"/>
  <c r="AH13" i="1"/>
  <c r="AH59" i="1"/>
  <c r="AG8" i="1"/>
  <c r="AH12" i="1"/>
  <c r="AH62" i="1"/>
  <c r="AF17" i="1"/>
  <c r="AF63" i="1"/>
  <c r="AF16" i="1"/>
  <c r="AH9" i="1"/>
</calcChain>
</file>

<file path=xl/sharedStrings.xml><?xml version="1.0" encoding="utf-8"?>
<sst xmlns="http://schemas.openxmlformats.org/spreadsheetml/2006/main" count="335" uniqueCount="29">
  <si>
    <t>Time</t>
  </si>
  <si>
    <t>Fuel Consumption</t>
  </si>
  <si>
    <t>Car</t>
  </si>
  <si>
    <t>Bus</t>
  </si>
  <si>
    <t>Truck</t>
  </si>
  <si>
    <t>CarbonDioxide</t>
  </si>
  <si>
    <t>NitrogenOxides</t>
  </si>
  <si>
    <t>60 Minutes</t>
  </si>
  <si>
    <t>Do Nothing - No Incidents</t>
  </si>
  <si>
    <t>Do Nothing - Including Incidents</t>
  </si>
  <si>
    <t>Fuel Consumption Improvements compared to Do Nothing With Incidents</t>
  </si>
  <si>
    <t>Average Saving</t>
  </si>
  <si>
    <t>Maximum Saving</t>
  </si>
  <si>
    <t>Carbon Dioxide Improvements compared to Do Nothing With Incidents</t>
  </si>
  <si>
    <t>AVG</t>
  </si>
  <si>
    <t>MAX</t>
  </si>
  <si>
    <t>60 Min</t>
  </si>
  <si>
    <t>Nitrogen Oxides Improvements compared to Do Nothing With Incidents</t>
  </si>
  <si>
    <t>Shoulder_Ramp_DMS_Signal</t>
  </si>
  <si>
    <t>Scenario 14 [ShoulderLanes]</t>
  </si>
  <si>
    <t>Scenario 15 [ShoulderLanes, DMS]</t>
  </si>
  <si>
    <t>Scenario 16 [Signal]</t>
  </si>
  <si>
    <t>Scenario 17 [Signal, DMS]</t>
  </si>
  <si>
    <t>Scenario 18 [RampMeters]</t>
  </si>
  <si>
    <t>Scenario 19 [RampMeters, Signal, DMS]</t>
  </si>
  <si>
    <t>Scenario 24 [Signal, DMS] - PredictionHorizonSensitivity - 15 Minutes</t>
  </si>
  <si>
    <t>Scenario 24 [Signal, DMS] - PredictionHorizonSensitivity - 60 Minutes</t>
  </si>
  <si>
    <t>Scenario 31 [ShoulderLanes, Signal, DMS]</t>
  </si>
  <si>
    <t>Scenario 32 [ShoulderLanes, RampMeters, Signal, DMS]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</si>
</sst>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1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Alignment="1">
      <alignment horizontal="center" vertical="center"/>
    </xf>
    <xf numFmtId="0" fontId="18" fillId="34" borderId="0" xfId="0" applyFont="1" applyFill="1" applyAlignment="1">
      <alignment horizontal="center" vertical="center"/>
    </xf>
    <xf numFmtId="0" fontId="21" fillId="13" borderId="14" xfId="22" applyFont="1" applyFill="1" applyBorder="1" applyAlignment="1">
      <alignment horizontal="center" vertical="center"/>
    </xf>
    <xf numFmtId="0" fontId="21" fillId="13" borderId="17" xfId="22" applyFont="1" applyFill="1" applyBorder="1" applyAlignment="1">
      <alignment horizontal="center" vertical="center"/>
    </xf>
    <xf numFmtId="0" fontId="21" fillId="13" borderId="15" xfId="22" applyFont="1" applyFill="1" applyBorder="1" applyAlignment="1">
      <alignment horizontal="center" vertical="center"/>
    </xf>
    <xf numFmtId="20" fontId="0" fillId="34" borderId="0" xfId="0" applyNumberForma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3" fontId="19" fillId="15" borderId="20" xfId="24" applyNumberFormat="1" applyFont="1" applyBorder="1" applyAlignment="1">
      <alignment horizontal="center" vertical="center"/>
    </xf>
    <xf numFmtId="3" fontId="19" fillId="15" borderId="21" xfId="24" applyNumberFormat="1" applyFont="1" applyBorder="1" applyAlignment="1">
      <alignment horizontal="center" vertical="center"/>
    </xf>
    <xf numFmtId="3" fontId="19" fillId="15" borderId="22" xfId="24" applyNumberFormat="1" applyFont="1" applyBorder="1" applyAlignment="1">
      <alignment horizontal="center" vertical="center"/>
    </xf>
    <xf numFmtId="3" fontId="19" fillId="16" borderId="18" xfId="25" applyNumberFormat="1" applyFont="1" applyBorder="1" applyAlignment="1">
      <alignment horizontal="center" vertical="center"/>
    </xf>
    <xf numFmtId="3" fontId="19" fillId="16" borderId="16" xfId="25" applyNumberFormat="1" applyFont="1" applyBorder="1" applyAlignment="1">
      <alignment horizontal="center" vertical="center"/>
    </xf>
    <xf numFmtId="3" fontId="19" fillId="16" borderId="19" xfId="25" applyNumberFormat="1" applyFont="1" applyBorder="1" applyAlignment="1">
      <alignment horizontal="center" vertical="center"/>
    </xf>
    <xf numFmtId="3" fontId="19" fillId="15" borderId="18" xfId="24" applyNumberFormat="1" applyFont="1" applyBorder="1" applyAlignment="1">
      <alignment horizontal="center" vertical="center"/>
    </xf>
    <xf numFmtId="3" fontId="19" fillId="15" borderId="16" xfId="24" applyNumberFormat="1" applyFont="1" applyBorder="1" applyAlignment="1">
      <alignment horizontal="center" vertical="center"/>
    </xf>
    <xf numFmtId="3" fontId="19" fillId="15" borderId="19" xfId="24" applyNumberFormat="1" applyFont="1" applyBorder="1" applyAlignment="1">
      <alignment horizontal="center" vertical="center"/>
    </xf>
    <xf numFmtId="3" fontId="1" fillId="10" borderId="18" xfId="19" applyNumberFormat="1" applyBorder="1" applyAlignment="1">
      <alignment horizontal="center" vertical="center"/>
    </xf>
    <xf numFmtId="3" fontId="1" fillId="10" borderId="16" xfId="19" applyNumberFormat="1" applyBorder="1" applyAlignment="1">
      <alignment horizontal="center" vertical="center"/>
    </xf>
    <xf numFmtId="3" fontId="1" fillId="10" borderId="19" xfId="19" applyNumberFormat="1" applyBorder="1" applyAlignment="1">
      <alignment horizontal="center" vertical="center"/>
    </xf>
    <xf numFmtId="3" fontId="19" fillId="12" borderId="18" xfId="21" applyNumberFormat="1" applyFont="1" applyBorder="1" applyAlignment="1">
      <alignment horizontal="center" vertical="center"/>
    </xf>
    <xf numFmtId="3" fontId="19" fillId="12" borderId="16" xfId="21" applyNumberFormat="1" applyFont="1" applyBorder="1" applyAlignment="1">
      <alignment horizontal="center" vertical="center"/>
    </xf>
    <xf numFmtId="3" fontId="19" fillId="12" borderId="19" xfId="21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4" fillId="34" borderId="0" xfId="0" applyFont="1" applyFill="1" applyAlignment="1">
      <alignment horizontal="center" vertical="center"/>
    </xf>
    <xf numFmtId="0" fontId="23" fillId="13" borderId="14" xfId="22" applyFont="1" applyFill="1" applyBorder="1" applyAlignment="1">
      <alignment horizontal="center" vertical="center"/>
    </xf>
    <xf numFmtId="0" fontId="23" fillId="13" borderId="17" xfId="22" applyFont="1" applyFill="1" applyBorder="1" applyAlignment="1">
      <alignment horizontal="center" vertical="center"/>
    </xf>
    <xf numFmtId="0" fontId="23" fillId="13" borderId="15" xfId="22" applyFont="1" applyFill="1" applyBorder="1" applyAlignment="1">
      <alignment horizontal="center" vertical="center"/>
    </xf>
    <xf numFmtId="20" fontId="22" fillId="34" borderId="0" xfId="0" applyNumberFormat="1" applyFont="1" applyFill="1" applyAlignment="1">
      <alignment horizontal="center" vertical="center"/>
    </xf>
    <xf numFmtId="3" fontId="25" fillId="15" borderId="20" xfId="24" applyNumberFormat="1" applyFont="1" applyBorder="1" applyAlignment="1">
      <alignment horizontal="center" vertical="center"/>
    </xf>
    <xf numFmtId="3" fontId="25" fillId="15" borderId="21" xfId="24" applyNumberFormat="1" applyFont="1" applyBorder="1" applyAlignment="1">
      <alignment horizontal="center" vertical="center"/>
    </xf>
    <xf numFmtId="3" fontId="25" fillId="15" borderId="22" xfId="24" applyNumberFormat="1" applyFont="1" applyBorder="1" applyAlignment="1">
      <alignment horizontal="center" vertical="center"/>
    </xf>
    <xf numFmtId="3" fontId="22" fillId="33" borderId="0" xfId="0" applyNumberFormat="1" applyFont="1" applyFill="1" applyAlignment="1">
      <alignment horizontal="center" vertical="center"/>
    </xf>
    <xf numFmtId="0" fontId="22" fillId="33" borderId="0" xfId="0" applyFont="1" applyFill="1" applyAlignment="1">
      <alignment horizontal="center" vertical="center"/>
    </xf>
    <xf numFmtId="3" fontId="25" fillId="16" borderId="18" xfId="25" applyNumberFormat="1" applyFont="1" applyBorder="1" applyAlignment="1">
      <alignment horizontal="center" vertical="center"/>
    </xf>
    <xf numFmtId="3" fontId="25" fillId="16" borderId="16" xfId="25" applyNumberFormat="1" applyFont="1" applyBorder="1" applyAlignment="1">
      <alignment horizontal="center" vertical="center"/>
    </xf>
    <xf numFmtId="3" fontId="25" fillId="16" borderId="19" xfId="25" applyNumberFormat="1" applyFont="1" applyBorder="1" applyAlignment="1">
      <alignment horizontal="center" vertical="center"/>
    </xf>
    <xf numFmtId="3" fontId="24" fillId="33" borderId="0" xfId="0" applyNumberFormat="1" applyFont="1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3" fontId="25" fillId="15" borderId="18" xfId="24" applyNumberFormat="1" applyFont="1" applyBorder="1" applyAlignment="1">
      <alignment horizontal="center" vertical="center"/>
    </xf>
    <xf numFmtId="3" fontId="25" fillId="15" borderId="16" xfId="24" applyNumberFormat="1" applyFont="1" applyBorder="1" applyAlignment="1">
      <alignment horizontal="center" vertical="center"/>
    </xf>
    <xf numFmtId="3" fontId="25" fillId="15" borderId="19" xfId="24" applyNumberFormat="1" applyFont="1" applyBorder="1" applyAlignment="1">
      <alignment horizontal="center" vertical="center"/>
    </xf>
    <xf numFmtId="3" fontId="25" fillId="12" borderId="18" xfId="21" applyNumberFormat="1" applyFont="1" applyBorder="1" applyAlignment="1">
      <alignment horizontal="center" vertical="center"/>
    </xf>
    <xf numFmtId="3" fontId="25" fillId="12" borderId="16" xfId="21" applyNumberFormat="1" applyFont="1" applyBorder="1" applyAlignment="1">
      <alignment horizontal="center" vertical="center"/>
    </xf>
    <xf numFmtId="3" fontId="25" fillId="12" borderId="19" xfId="21" applyNumberFormat="1" applyFont="1" applyBorder="1" applyAlignment="1">
      <alignment horizontal="center" vertical="center"/>
    </xf>
    <xf numFmtId="3" fontId="22" fillId="10" borderId="18" xfId="19" applyNumberFormat="1" applyFont="1" applyBorder="1" applyAlignment="1">
      <alignment horizontal="center" vertical="center"/>
    </xf>
    <xf numFmtId="3" fontId="22" fillId="10" borderId="16" xfId="19" applyNumberFormat="1" applyFont="1" applyBorder="1" applyAlignment="1">
      <alignment horizontal="center" vertical="center"/>
    </xf>
    <xf numFmtId="3" fontId="22" fillId="10" borderId="19" xfId="19" applyNumberFormat="1" applyFont="1" applyBorder="1" applyAlignment="1">
      <alignment horizontal="center" vertical="center"/>
    </xf>
    <xf numFmtId="4" fontId="22" fillId="33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3" fontId="18" fillId="0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10" fontId="19" fillId="12" borderId="18" xfId="42" applyNumberFormat="1" applyFont="1" applyFill="1" applyBorder="1" applyAlignment="1">
      <alignment horizontal="center" vertical="center"/>
    </xf>
    <xf numFmtId="10" fontId="19" fillId="12" borderId="16" xfId="42" applyNumberFormat="1" applyFont="1" applyFill="1" applyBorder="1" applyAlignment="1">
      <alignment horizontal="center" vertical="center"/>
    </xf>
    <xf numFmtId="10" fontId="19" fillId="12" borderId="19" xfId="42" applyNumberFormat="1" applyFont="1" applyFill="1" applyBorder="1" applyAlignment="1">
      <alignment horizontal="center" vertical="center"/>
    </xf>
    <xf numFmtId="10" fontId="1" fillId="10" borderId="18" xfId="42" applyNumberFormat="1" applyFill="1" applyBorder="1" applyAlignment="1">
      <alignment horizontal="center" vertical="center"/>
    </xf>
    <xf numFmtId="10" fontId="1" fillId="10" borderId="16" xfId="42" applyNumberFormat="1" applyFill="1" applyBorder="1" applyAlignment="1">
      <alignment horizontal="center" vertical="center"/>
    </xf>
    <xf numFmtId="10" fontId="1" fillId="10" borderId="19" xfId="42" applyNumberFormat="1" applyFill="1" applyBorder="1" applyAlignment="1">
      <alignment horizontal="center" vertical="center"/>
    </xf>
    <xf numFmtId="0" fontId="27" fillId="25" borderId="0" xfId="34" applyFont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27" fillId="0" borderId="0" xfId="0" applyFont="1" applyAlignment="1">
      <alignment horizontal="center" vertical="center"/>
    </xf>
    <xf numFmtId="3" fontId="19" fillId="15" borderId="33" xfId="24" applyNumberFormat="1" applyFont="1" applyBorder="1" applyAlignment="1">
      <alignment horizontal="center" vertical="center"/>
    </xf>
    <xf numFmtId="3" fontId="19" fillId="15" borderId="34" xfId="24" applyNumberFormat="1" applyFont="1" applyBorder="1" applyAlignment="1">
      <alignment horizontal="center" vertical="center"/>
    </xf>
    <xf numFmtId="3" fontId="19" fillId="15" borderId="35" xfId="24" applyNumberFormat="1" applyFont="1" applyBorder="1" applyAlignment="1">
      <alignment horizontal="center" vertical="center"/>
    </xf>
    <xf numFmtId="10" fontId="27" fillId="29" borderId="23" xfId="42" applyNumberFormat="1" applyFont="1" applyFill="1" applyBorder="1" applyAlignment="1">
      <alignment horizontal="center" vertical="center"/>
    </xf>
    <xf numFmtId="10" fontId="27" fillId="29" borderId="24" xfId="42" applyNumberFormat="1" applyFont="1" applyFill="1" applyBorder="1" applyAlignment="1">
      <alignment horizontal="center" vertical="center"/>
    </xf>
    <xf numFmtId="10" fontId="27" fillId="29" borderId="25" xfId="42" applyNumberFormat="1" applyFont="1" applyFill="1" applyBorder="1" applyAlignment="1">
      <alignment horizontal="center" vertical="center"/>
    </xf>
    <xf numFmtId="10" fontId="27" fillId="29" borderId="32" xfId="42" applyNumberFormat="1" applyFont="1" applyFill="1" applyBorder="1" applyAlignment="1">
      <alignment horizontal="center" vertical="center"/>
    </xf>
    <xf numFmtId="10" fontId="27" fillId="0" borderId="0" xfId="0" applyNumberFormat="1" applyFont="1" applyFill="1" applyAlignment="1">
      <alignment horizontal="center" vertical="center"/>
    </xf>
    <xf numFmtId="3" fontId="27" fillId="29" borderId="26" xfId="38" applyNumberFormat="1" applyFont="1" applyBorder="1" applyAlignment="1">
      <alignment horizontal="center" vertical="center"/>
    </xf>
    <xf numFmtId="3" fontId="27" fillId="29" borderId="27" xfId="38" applyNumberFormat="1" applyFont="1" applyBorder="1" applyAlignment="1">
      <alignment horizontal="center" vertical="center"/>
    </xf>
    <xf numFmtId="3" fontId="27" fillId="29" borderId="28" xfId="38" applyNumberFormat="1" applyFont="1" applyBorder="1" applyAlignment="1">
      <alignment horizontal="center" vertical="center"/>
    </xf>
    <xf numFmtId="3" fontId="27" fillId="29" borderId="29" xfId="38" applyNumberFormat="1" applyFont="1" applyBorder="1" applyAlignment="1">
      <alignment horizontal="center" vertical="center"/>
    </xf>
    <xf numFmtId="3" fontId="27" fillId="29" borderId="30" xfId="38" applyNumberFormat="1" applyFont="1" applyBorder="1" applyAlignment="1">
      <alignment horizontal="center" vertical="center"/>
    </xf>
    <xf numFmtId="3" fontId="27" fillId="29" borderId="31" xfId="38" applyNumberFormat="1" applyFont="1" applyBorder="1" applyAlignment="1">
      <alignment horizontal="center" vertical="center"/>
    </xf>
    <xf numFmtId="10" fontId="21" fillId="26" borderId="15" xfId="42" applyNumberFormat="1" applyFont="1" applyFill="1" applyBorder="1" applyAlignment="1">
      <alignment horizontal="center" vertical="center"/>
    </xf>
    <xf numFmtId="4" fontId="21" fillId="28" borderId="15" xfId="37" applyNumberFormat="1" applyFont="1" applyBorder="1" applyAlignment="1">
      <alignment horizontal="center" vertical="center"/>
    </xf>
    <xf numFmtId="10" fontId="21" fillId="14" borderId="17" xfId="42" applyNumberFormat="1" applyFont="1" applyFill="1" applyBorder="1" applyAlignment="1">
      <alignment horizontal="center" vertical="center"/>
    </xf>
    <xf numFmtId="4" fontId="21" fillId="16" borderId="40" xfId="25" applyNumberFormat="1" applyFont="1" applyBorder="1" applyAlignment="1">
      <alignment horizontal="center" vertical="center"/>
    </xf>
    <xf numFmtId="4" fontId="27" fillId="29" borderId="32" xfId="38" applyNumberFormat="1" applyFont="1" applyBorder="1" applyAlignment="1">
      <alignment horizontal="center" vertical="center"/>
    </xf>
    <xf numFmtId="4" fontId="27" fillId="29" borderId="24" xfId="38" applyNumberFormat="1" applyFont="1" applyBorder="1" applyAlignment="1">
      <alignment horizontal="center" vertical="center"/>
    </xf>
    <xf numFmtId="4" fontId="27" fillId="29" borderId="25" xfId="38" applyNumberFormat="1" applyFont="1" applyBorder="1" applyAlignment="1">
      <alignment horizontal="center" vertical="center"/>
    </xf>
    <xf numFmtId="4" fontId="27" fillId="29" borderId="26" xfId="38" applyNumberFormat="1" applyFont="1" applyBorder="1" applyAlignment="1">
      <alignment horizontal="center" vertical="center"/>
    </xf>
    <xf numFmtId="4" fontId="27" fillId="29" borderId="29" xfId="38" applyNumberFormat="1" applyFont="1" applyBorder="1" applyAlignment="1">
      <alignment horizontal="center" vertical="center"/>
    </xf>
    <xf numFmtId="10" fontId="22" fillId="0" borderId="0" xfId="42" applyNumberFormat="1" applyFont="1" applyAlignment="1">
      <alignment horizontal="center" vertical="center"/>
    </xf>
    <xf numFmtId="164" fontId="0" fillId="0" borderId="0" xfId="42" applyNumberFormat="1" applyFont="1" applyAlignment="1">
      <alignment horizontal="center" vertical="center"/>
    </xf>
    <xf numFmtId="0" fontId="26" fillId="25" borderId="0" xfId="34" applyFont="1" applyAlignment="1">
      <alignment horizontal="center" vertical="center"/>
    </xf>
    <xf numFmtId="0" fontId="20" fillId="13" borderId="37" xfId="22" applyFont="1" applyBorder="1" applyAlignment="1">
      <alignment horizontal="center" vertical="center" wrapText="1"/>
    </xf>
    <xf numFmtId="0" fontId="20" fillId="13" borderId="38" xfId="22" applyFont="1" applyBorder="1" applyAlignment="1">
      <alignment horizontal="center" vertical="center" wrapText="1"/>
    </xf>
    <xf numFmtId="0" fontId="20" fillId="13" borderId="39" xfId="22" applyFont="1" applyBorder="1" applyAlignment="1">
      <alignment horizontal="center" vertical="center" wrapText="1"/>
    </xf>
    <xf numFmtId="0" fontId="20" fillId="25" borderId="12" xfId="34" applyFont="1" applyBorder="1" applyAlignment="1">
      <alignment horizontal="center" vertical="center" wrapText="1"/>
    </xf>
    <xf numFmtId="0" fontId="20" fillId="25" borderId="13" xfId="34" applyFont="1" applyBorder="1" applyAlignment="1">
      <alignment horizontal="center" vertical="center" wrapText="1"/>
    </xf>
    <xf numFmtId="0" fontId="20" fillId="25" borderId="36" xfId="34" applyFont="1" applyBorder="1" applyAlignment="1">
      <alignment horizontal="center" vertical="center" wrapText="1"/>
    </xf>
    <xf numFmtId="0" fontId="20" fillId="17" borderId="42" xfId="26" applyFont="1" applyBorder="1" applyAlignment="1">
      <alignment horizontal="center" vertical="center" wrapText="1"/>
    </xf>
    <xf numFmtId="0" fontId="20" fillId="17" borderId="43" xfId="26" applyFont="1" applyBorder="1" applyAlignment="1">
      <alignment horizontal="center" vertical="center" wrapText="1"/>
    </xf>
    <xf numFmtId="0" fontId="20" fillId="21" borderId="41" xfId="30" applyFont="1" applyBorder="1" applyAlignment="1">
      <alignment horizontal="center" vertical="center" wrapText="1"/>
    </xf>
    <xf numFmtId="0" fontId="20" fillId="21" borderId="5" xfId="30" applyFont="1" applyBorder="1" applyAlignment="1">
      <alignment horizontal="center" vertical="center" wrapText="1"/>
    </xf>
    <xf numFmtId="0" fontId="26" fillId="9" borderId="0" xfId="18" applyFont="1" applyAlignment="1">
      <alignment horizontal="center" vertical="center"/>
    </xf>
    <xf numFmtId="0" fontId="26" fillId="29" borderId="0" xfId="38" applyFont="1" applyAlignment="1">
      <alignment horizontal="center" vertical="center"/>
    </xf>
    <xf numFmtId="0" fontId="20" fillId="13" borderId="10" xfId="22" applyFont="1" applyBorder="1" applyAlignment="1">
      <alignment horizontal="center" vertical="center"/>
    </xf>
    <xf numFmtId="0" fontId="20" fillId="13" borderId="11" xfId="22" applyFont="1" applyBorder="1" applyAlignment="1">
      <alignment horizontal="center" vertical="center"/>
    </xf>
    <xf numFmtId="0" fontId="20" fillId="13" borderId="12" xfId="22" applyFont="1" applyBorder="1" applyAlignment="1">
      <alignment horizontal="center" vertical="center"/>
    </xf>
    <xf numFmtId="0" fontId="20" fillId="13" borderId="23" xfId="22" applyFont="1" applyBorder="1" applyAlignment="1">
      <alignment horizontal="center" vertical="center"/>
    </xf>
    <xf numFmtId="0" fontId="20" fillId="13" borderId="24" xfId="22" applyFont="1" applyBorder="1" applyAlignment="1">
      <alignment horizontal="center" vertical="center"/>
    </xf>
    <xf numFmtId="0" fontId="20" fillId="13" borderId="25" xfId="22" applyFont="1" applyBorder="1" applyAlignment="1">
      <alignment horizontal="center" vertical="center"/>
    </xf>
    <xf numFmtId="0" fontId="23" fillId="13" borderId="10" xfId="22" applyFont="1" applyBorder="1" applyAlignment="1">
      <alignment horizontal="center" vertical="center"/>
    </xf>
    <xf numFmtId="0" fontId="23" fillId="13" borderId="11" xfId="22" applyFont="1" applyBorder="1" applyAlignment="1">
      <alignment horizontal="center" vertical="center"/>
    </xf>
    <xf numFmtId="0" fontId="23" fillId="13" borderId="12" xfId="22" applyFont="1" applyBorder="1" applyAlignment="1">
      <alignment horizontal="center" vertical="center"/>
    </xf>
    <xf numFmtId="0" fontId="23" fillId="13" borderId="23" xfId="22" applyFont="1" applyBorder="1" applyAlignment="1">
      <alignment horizontal="center" vertical="center"/>
    </xf>
    <xf numFmtId="0" fontId="23" fillId="13" borderId="24" xfId="22" applyFont="1" applyBorder="1" applyAlignment="1">
      <alignment horizontal="center" vertical="center"/>
    </xf>
    <xf numFmtId="0" fontId="23" fillId="13" borderId="25" xfId="22" applyFont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406386701662299E-2"/>
          <c:y val="5.0333218879604888E-2"/>
          <c:w val="0.94290425093922092"/>
          <c:h val="0.70226405808244485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Emissions!$V$1</c:f>
              <c:strCache>
                <c:ptCount val="1"/>
                <c:pt idx="0">
                  <c:v>Shoulder_Ramp_DMS_Signal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Emissions!$A$22:$A$58</c:f>
              <c:numCache>
                <c:formatCode>h:mm</c:formatCode>
                <c:ptCount val="37"/>
                <c:pt idx="0">
                  <c:v>0.66666666666666796</c:v>
                </c:pt>
                <c:pt idx="1">
                  <c:v>0.67013888888889095</c:v>
                </c:pt>
                <c:pt idx="2">
                  <c:v>0.67361111111111305</c:v>
                </c:pt>
                <c:pt idx="3">
                  <c:v>0.67708333333333504</c:v>
                </c:pt>
                <c:pt idx="4">
                  <c:v>0.68055555555555802</c:v>
                </c:pt>
                <c:pt idx="5">
                  <c:v>0.68402777777778001</c:v>
                </c:pt>
                <c:pt idx="6">
                  <c:v>0.687500000000002</c:v>
                </c:pt>
                <c:pt idx="7">
                  <c:v>0.69097222222222499</c:v>
                </c:pt>
                <c:pt idx="8">
                  <c:v>0.69444444444444697</c:v>
                </c:pt>
                <c:pt idx="9">
                  <c:v>0.69791666666666896</c:v>
                </c:pt>
                <c:pt idx="10">
                  <c:v>0.70138888888889195</c:v>
                </c:pt>
                <c:pt idx="11">
                  <c:v>0.70486111111111405</c:v>
                </c:pt>
                <c:pt idx="12">
                  <c:v>0.70833333333333703</c:v>
                </c:pt>
                <c:pt idx="13">
                  <c:v>0.71180555555555902</c:v>
                </c:pt>
                <c:pt idx="14">
                  <c:v>0.71527777777778101</c:v>
                </c:pt>
                <c:pt idx="15">
                  <c:v>0.718750000000004</c:v>
                </c:pt>
                <c:pt idx="16">
                  <c:v>0.72222222222222598</c:v>
                </c:pt>
                <c:pt idx="17">
                  <c:v>0.72569444444444797</c:v>
                </c:pt>
                <c:pt idx="18">
                  <c:v>0.72916666666667096</c:v>
                </c:pt>
                <c:pt idx="19">
                  <c:v>0.73263888888889295</c:v>
                </c:pt>
                <c:pt idx="20">
                  <c:v>0.73611111111111505</c:v>
                </c:pt>
                <c:pt idx="21">
                  <c:v>0.73958333333333803</c:v>
                </c:pt>
                <c:pt idx="22">
                  <c:v>0.74305555555556002</c:v>
                </c:pt>
                <c:pt idx="23">
                  <c:v>0.74652777777778201</c:v>
                </c:pt>
                <c:pt idx="24">
                  <c:v>0.750000000000004</c:v>
                </c:pt>
                <c:pt idx="25">
                  <c:v>0.75347222222222698</c:v>
                </c:pt>
                <c:pt idx="26">
                  <c:v>0.75694444444444897</c:v>
                </c:pt>
                <c:pt idx="27">
                  <c:v>0.76041666666667096</c:v>
                </c:pt>
                <c:pt idx="28">
                  <c:v>0.76388888888889395</c:v>
                </c:pt>
                <c:pt idx="29">
                  <c:v>0.76736111111111605</c:v>
                </c:pt>
                <c:pt idx="30">
                  <c:v>0.77083333333333803</c:v>
                </c:pt>
                <c:pt idx="31">
                  <c:v>0.77430555555556102</c:v>
                </c:pt>
                <c:pt idx="32">
                  <c:v>0.77777777777778301</c:v>
                </c:pt>
                <c:pt idx="33">
                  <c:v>0.781250000000005</c:v>
                </c:pt>
                <c:pt idx="34">
                  <c:v>0.78472222222222798</c:v>
                </c:pt>
                <c:pt idx="35">
                  <c:v>0.78819444444444997</c:v>
                </c:pt>
                <c:pt idx="36">
                  <c:v>0.79166666666667196</c:v>
                </c:pt>
              </c:numCache>
            </c:numRef>
          </c:cat>
          <c:val>
            <c:numRef>
              <c:f>Emissions!$V$22:$V$58</c:f>
              <c:numCache>
                <c:formatCode>#,##0</c:formatCode>
                <c:ptCount val="37"/>
                <c:pt idx="0">
                  <c:v>0</c:v>
                </c:pt>
                <c:pt idx="1">
                  <c:v>-1.5769230769365095E-2</c:v>
                </c:pt>
                <c:pt idx="2">
                  <c:v>-4.2072307692305912</c:v>
                </c:pt>
                <c:pt idx="3">
                  <c:v>-16.407615384614473</c:v>
                </c:pt>
                <c:pt idx="4">
                  <c:v>-26.197692307692705</c:v>
                </c:pt>
                <c:pt idx="5">
                  <c:v>-25.773307692306844</c:v>
                </c:pt>
                <c:pt idx="6">
                  <c:v>-9.7457692307707475</c:v>
                </c:pt>
                <c:pt idx="7">
                  <c:v>-16.728615384614386</c:v>
                </c:pt>
                <c:pt idx="8">
                  <c:v>-43.090692307694553</c:v>
                </c:pt>
                <c:pt idx="9">
                  <c:v>-27.6559230769235</c:v>
                </c:pt>
                <c:pt idx="10">
                  <c:v>11.659846153845137</c:v>
                </c:pt>
                <c:pt idx="11">
                  <c:v>41.948538461540011</c:v>
                </c:pt>
                <c:pt idx="12">
                  <c:v>31.875923076924664</c:v>
                </c:pt>
                <c:pt idx="13">
                  <c:v>43.795692307692661</c:v>
                </c:pt>
                <c:pt idx="14">
                  <c:v>95.946846153845399</c:v>
                </c:pt>
                <c:pt idx="15">
                  <c:v>152.86353846154088</c:v>
                </c:pt>
                <c:pt idx="16">
                  <c:v>165.98253846153966</c:v>
                </c:pt>
                <c:pt idx="17">
                  <c:v>222.28676923077001</c:v>
                </c:pt>
                <c:pt idx="18">
                  <c:v>275.54269230769205</c:v>
                </c:pt>
                <c:pt idx="19">
                  <c:v>312.09153846154004</c:v>
                </c:pt>
                <c:pt idx="20">
                  <c:v>279.14038461538439</c:v>
                </c:pt>
                <c:pt idx="21">
                  <c:v>254.4580769230779</c:v>
                </c:pt>
                <c:pt idx="22">
                  <c:v>231.64061538461465</c:v>
                </c:pt>
                <c:pt idx="23">
                  <c:v>163.41661538461267</c:v>
                </c:pt>
                <c:pt idx="24">
                  <c:v>118.23653846153684</c:v>
                </c:pt>
                <c:pt idx="25">
                  <c:v>108.70546153846226</c:v>
                </c:pt>
                <c:pt idx="26">
                  <c:v>151.38069230769179</c:v>
                </c:pt>
                <c:pt idx="27">
                  <c:v>139.59284615384604</c:v>
                </c:pt>
                <c:pt idx="28">
                  <c:v>107.15969230769406</c:v>
                </c:pt>
                <c:pt idx="29">
                  <c:v>72.079769230767852</c:v>
                </c:pt>
                <c:pt idx="30">
                  <c:v>40.516923076924286</c:v>
                </c:pt>
                <c:pt idx="31">
                  <c:v>-18.183923076921928</c:v>
                </c:pt>
                <c:pt idx="32">
                  <c:v>4.660230769233749</c:v>
                </c:pt>
                <c:pt idx="33">
                  <c:v>2.5142307692331087</c:v>
                </c:pt>
                <c:pt idx="34">
                  <c:v>-1.1503846153864288</c:v>
                </c:pt>
                <c:pt idx="35">
                  <c:v>-4.1876153846169473</c:v>
                </c:pt>
                <c:pt idx="36">
                  <c:v>-3.0390000000006694</c:v>
                </c:pt>
              </c:numCache>
            </c:numRef>
          </c:val>
        </c:ser>
        <c:ser>
          <c:idx val="3"/>
          <c:order val="3"/>
          <c:tx>
            <c:strRef>
              <c:f>Emissions!$AF$1</c:f>
              <c:strCache>
                <c:ptCount val="1"/>
                <c:pt idx="0">
                  <c:v>60 Minutes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Emissions!$A$22:$A$58</c:f>
              <c:numCache>
                <c:formatCode>h:mm</c:formatCode>
                <c:ptCount val="37"/>
                <c:pt idx="0">
                  <c:v>0.66666666666666796</c:v>
                </c:pt>
                <c:pt idx="1">
                  <c:v>0.67013888888889095</c:v>
                </c:pt>
                <c:pt idx="2">
                  <c:v>0.67361111111111305</c:v>
                </c:pt>
                <c:pt idx="3">
                  <c:v>0.67708333333333504</c:v>
                </c:pt>
                <c:pt idx="4">
                  <c:v>0.68055555555555802</c:v>
                </c:pt>
                <c:pt idx="5">
                  <c:v>0.68402777777778001</c:v>
                </c:pt>
                <c:pt idx="6">
                  <c:v>0.687500000000002</c:v>
                </c:pt>
                <c:pt idx="7">
                  <c:v>0.69097222222222499</c:v>
                </c:pt>
                <c:pt idx="8">
                  <c:v>0.69444444444444697</c:v>
                </c:pt>
                <c:pt idx="9">
                  <c:v>0.69791666666666896</c:v>
                </c:pt>
                <c:pt idx="10">
                  <c:v>0.70138888888889195</c:v>
                </c:pt>
                <c:pt idx="11">
                  <c:v>0.70486111111111405</c:v>
                </c:pt>
                <c:pt idx="12">
                  <c:v>0.70833333333333703</c:v>
                </c:pt>
                <c:pt idx="13">
                  <c:v>0.71180555555555902</c:v>
                </c:pt>
                <c:pt idx="14">
                  <c:v>0.71527777777778101</c:v>
                </c:pt>
                <c:pt idx="15">
                  <c:v>0.718750000000004</c:v>
                </c:pt>
                <c:pt idx="16">
                  <c:v>0.72222222222222598</c:v>
                </c:pt>
                <c:pt idx="17">
                  <c:v>0.72569444444444797</c:v>
                </c:pt>
                <c:pt idx="18">
                  <c:v>0.72916666666667096</c:v>
                </c:pt>
                <c:pt idx="19">
                  <c:v>0.73263888888889295</c:v>
                </c:pt>
                <c:pt idx="20">
                  <c:v>0.73611111111111505</c:v>
                </c:pt>
                <c:pt idx="21">
                  <c:v>0.73958333333333803</c:v>
                </c:pt>
                <c:pt idx="22">
                  <c:v>0.74305555555556002</c:v>
                </c:pt>
                <c:pt idx="23">
                  <c:v>0.74652777777778201</c:v>
                </c:pt>
                <c:pt idx="24">
                  <c:v>0.750000000000004</c:v>
                </c:pt>
                <c:pt idx="25">
                  <c:v>0.75347222222222698</c:v>
                </c:pt>
                <c:pt idx="26">
                  <c:v>0.75694444444444897</c:v>
                </c:pt>
                <c:pt idx="27">
                  <c:v>0.76041666666667096</c:v>
                </c:pt>
                <c:pt idx="28">
                  <c:v>0.76388888888889395</c:v>
                </c:pt>
                <c:pt idx="29">
                  <c:v>0.76736111111111605</c:v>
                </c:pt>
                <c:pt idx="30">
                  <c:v>0.77083333333333803</c:v>
                </c:pt>
                <c:pt idx="31">
                  <c:v>0.77430555555556102</c:v>
                </c:pt>
                <c:pt idx="32">
                  <c:v>0.77777777777778301</c:v>
                </c:pt>
                <c:pt idx="33">
                  <c:v>0.781250000000005</c:v>
                </c:pt>
                <c:pt idx="34">
                  <c:v>0.78472222222222798</c:v>
                </c:pt>
                <c:pt idx="35">
                  <c:v>0.78819444444444997</c:v>
                </c:pt>
                <c:pt idx="36">
                  <c:v>0.79166666666667196</c:v>
                </c:pt>
              </c:numCache>
              <c:extLst xmlns:c15="http://schemas.microsoft.com/office/drawing/2012/chart"/>
            </c:numRef>
          </c:cat>
          <c:val>
            <c:numRef>
              <c:f>Emissions!$AF$22:$AF$58</c:f>
              <c:numCache>
                <c:formatCode>#,##0</c:formatCode>
                <c:ptCount val="37"/>
                <c:pt idx="0">
                  <c:v>-27.599769230768288</c:v>
                </c:pt>
                <c:pt idx="1">
                  <c:v>14.753461538461124</c:v>
                </c:pt>
                <c:pt idx="2">
                  <c:v>18.719538461538832</c:v>
                </c:pt>
                <c:pt idx="3">
                  <c:v>87.662307692307877</c:v>
                </c:pt>
                <c:pt idx="4">
                  <c:v>65.708307692308153</c:v>
                </c:pt>
                <c:pt idx="5">
                  <c:v>27.159615384614881</c:v>
                </c:pt>
                <c:pt idx="6">
                  <c:v>45.507923076922452</c:v>
                </c:pt>
                <c:pt idx="7">
                  <c:v>32.086615384614561</c:v>
                </c:pt>
                <c:pt idx="8">
                  <c:v>203.10746153846048</c:v>
                </c:pt>
                <c:pt idx="9">
                  <c:v>183.45253846154083</c:v>
                </c:pt>
                <c:pt idx="10">
                  <c:v>84.13738461538378</c:v>
                </c:pt>
                <c:pt idx="11">
                  <c:v>48.914692307691439</c:v>
                </c:pt>
                <c:pt idx="12">
                  <c:v>43.03161538461427</c:v>
                </c:pt>
                <c:pt idx="13">
                  <c:v>35.670615384617122</c:v>
                </c:pt>
                <c:pt idx="14">
                  <c:v>95.768615384615259</c:v>
                </c:pt>
                <c:pt idx="15">
                  <c:v>7.9763846153873601</c:v>
                </c:pt>
                <c:pt idx="16">
                  <c:v>62.524076923076791</c:v>
                </c:pt>
                <c:pt idx="17">
                  <c:v>-9.0279230769228889</c:v>
                </c:pt>
                <c:pt idx="18">
                  <c:v>-26.641692307694029</c:v>
                </c:pt>
                <c:pt idx="19">
                  <c:v>-1.9249230769200949</c:v>
                </c:pt>
                <c:pt idx="20">
                  <c:v>13.818076923074841</c:v>
                </c:pt>
                <c:pt idx="21">
                  <c:v>4.4465384615396033</c:v>
                </c:pt>
                <c:pt idx="22">
                  <c:v>-9.8215384615396033</c:v>
                </c:pt>
                <c:pt idx="23">
                  <c:v>88.264846153844701</c:v>
                </c:pt>
                <c:pt idx="24">
                  <c:v>0.31015384615238872</c:v>
                </c:pt>
                <c:pt idx="25">
                  <c:v>93.677307692309114</c:v>
                </c:pt>
                <c:pt idx="26">
                  <c:v>89.025999999998021</c:v>
                </c:pt>
                <c:pt idx="27">
                  <c:v>168.42138461538343</c:v>
                </c:pt>
                <c:pt idx="28">
                  <c:v>201.88261538461666</c:v>
                </c:pt>
                <c:pt idx="29">
                  <c:v>220.1659230769219</c:v>
                </c:pt>
                <c:pt idx="30">
                  <c:v>289.23369230769458</c:v>
                </c:pt>
                <c:pt idx="31">
                  <c:v>296.98853846153725</c:v>
                </c:pt>
                <c:pt idx="32">
                  <c:v>228.97923076923325</c:v>
                </c:pt>
                <c:pt idx="33">
                  <c:v>111.19461538461474</c:v>
                </c:pt>
                <c:pt idx="34">
                  <c:v>112.45492307692257</c:v>
                </c:pt>
                <c:pt idx="35">
                  <c:v>49.386307692308037</c:v>
                </c:pt>
                <c:pt idx="36">
                  <c:v>32.369230769232672</c:v>
                </c:pt>
              </c:numCache>
              <c:extLst xmlns:c15="http://schemas.microsoft.com/office/drawing/2012/chart"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534248"/>
        <c:axId val="2015346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Emissions!$B$1</c15:sqref>
                        </c15:formulaRef>
                      </c:ext>
                    </c:extLst>
                    <c:strCache>
                      <c:ptCount val="1"/>
                      <c:pt idx="0">
                        <c:v>Do Nothing - No Incidents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Emissions!$A$22:$A$58</c15:sqref>
                        </c15:formulaRef>
                      </c:ext>
                    </c:extLst>
                    <c:numCache>
                      <c:formatCode>h:mm</c:formatCode>
                      <c:ptCount val="37"/>
                      <c:pt idx="0">
                        <c:v>0.66666666666666796</c:v>
                      </c:pt>
                      <c:pt idx="1">
                        <c:v>0.67013888888889095</c:v>
                      </c:pt>
                      <c:pt idx="2">
                        <c:v>0.67361111111111305</c:v>
                      </c:pt>
                      <c:pt idx="3">
                        <c:v>0.67708333333333504</c:v>
                      </c:pt>
                      <c:pt idx="4">
                        <c:v>0.68055555555555802</c:v>
                      </c:pt>
                      <c:pt idx="5">
                        <c:v>0.68402777777778001</c:v>
                      </c:pt>
                      <c:pt idx="6">
                        <c:v>0.687500000000002</c:v>
                      </c:pt>
                      <c:pt idx="7">
                        <c:v>0.69097222222222499</c:v>
                      </c:pt>
                      <c:pt idx="8">
                        <c:v>0.69444444444444697</c:v>
                      </c:pt>
                      <c:pt idx="9">
                        <c:v>0.69791666666666896</c:v>
                      </c:pt>
                      <c:pt idx="10">
                        <c:v>0.70138888888889195</c:v>
                      </c:pt>
                      <c:pt idx="11">
                        <c:v>0.70486111111111405</c:v>
                      </c:pt>
                      <c:pt idx="12">
                        <c:v>0.70833333333333703</c:v>
                      </c:pt>
                      <c:pt idx="13">
                        <c:v>0.71180555555555902</c:v>
                      </c:pt>
                      <c:pt idx="14">
                        <c:v>0.71527777777778101</c:v>
                      </c:pt>
                      <c:pt idx="15">
                        <c:v>0.718750000000004</c:v>
                      </c:pt>
                      <c:pt idx="16">
                        <c:v>0.72222222222222598</c:v>
                      </c:pt>
                      <c:pt idx="17">
                        <c:v>0.72569444444444797</c:v>
                      </c:pt>
                      <c:pt idx="18">
                        <c:v>0.72916666666667096</c:v>
                      </c:pt>
                      <c:pt idx="19">
                        <c:v>0.73263888888889295</c:v>
                      </c:pt>
                      <c:pt idx="20">
                        <c:v>0.73611111111111505</c:v>
                      </c:pt>
                      <c:pt idx="21">
                        <c:v>0.73958333333333803</c:v>
                      </c:pt>
                      <c:pt idx="22">
                        <c:v>0.74305555555556002</c:v>
                      </c:pt>
                      <c:pt idx="23">
                        <c:v>0.74652777777778201</c:v>
                      </c:pt>
                      <c:pt idx="24">
                        <c:v>0.750000000000004</c:v>
                      </c:pt>
                      <c:pt idx="25">
                        <c:v>0.75347222222222698</c:v>
                      </c:pt>
                      <c:pt idx="26">
                        <c:v>0.75694444444444897</c:v>
                      </c:pt>
                      <c:pt idx="27">
                        <c:v>0.76041666666667096</c:v>
                      </c:pt>
                      <c:pt idx="28">
                        <c:v>0.76388888888889395</c:v>
                      </c:pt>
                      <c:pt idx="29">
                        <c:v>0.76736111111111605</c:v>
                      </c:pt>
                      <c:pt idx="30">
                        <c:v>0.77083333333333803</c:v>
                      </c:pt>
                      <c:pt idx="31">
                        <c:v>0.77430555555556102</c:v>
                      </c:pt>
                      <c:pt idx="32">
                        <c:v>0.77777777777778301</c:v>
                      </c:pt>
                      <c:pt idx="33">
                        <c:v>0.781250000000005</c:v>
                      </c:pt>
                      <c:pt idx="34">
                        <c:v>0.78472222222222798</c:v>
                      </c:pt>
                      <c:pt idx="35">
                        <c:v>0.78819444444444997</c:v>
                      </c:pt>
                      <c:pt idx="36">
                        <c:v>0.79166666666667196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Emissions!$B$22:$B$58</c15:sqref>
                        </c15:formulaRef>
                      </c:ext>
                    </c:extLst>
                    <c:numCache>
                      <c:formatCode>#,##0</c:formatCode>
                      <c:ptCount val="37"/>
                      <c:pt idx="0">
                        <c:v>0</c:v>
                      </c:pt>
                      <c:pt idx="1">
                        <c:v>-0.91869230769225396</c:v>
                      </c:pt>
                      <c:pt idx="2">
                        <c:v>-13.215461538460659</c:v>
                      </c:pt>
                      <c:pt idx="3">
                        <c:v>-56.9294615384606</c:v>
                      </c:pt>
                      <c:pt idx="4">
                        <c:v>-91.9640769230773</c:v>
                      </c:pt>
                      <c:pt idx="5">
                        <c:v>-101.96876923076888</c:v>
                      </c:pt>
                      <c:pt idx="6">
                        <c:v>-71.567769230770864</c:v>
                      </c:pt>
                      <c:pt idx="7">
                        <c:v>-45.227384615383926</c:v>
                      </c:pt>
                      <c:pt idx="8">
                        <c:v>-83.292538461540971</c:v>
                      </c:pt>
                      <c:pt idx="9">
                        <c:v>-23.941923076923558</c:v>
                      </c:pt>
                      <c:pt idx="10">
                        <c:v>78.741692307692574</c:v>
                      </c:pt>
                      <c:pt idx="11">
                        <c:v>202.27146153846115</c:v>
                      </c:pt>
                      <c:pt idx="12">
                        <c:v>299.14584615384592</c:v>
                      </c:pt>
                      <c:pt idx="13">
                        <c:v>358.61661538461703</c:v>
                      </c:pt>
                      <c:pt idx="14">
                        <c:v>518.9159230769219</c:v>
                      </c:pt>
                      <c:pt idx="15">
                        <c:v>629.57684615384642</c:v>
                      </c:pt>
                      <c:pt idx="16">
                        <c:v>708.45838461538733</c:v>
                      </c:pt>
                      <c:pt idx="17">
                        <c:v>777.21407692307548</c:v>
                      </c:pt>
                      <c:pt idx="18">
                        <c:v>786.61907692307432</c:v>
                      </c:pt>
                      <c:pt idx="19">
                        <c:v>860.27615384615638</c:v>
                      </c:pt>
                      <c:pt idx="20">
                        <c:v>913.89046153845993</c:v>
                      </c:pt>
                      <c:pt idx="21">
                        <c:v>951.64261538461506</c:v>
                      </c:pt>
                      <c:pt idx="22">
                        <c:v>886.03569230769426</c:v>
                      </c:pt>
                      <c:pt idx="23">
                        <c:v>772.18261538461593</c:v>
                      </c:pt>
                      <c:pt idx="24">
                        <c:v>682.6771538461544</c:v>
                      </c:pt>
                      <c:pt idx="25">
                        <c:v>604.94376923076925</c:v>
                      </c:pt>
                      <c:pt idx="26">
                        <c:v>534.7190769230765</c:v>
                      </c:pt>
                      <c:pt idx="27">
                        <c:v>458.23799999999756</c:v>
                      </c:pt>
                      <c:pt idx="28">
                        <c:v>440.4204615384624</c:v>
                      </c:pt>
                      <c:pt idx="29">
                        <c:v>387.75338461538558</c:v>
                      </c:pt>
                      <c:pt idx="30">
                        <c:v>334.49353846153826</c:v>
                      </c:pt>
                      <c:pt idx="31">
                        <c:v>245.10423076922962</c:v>
                      </c:pt>
                      <c:pt idx="32">
                        <c:v>139.3900769230786</c:v>
                      </c:pt>
                      <c:pt idx="33">
                        <c:v>30.247384615384362</c:v>
                      </c:pt>
                      <c:pt idx="34">
                        <c:v>-18.367000000002008</c:v>
                      </c:pt>
                      <c:pt idx="35">
                        <c:v>13.054000000000087</c:v>
                      </c:pt>
                      <c:pt idx="36">
                        <c:v>45.562076923077257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Emissions!$L$1</c15:sqref>
                        </c15:formulaRef>
                      </c:ext>
                    </c:extLst>
                    <c:strCache>
                      <c:ptCount val="1"/>
                      <c:pt idx="0">
                        <c:v>Do Nothing - Including Incidents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Emissions!$A$22:$A$58</c15:sqref>
                        </c15:formulaRef>
                      </c:ext>
                    </c:extLst>
                    <c:numCache>
                      <c:formatCode>h:mm</c:formatCode>
                      <c:ptCount val="37"/>
                      <c:pt idx="0">
                        <c:v>0.66666666666666796</c:v>
                      </c:pt>
                      <c:pt idx="1">
                        <c:v>0.67013888888889095</c:v>
                      </c:pt>
                      <c:pt idx="2">
                        <c:v>0.67361111111111305</c:v>
                      </c:pt>
                      <c:pt idx="3">
                        <c:v>0.67708333333333504</c:v>
                      </c:pt>
                      <c:pt idx="4">
                        <c:v>0.68055555555555802</c:v>
                      </c:pt>
                      <c:pt idx="5">
                        <c:v>0.68402777777778001</c:v>
                      </c:pt>
                      <c:pt idx="6">
                        <c:v>0.687500000000002</c:v>
                      </c:pt>
                      <c:pt idx="7">
                        <c:v>0.69097222222222499</c:v>
                      </c:pt>
                      <c:pt idx="8">
                        <c:v>0.69444444444444697</c:v>
                      </c:pt>
                      <c:pt idx="9">
                        <c:v>0.69791666666666896</c:v>
                      </c:pt>
                      <c:pt idx="10">
                        <c:v>0.70138888888889195</c:v>
                      </c:pt>
                      <c:pt idx="11">
                        <c:v>0.70486111111111405</c:v>
                      </c:pt>
                      <c:pt idx="12">
                        <c:v>0.70833333333333703</c:v>
                      </c:pt>
                      <c:pt idx="13">
                        <c:v>0.71180555555555902</c:v>
                      </c:pt>
                      <c:pt idx="14">
                        <c:v>0.71527777777778101</c:v>
                      </c:pt>
                      <c:pt idx="15">
                        <c:v>0.718750000000004</c:v>
                      </c:pt>
                      <c:pt idx="16">
                        <c:v>0.72222222222222598</c:v>
                      </c:pt>
                      <c:pt idx="17">
                        <c:v>0.72569444444444797</c:v>
                      </c:pt>
                      <c:pt idx="18">
                        <c:v>0.72916666666667096</c:v>
                      </c:pt>
                      <c:pt idx="19">
                        <c:v>0.73263888888889295</c:v>
                      </c:pt>
                      <c:pt idx="20">
                        <c:v>0.73611111111111505</c:v>
                      </c:pt>
                      <c:pt idx="21">
                        <c:v>0.73958333333333803</c:v>
                      </c:pt>
                      <c:pt idx="22">
                        <c:v>0.74305555555556002</c:v>
                      </c:pt>
                      <c:pt idx="23">
                        <c:v>0.74652777777778201</c:v>
                      </c:pt>
                      <c:pt idx="24">
                        <c:v>0.750000000000004</c:v>
                      </c:pt>
                      <c:pt idx="25">
                        <c:v>0.75347222222222698</c:v>
                      </c:pt>
                      <c:pt idx="26">
                        <c:v>0.75694444444444897</c:v>
                      </c:pt>
                      <c:pt idx="27">
                        <c:v>0.76041666666667096</c:v>
                      </c:pt>
                      <c:pt idx="28">
                        <c:v>0.76388888888889395</c:v>
                      </c:pt>
                      <c:pt idx="29">
                        <c:v>0.76736111111111605</c:v>
                      </c:pt>
                      <c:pt idx="30">
                        <c:v>0.77083333333333803</c:v>
                      </c:pt>
                      <c:pt idx="31">
                        <c:v>0.77430555555556102</c:v>
                      </c:pt>
                      <c:pt idx="32">
                        <c:v>0.77777777777778301</c:v>
                      </c:pt>
                      <c:pt idx="33">
                        <c:v>0.781250000000005</c:v>
                      </c:pt>
                      <c:pt idx="34">
                        <c:v>0.78472222222222798</c:v>
                      </c:pt>
                      <c:pt idx="35">
                        <c:v>0.78819444444444997</c:v>
                      </c:pt>
                      <c:pt idx="36">
                        <c:v>0.79166666666667196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Emissions!$L$22:$L$58</c15:sqref>
                        </c15:formulaRef>
                      </c:ext>
                    </c:extLst>
                    <c:numCache>
                      <c:formatCode>#,##0</c:formatCode>
                      <c:ptCount val="3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01534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1534640"/>
        <c:crosses val="autoZero"/>
        <c:auto val="1"/>
        <c:lblAlgn val="ctr"/>
        <c:lblOffset val="100"/>
        <c:noMultiLvlLbl val="0"/>
      </c:catAx>
      <c:valAx>
        <c:axId val="20153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/>
                  <a:t>Gallons</a:t>
                </a:r>
              </a:p>
            </c:rich>
          </c:tx>
          <c:layout>
            <c:manualLayout>
              <c:xMode val="edge"/>
              <c:yMode val="edge"/>
              <c:x val="3.8557157916275231E-3"/>
              <c:y val="0.40752793277470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1534248"/>
        <c:crosses val="autoZero"/>
        <c:crossBetween val="between"/>
        <c:minorUnit val="50"/>
      </c:valAx>
      <c:spPr>
        <a:noFill/>
        <a:ln w="6350">
          <a:noFill/>
        </a:ln>
        <a:effectLst/>
      </c:spPr>
    </c:plotArea>
    <c:plotVisOnly val="1"/>
    <c:dispBlanksAs val="gap"/>
    <c:showDLblsOverMax val="0"/>
  </c:chart>
  <c:spPr>
    <a:noFill/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491354021923736E-2"/>
          <c:y val="5.0333218879604888E-2"/>
          <c:w val="0.93881928361895939"/>
          <c:h val="0.70226405808244485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Emissions!$V$1</c:f>
              <c:strCache>
                <c:ptCount val="1"/>
                <c:pt idx="0">
                  <c:v>Shoulder_Ramp_DMS_Signal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Emissions!$A$22:$A$58</c:f>
              <c:numCache>
                <c:formatCode>h:mm</c:formatCode>
                <c:ptCount val="37"/>
                <c:pt idx="0">
                  <c:v>0.66666666666666796</c:v>
                </c:pt>
                <c:pt idx="1">
                  <c:v>0.67013888888889095</c:v>
                </c:pt>
                <c:pt idx="2">
                  <c:v>0.67361111111111305</c:v>
                </c:pt>
                <c:pt idx="3">
                  <c:v>0.67708333333333504</c:v>
                </c:pt>
                <c:pt idx="4">
                  <c:v>0.68055555555555802</c:v>
                </c:pt>
                <c:pt idx="5">
                  <c:v>0.68402777777778001</c:v>
                </c:pt>
                <c:pt idx="6">
                  <c:v>0.687500000000002</c:v>
                </c:pt>
                <c:pt idx="7">
                  <c:v>0.69097222222222499</c:v>
                </c:pt>
                <c:pt idx="8">
                  <c:v>0.69444444444444697</c:v>
                </c:pt>
                <c:pt idx="9">
                  <c:v>0.69791666666666896</c:v>
                </c:pt>
                <c:pt idx="10">
                  <c:v>0.70138888888889195</c:v>
                </c:pt>
                <c:pt idx="11">
                  <c:v>0.70486111111111405</c:v>
                </c:pt>
                <c:pt idx="12">
                  <c:v>0.70833333333333703</c:v>
                </c:pt>
                <c:pt idx="13">
                  <c:v>0.71180555555555902</c:v>
                </c:pt>
                <c:pt idx="14">
                  <c:v>0.71527777777778101</c:v>
                </c:pt>
                <c:pt idx="15">
                  <c:v>0.718750000000004</c:v>
                </c:pt>
                <c:pt idx="16">
                  <c:v>0.72222222222222598</c:v>
                </c:pt>
                <c:pt idx="17">
                  <c:v>0.72569444444444797</c:v>
                </c:pt>
                <c:pt idx="18">
                  <c:v>0.72916666666667096</c:v>
                </c:pt>
                <c:pt idx="19">
                  <c:v>0.73263888888889295</c:v>
                </c:pt>
                <c:pt idx="20">
                  <c:v>0.73611111111111505</c:v>
                </c:pt>
                <c:pt idx="21">
                  <c:v>0.73958333333333803</c:v>
                </c:pt>
                <c:pt idx="22">
                  <c:v>0.74305555555556002</c:v>
                </c:pt>
                <c:pt idx="23">
                  <c:v>0.74652777777778201</c:v>
                </c:pt>
                <c:pt idx="24">
                  <c:v>0.750000000000004</c:v>
                </c:pt>
                <c:pt idx="25">
                  <c:v>0.75347222222222698</c:v>
                </c:pt>
                <c:pt idx="26">
                  <c:v>0.75694444444444897</c:v>
                </c:pt>
                <c:pt idx="27">
                  <c:v>0.76041666666667096</c:v>
                </c:pt>
                <c:pt idx="28">
                  <c:v>0.76388888888889395</c:v>
                </c:pt>
                <c:pt idx="29">
                  <c:v>0.76736111111111605</c:v>
                </c:pt>
                <c:pt idx="30">
                  <c:v>0.77083333333333803</c:v>
                </c:pt>
                <c:pt idx="31">
                  <c:v>0.77430555555556102</c:v>
                </c:pt>
                <c:pt idx="32">
                  <c:v>0.77777777777778301</c:v>
                </c:pt>
                <c:pt idx="33">
                  <c:v>0.781250000000005</c:v>
                </c:pt>
                <c:pt idx="34">
                  <c:v>0.78472222222222798</c:v>
                </c:pt>
                <c:pt idx="35">
                  <c:v>0.78819444444444997</c:v>
                </c:pt>
                <c:pt idx="36">
                  <c:v>0.79166666666667196</c:v>
                </c:pt>
              </c:numCache>
            </c:numRef>
          </c:cat>
          <c:val>
            <c:numRef>
              <c:f>Emissions!$Y$22:$Y$58</c:f>
              <c:numCache>
                <c:formatCode>#,##0</c:formatCode>
                <c:ptCount val="37"/>
                <c:pt idx="0">
                  <c:v>0</c:v>
                </c:pt>
                <c:pt idx="1">
                  <c:v>-368</c:v>
                </c:pt>
                <c:pt idx="2">
                  <c:v>-42272</c:v>
                </c:pt>
                <c:pt idx="3">
                  <c:v>-163648</c:v>
                </c:pt>
                <c:pt idx="4">
                  <c:v>-263056</c:v>
                </c:pt>
                <c:pt idx="5">
                  <c:v>-260928</c:v>
                </c:pt>
                <c:pt idx="6">
                  <c:v>-96320</c:v>
                </c:pt>
                <c:pt idx="7">
                  <c:v>-167344</c:v>
                </c:pt>
                <c:pt idx="8">
                  <c:v>-431184</c:v>
                </c:pt>
                <c:pt idx="9">
                  <c:v>-266816</c:v>
                </c:pt>
                <c:pt idx="10">
                  <c:v>124736</c:v>
                </c:pt>
                <c:pt idx="11">
                  <c:v>430832</c:v>
                </c:pt>
                <c:pt idx="12">
                  <c:v>324848</c:v>
                </c:pt>
                <c:pt idx="13">
                  <c:v>458704</c:v>
                </c:pt>
                <c:pt idx="14">
                  <c:v>979536</c:v>
                </c:pt>
                <c:pt idx="15">
                  <c:v>1538304</c:v>
                </c:pt>
                <c:pt idx="16">
                  <c:v>1660128</c:v>
                </c:pt>
                <c:pt idx="17">
                  <c:v>2219792</c:v>
                </c:pt>
                <c:pt idx="18">
                  <c:v>2717984</c:v>
                </c:pt>
                <c:pt idx="19">
                  <c:v>3051488</c:v>
                </c:pt>
                <c:pt idx="20">
                  <c:v>2722016</c:v>
                </c:pt>
                <c:pt idx="21">
                  <c:v>2456544</c:v>
                </c:pt>
                <c:pt idx="22">
                  <c:v>2213680</c:v>
                </c:pt>
                <c:pt idx="23">
                  <c:v>1524112</c:v>
                </c:pt>
                <c:pt idx="24">
                  <c:v>1127360</c:v>
                </c:pt>
                <c:pt idx="25">
                  <c:v>1056128</c:v>
                </c:pt>
                <c:pt idx="26">
                  <c:v>1477360</c:v>
                </c:pt>
                <c:pt idx="27">
                  <c:v>1386256</c:v>
                </c:pt>
                <c:pt idx="28">
                  <c:v>1104736</c:v>
                </c:pt>
                <c:pt idx="29">
                  <c:v>761264</c:v>
                </c:pt>
                <c:pt idx="30">
                  <c:v>417520</c:v>
                </c:pt>
                <c:pt idx="31">
                  <c:v>-175840</c:v>
                </c:pt>
                <c:pt idx="32">
                  <c:v>-1968</c:v>
                </c:pt>
                <c:pt idx="33">
                  <c:v>-20928</c:v>
                </c:pt>
                <c:pt idx="34">
                  <c:v>82640</c:v>
                </c:pt>
                <c:pt idx="35">
                  <c:v>81472</c:v>
                </c:pt>
                <c:pt idx="36">
                  <c:v>34720</c:v>
                </c:pt>
              </c:numCache>
            </c:numRef>
          </c:val>
        </c:ser>
        <c:ser>
          <c:idx val="3"/>
          <c:order val="3"/>
          <c:tx>
            <c:strRef>
              <c:f>Emissions!$AF$1</c:f>
              <c:strCache>
                <c:ptCount val="1"/>
                <c:pt idx="0">
                  <c:v>60 Minutes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Emissions!$A$22:$A$58</c:f>
              <c:numCache>
                <c:formatCode>h:mm</c:formatCode>
                <c:ptCount val="37"/>
                <c:pt idx="0">
                  <c:v>0.66666666666666796</c:v>
                </c:pt>
                <c:pt idx="1">
                  <c:v>0.67013888888889095</c:v>
                </c:pt>
                <c:pt idx="2">
                  <c:v>0.67361111111111305</c:v>
                </c:pt>
                <c:pt idx="3">
                  <c:v>0.67708333333333504</c:v>
                </c:pt>
                <c:pt idx="4">
                  <c:v>0.68055555555555802</c:v>
                </c:pt>
                <c:pt idx="5">
                  <c:v>0.68402777777778001</c:v>
                </c:pt>
                <c:pt idx="6">
                  <c:v>0.687500000000002</c:v>
                </c:pt>
                <c:pt idx="7">
                  <c:v>0.69097222222222499</c:v>
                </c:pt>
                <c:pt idx="8">
                  <c:v>0.69444444444444697</c:v>
                </c:pt>
                <c:pt idx="9">
                  <c:v>0.69791666666666896</c:v>
                </c:pt>
                <c:pt idx="10">
                  <c:v>0.70138888888889195</c:v>
                </c:pt>
                <c:pt idx="11">
                  <c:v>0.70486111111111405</c:v>
                </c:pt>
                <c:pt idx="12">
                  <c:v>0.70833333333333703</c:v>
                </c:pt>
                <c:pt idx="13">
                  <c:v>0.71180555555555902</c:v>
                </c:pt>
                <c:pt idx="14">
                  <c:v>0.71527777777778101</c:v>
                </c:pt>
                <c:pt idx="15">
                  <c:v>0.718750000000004</c:v>
                </c:pt>
                <c:pt idx="16">
                  <c:v>0.72222222222222598</c:v>
                </c:pt>
                <c:pt idx="17">
                  <c:v>0.72569444444444797</c:v>
                </c:pt>
                <c:pt idx="18">
                  <c:v>0.72916666666667096</c:v>
                </c:pt>
                <c:pt idx="19">
                  <c:v>0.73263888888889295</c:v>
                </c:pt>
                <c:pt idx="20">
                  <c:v>0.73611111111111505</c:v>
                </c:pt>
                <c:pt idx="21">
                  <c:v>0.73958333333333803</c:v>
                </c:pt>
                <c:pt idx="22">
                  <c:v>0.74305555555556002</c:v>
                </c:pt>
                <c:pt idx="23">
                  <c:v>0.74652777777778201</c:v>
                </c:pt>
                <c:pt idx="24">
                  <c:v>0.750000000000004</c:v>
                </c:pt>
                <c:pt idx="25">
                  <c:v>0.75347222222222698</c:v>
                </c:pt>
                <c:pt idx="26">
                  <c:v>0.75694444444444897</c:v>
                </c:pt>
                <c:pt idx="27">
                  <c:v>0.76041666666667096</c:v>
                </c:pt>
                <c:pt idx="28">
                  <c:v>0.76388888888889395</c:v>
                </c:pt>
                <c:pt idx="29">
                  <c:v>0.76736111111111605</c:v>
                </c:pt>
                <c:pt idx="30">
                  <c:v>0.77083333333333803</c:v>
                </c:pt>
                <c:pt idx="31">
                  <c:v>0.77430555555556102</c:v>
                </c:pt>
                <c:pt idx="32">
                  <c:v>0.77777777777778301</c:v>
                </c:pt>
                <c:pt idx="33">
                  <c:v>0.781250000000005</c:v>
                </c:pt>
                <c:pt idx="34">
                  <c:v>0.78472222222222798</c:v>
                </c:pt>
                <c:pt idx="35">
                  <c:v>0.78819444444444997</c:v>
                </c:pt>
                <c:pt idx="36">
                  <c:v>0.79166666666667196</c:v>
                </c:pt>
              </c:numCache>
              <c:extLst xmlns:c15="http://schemas.microsoft.com/office/drawing/2012/chart"/>
            </c:numRef>
          </c:cat>
          <c:val>
            <c:numRef>
              <c:f>Emissions!$AI$22:$AI$58</c:f>
              <c:numCache>
                <c:formatCode>#,##0</c:formatCode>
                <c:ptCount val="37"/>
                <c:pt idx="0">
                  <c:v>91696</c:v>
                </c:pt>
                <c:pt idx="1">
                  <c:v>46400</c:v>
                </c:pt>
                <c:pt idx="2">
                  <c:v>-311120</c:v>
                </c:pt>
                <c:pt idx="3">
                  <c:v>758592</c:v>
                </c:pt>
                <c:pt idx="4">
                  <c:v>463936</c:v>
                </c:pt>
                <c:pt idx="5">
                  <c:v>555376</c:v>
                </c:pt>
                <c:pt idx="6">
                  <c:v>-32048</c:v>
                </c:pt>
                <c:pt idx="7">
                  <c:v>297552</c:v>
                </c:pt>
                <c:pt idx="8">
                  <c:v>1872288</c:v>
                </c:pt>
                <c:pt idx="9">
                  <c:v>1306944</c:v>
                </c:pt>
                <c:pt idx="10">
                  <c:v>710928</c:v>
                </c:pt>
                <c:pt idx="11">
                  <c:v>199920</c:v>
                </c:pt>
                <c:pt idx="12">
                  <c:v>460768</c:v>
                </c:pt>
                <c:pt idx="13">
                  <c:v>-517984</c:v>
                </c:pt>
                <c:pt idx="14">
                  <c:v>-1124368</c:v>
                </c:pt>
                <c:pt idx="15">
                  <c:v>-911904</c:v>
                </c:pt>
                <c:pt idx="16">
                  <c:v>173536</c:v>
                </c:pt>
                <c:pt idx="17">
                  <c:v>-470480</c:v>
                </c:pt>
                <c:pt idx="18">
                  <c:v>-358624</c:v>
                </c:pt>
                <c:pt idx="19">
                  <c:v>-372800</c:v>
                </c:pt>
                <c:pt idx="20">
                  <c:v>74816</c:v>
                </c:pt>
                <c:pt idx="21">
                  <c:v>-511104</c:v>
                </c:pt>
                <c:pt idx="22">
                  <c:v>106928</c:v>
                </c:pt>
                <c:pt idx="23">
                  <c:v>317936</c:v>
                </c:pt>
                <c:pt idx="24">
                  <c:v>224640</c:v>
                </c:pt>
                <c:pt idx="25">
                  <c:v>636592</c:v>
                </c:pt>
                <c:pt idx="26">
                  <c:v>1069536</c:v>
                </c:pt>
                <c:pt idx="27">
                  <c:v>1848064</c:v>
                </c:pt>
                <c:pt idx="28">
                  <c:v>2175664</c:v>
                </c:pt>
                <c:pt idx="29">
                  <c:v>2581008</c:v>
                </c:pt>
                <c:pt idx="30">
                  <c:v>2489184</c:v>
                </c:pt>
                <c:pt idx="31">
                  <c:v>2566576</c:v>
                </c:pt>
                <c:pt idx="32">
                  <c:v>2391584</c:v>
                </c:pt>
                <c:pt idx="33">
                  <c:v>1471712</c:v>
                </c:pt>
                <c:pt idx="34">
                  <c:v>966656</c:v>
                </c:pt>
                <c:pt idx="35">
                  <c:v>352000</c:v>
                </c:pt>
                <c:pt idx="36">
                  <c:v>442176</c:v>
                </c:pt>
              </c:numCache>
              <c:extLst xmlns:c15="http://schemas.microsoft.com/office/drawing/2012/chart"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535816"/>
        <c:axId val="2015188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Emissions!$B$1</c15:sqref>
                        </c15:formulaRef>
                      </c:ext>
                    </c:extLst>
                    <c:strCache>
                      <c:ptCount val="1"/>
                      <c:pt idx="0">
                        <c:v>Do Nothing - No Incidents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Emissions!$A$22:$A$58</c15:sqref>
                        </c15:formulaRef>
                      </c:ext>
                    </c:extLst>
                    <c:numCache>
                      <c:formatCode>h:mm</c:formatCode>
                      <c:ptCount val="37"/>
                      <c:pt idx="0">
                        <c:v>0.66666666666666796</c:v>
                      </c:pt>
                      <c:pt idx="1">
                        <c:v>0.67013888888889095</c:v>
                      </c:pt>
                      <c:pt idx="2">
                        <c:v>0.67361111111111305</c:v>
                      </c:pt>
                      <c:pt idx="3">
                        <c:v>0.67708333333333504</c:v>
                      </c:pt>
                      <c:pt idx="4">
                        <c:v>0.68055555555555802</c:v>
                      </c:pt>
                      <c:pt idx="5">
                        <c:v>0.68402777777778001</c:v>
                      </c:pt>
                      <c:pt idx="6">
                        <c:v>0.687500000000002</c:v>
                      </c:pt>
                      <c:pt idx="7">
                        <c:v>0.69097222222222499</c:v>
                      </c:pt>
                      <c:pt idx="8">
                        <c:v>0.69444444444444697</c:v>
                      </c:pt>
                      <c:pt idx="9">
                        <c:v>0.69791666666666896</c:v>
                      </c:pt>
                      <c:pt idx="10">
                        <c:v>0.70138888888889195</c:v>
                      </c:pt>
                      <c:pt idx="11">
                        <c:v>0.70486111111111405</c:v>
                      </c:pt>
                      <c:pt idx="12">
                        <c:v>0.70833333333333703</c:v>
                      </c:pt>
                      <c:pt idx="13">
                        <c:v>0.71180555555555902</c:v>
                      </c:pt>
                      <c:pt idx="14">
                        <c:v>0.71527777777778101</c:v>
                      </c:pt>
                      <c:pt idx="15">
                        <c:v>0.718750000000004</c:v>
                      </c:pt>
                      <c:pt idx="16">
                        <c:v>0.72222222222222598</c:v>
                      </c:pt>
                      <c:pt idx="17">
                        <c:v>0.72569444444444797</c:v>
                      </c:pt>
                      <c:pt idx="18">
                        <c:v>0.72916666666667096</c:v>
                      </c:pt>
                      <c:pt idx="19">
                        <c:v>0.73263888888889295</c:v>
                      </c:pt>
                      <c:pt idx="20">
                        <c:v>0.73611111111111505</c:v>
                      </c:pt>
                      <c:pt idx="21">
                        <c:v>0.73958333333333803</c:v>
                      </c:pt>
                      <c:pt idx="22">
                        <c:v>0.74305555555556002</c:v>
                      </c:pt>
                      <c:pt idx="23">
                        <c:v>0.74652777777778201</c:v>
                      </c:pt>
                      <c:pt idx="24">
                        <c:v>0.750000000000004</c:v>
                      </c:pt>
                      <c:pt idx="25">
                        <c:v>0.75347222222222698</c:v>
                      </c:pt>
                      <c:pt idx="26">
                        <c:v>0.75694444444444897</c:v>
                      </c:pt>
                      <c:pt idx="27">
                        <c:v>0.76041666666667096</c:v>
                      </c:pt>
                      <c:pt idx="28">
                        <c:v>0.76388888888889395</c:v>
                      </c:pt>
                      <c:pt idx="29">
                        <c:v>0.76736111111111605</c:v>
                      </c:pt>
                      <c:pt idx="30">
                        <c:v>0.77083333333333803</c:v>
                      </c:pt>
                      <c:pt idx="31">
                        <c:v>0.77430555555556102</c:v>
                      </c:pt>
                      <c:pt idx="32">
                        <c:v>0.77777777777778301</c:v>
                      </c:pt>
                      <c:pt idx="33">
                        <c:v>0.781250000000005</c:v>
                      </c:pt>
                      <c:pt idx="34">
                        <c:v>0.78472222222222798</c:v>
                      </c:pt>
                      <c:pt idx="35">
                        <c:v>0.78819444444444997</c:v>
                      </c:pt>
                      <c:pt idx="36">
                        <c:v>0.79166666666667196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Emissions!$E$22:$E$58</c15:sqref>
                        </c15:formulaRef>
                      </c:ext>
                    </c:extLst>
                    <c:numCache>
                      <c:formatCode>#,##0</c:formatCode>
                      <c:ptCount val="37"/>
                      <c:pt idx="0">
                        <c:v>0</c:v>
                      </c:pt>
                      <c:pt idx="1">
                        <c:v>-9504</c:v>
                      </c:pt>
                      <c:pt idx="2">
                        <c:v>-130048</c:v>
                      </c:pt>
                      <c:pt idx="3">
                        <c:v>-564208</c:v>
                      </c:pt>
                      <c:pt idx="4">
                        <c:v>-912496</c:v>
                      </c:pt>
                      <c:pt idx="5">
                        <c:v>-1017424</c:v>
                      </c:pt>
                      <c:pt idx="6">
                        <c:v>-717168</c:v>
                      </c:pt>
                      <c:pt idx="7">
                        <c:v>-473504</c:v>
                      </c:pt>
                      <c:pt idx="8">
                        <c:v>-846064</c:v>
                      </c:pt>
                      <c:pt idx="9">
                        <c:v>-254336</c:v>
                      </c:pt>
                      <c:pt idx="10">
                        <c:v>770832</c:v>
                      </c:pt>
                      <c:pt idx="11">
                        <c:v>2014768</c:v>
                      </c:pt>
                      <c:pt idx="12">
                        <c:v>2992336</c:v>
                      </c:pt>
                      <c:pt idx="13">
                        <c:v>3615952</c:v>
                      </c:pt>
                      <c:pt idx="14">
                        <c:v>5171056</c:v>
                      </c:pt>
                      <c:pt idx="15">
                        <c:v>6239280</c:v>
                      </c:pt>
                      <c:pt idx="16">
                        <c:v>7003648</c:v>
                      </c:pt>
                      <c:pt idx="17">
                        <c:v>7650736</c:v>
                      </c:pt>
                      <c:pt idx="18">
                        <c:v>7689424</c:v>
                      </c:pt>
                      <c:pt idx="19">
                        <c:v>8374752</c:v>
                      </c:pt>
                      <c:pt idx="20">
                        <c:v>8927824</c:v>
                      </c:pt>
                      <c:pt idx="21">
                        <c:v>9308256</c:v>
                      </c:pt>
                      <c:pt idx="22">
                        <c:v>8663376</c:v>
                      </c:pt>
                      <c:pt idx="23">
                        <c:v>7548016</c:v>
                      </c:pt>
                      <c:pt idx="24">
                        <c:v>6706240</c:v>
                      </c:pt>
                      <c:pt idx="25">
                        <c:v>5957440</c:v>
                      </c:pt>
                      <c:pt idx="26">
                        <c:v>5244128</c:v>
                      </c:pt>
                      <c:pt idx="27">
                        <c:v>4492896</c:v>
                      </c:pt>
                      <c:pt idx="28">
                        <c:v>4327872</c:v>
                      </c:pt>
                      <c:pt idx="29">
                        <c:v>3800272</c:v>
                      </c:pt>
                      <c:pt idx="30">
                        <c:v>3258560</c:v>
                      </c:pt>
                      <c:pt idx="31">
                        <c:v>2364656</c:v>
                      </c:pt>
                      <c:pt idx="32">
                        <c:v>1330448</c:v>
                      </c:pt>
                      <c:pt idx="33">
                        <c:v>255888</c:v>
                      </c:pt>
                      <c:pt idx="34">
                        <c:v>-243488</c:v>
                      </c:pt>
                      <c:pt idx="35">
                        <c:v>60704</c:v>
                      </c:pt>
                      <c:pt idx="36">
                        <c:v>386928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Emissions!$L$1</c15:sqref>
                        </c15:formulaRef>
                      </c:ext>
                    </c:extLst>
                    <c:strCache>
                      <c:ptCount val="1"/>
                      <c:pt idx="0">
                        <c:v>Do Nothing - Including Incidents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Emissions!$A$22:$A$58</c15:sqref>
                        </c15:formulaRef>
                      </c:ext>
                    </c:extLst>
                    <c:numCache>
                      <c:formatCode>h:mm</c:formatCode>
                      <c:ptCount val="37"/>
                      <c:pt idx="0">
                        <c:v>0.66666666666666796</c:v>
                      </c:pt>
                      <c:pt idx="1">
                        <c:v>0.67013888888889095</c:v>
                      </c:pt>
                      <c:pt idx="2">
                        <c:v>0.67361111111111305</c:v>
                      </c:pt>
                      <c:pt idx="3">
                        <c:v>0.67708333333333504</c:v>
                      </c:pt>
                      <c:pt idx="4">
                        <c:v>0.68055555555555802</c:v>
                      </c:pt>
                      <c:pt idx="5">
                        <c:v>0.68402777777778001</c:v>
                      </c:pt>
                      <c:pt idx="6">
                        <c:v>0.687500000000002</c:v>
                      </c:pt>
                      <c:pt idx="7">
                        <c:v>0.69097222222222499</c:v>
                      </c:pt>
                      <c:pt idx="8">
                        <c:v>0.69444444444444697</c:v>
                      </c:pt>
                      <c:pt idx="9">
                        <c:v>0.69791666666666896</c:v>
                      </c:pt>
                      <c:pt idx="10">
                        <c:v>0.70138888888889195</c:v>
                      </c:pt>
                      <c:pt idx="11">
                        <c:v>0.70486111111111405</c:v>
                      </c:pt>
                      <c:pt idx="12">
                        <c:v>0.70833333333333703</c:v>
                      </c:pt>
                      <c:pt idx="13">
                        <c:v>0.71180555555555902</c:v>
                      </c:pt>
                      <c:pt idx="14">
                        <c:v>0.71527777777778101</c:v>
                      </c:pt>
                      <c:pt idx="15">
                        <c:v>0.718750000000004</c:v>
                      </c:pt>
                      <c:pt idx="16">
                        <c:v>0.72222222222222598</c:v>
                      </c:pt>
                      <c:pt idx="17">
                        <c:v>0.72569444444444797</c:v>
                      </c:pt>
                      <c:pt idx="18">
                        <c:v>0.72916666666667096</c:v>
                      </c:pt>
                      <c:pt idx="19">
                        <c:v>0.73263888888889295</c:v>
                      </c:pt>
                      <c:pt idx="20">
                        <c:v>0.73611111111111505</c:v>
                      </c:pt>
                      <c:pt idx="21">
                        <c:v>0.73958333333333803</c:v>
                      </c:pt>
                      <c:pt idx="22">
                        <c:v>0.74305555555556002</c:v>
                      </c:pt>
                      <c:pt idx="23">
                        <c:v>0.74652777777778201</c:v>
                      </c:pt>
                      <c:pt idx="24">
                        <c:v>0.750000000000004</c:v>
                      </c:pt>
                      <c:pt idx="25">
                        <c:v>0.75347222222222698</c:v>
                      </c:pt>
                      <c:pt idx="26">
                        <c:v>0.75694444444444897</c:v>
                      </c:pt>
                      <c:pt idx="27">
                        <c:v>0.76041666666667096</c:v>
                      </c:pt>
                      <c:pt idx="28">
                        <c:v>0.76388888888889395</c:v>
                      </c:pt>
                      <c:pt idx="29">
                        <c:v>0.76736111111111605</c:v>
                      </c:pt>
                      <c:pt idx="30">
                        <c:v>0.77083333333333803</c:v>
                      </c:pt>
                      <c:pt idx="31">
                        <c:v>0.77430555555556102</c:v>
                      </c:pt>
                      <c:pt idx="32">
                        <c:v>0.77777777777778301</c:v>
                      </c:pt>
                      <c:pt idx="33">
                        <c:v>0.781250000000005</c:v>
                      </c:pt>
                      <c:pt idx="34">
                        <c:v>0.78472222222222798</c:v>
                      </c:pt>
                      <c:pt idx="35">
                        <c:v>0.78819444444444997</c:v>
                      </c:pt>
                      <c:pt idx="36">
                        <c:v>0.79166666666667196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Emissions!$O$22:$O$58</c15:sqref>
                        </c15:formulaRef>
                      </c:ext>
                    </c:extLst>
                    <c:numCache>
                      <c:formatCode>#,##0</c:formatCode>
                      <c:ptCount val="3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01535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1518824"/>
        <c:crosses val="autoZero"/>
        <c:auto val="1"/>
        <c:lblAlgn val="ctr"/>
        <c:lblOffset val="100"/>
        <c:noMultiLvlLbl val="0"/>
      </c:catAx>
      <c:valAx>
        <c:axId val="20151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/>
                  <a:t>Grams</a:t>
                </a:r>
              </a:p>
            </c:rich>
          </c:tx>
          <c:layout>
            <c:manualLayout>
              <c:xMode val="edge"/>
              <c:yMode val="edge"/>
              <c:x val="3.8557157916275231E-3"/>
              <c:y val="0.40752793277470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1535816"/>
        <c:crosses val="autoZero"/>
        <c:crossBetween val="between"/>
        <c:majorUnit val="1000000"/>
        <c:minorUnit val="500000"/>
        <c:dispUnits>
          <c:builtInUnit val="thousands"/>
        </c:dispUnits>
      </c:valAx>
      <c:spPr>
        <a:noFill/>
        <a:ln w="6350">
          <a:noFill/>
        </a:ln>
        <a:effectLst/>
      </c:spPr>
    </c:plotArea>
    <c:legend>
      <c:legendPos val="r"/>
      <c:layout>
        <c:manualLayout>
          <c:xMode val="edge"/>
          <c:yMode val="edge"/>
          <c:x val="6.505744686325976E-2"/>
          <c:y val="5.0405730533683288E-2"/>
          <c:w val="0.22783689722608202"/>
          <c:h val="9.56503353747448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94233441408059E-2"/>
          <c:y val="5.0333218879604888E-2"/>
          <c:w val="0.93636830322680265"/>
          <c:h val="0.70226405808244485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Emissions!$V$1</c:f>
              <c:strCache>
                <c:ptCount val="1"/>
                <c:pt idx="0">
                  <c:v>Shoulder_Ramp_DMS_Signal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Emissions!$A$22:$A$58</c:f>
              <c:numCache>
                <c:formatCode>h:mm</c:formatCode>
                <c:ptCount val="37"/>
                <c:pt idx="0">
                  <c:v>0.66666666666666796</c:v>
                </c:pt>
                <c:pt idx="1">
                  <c:v>0.67013888888889095</c:v>
                </c:pt>
                <c:pt idx="2">
                  <c:v>0.67361111111111305</c:v>
                </c:pt>
                <c:pt idx="3">
                  <c:v>0.67708333333333504</c:v>
                </c:pt>
                <c:pt idx="4">
                  <c:v>0.68055555555555802</c:v>
                </c:pt>
                <c:pt idx="5">
                  <c:v>0.68402777777778001</c:v>
                </c:pt>
                <c:pt idx="6">
                  <c:v>0.687500000000002</c:v>
                </c:pt>
                <c:pt idx="7">
                  <c:v>0.69097222222222499</c:v>
                </c:pt>
                <c:pt idx="8">
                  <c:v>0.69444444444444697</c:v>
                </c:pt>
                <c:pt idx="9">
                  <c:v>0.69791666666666896</c:v>
                </c:pt>
                <c:pt idx="10">
                  <c:v>0.70138888888889195</c:v>
                </c:pt>
                <c:pt idx="11">
                  <c:v>0.70486111111111405</c:v>
                </c:pt>
                <c:pt idx="12">
                  <c:v>0.70833333333333703</c:v>
                </c:pt>
                <c:pt idx="13">
                  <c:v>0.71180555555555902</c:v>
                </c:pt>
                <c:pt idx="14">
                  <c:v>0.71527777777778101</c:v>
                </c:pt>
                <c:pt idx="15">
                  <c:v>0.718750000000004</c:v>
                </c:pt>
                <c:pt idx="16">
                  <c:v>0.72222222222222598</c:v>
                </c:pt>
                <c:pt idx="17">
                  <c:v>0.72569444444444797</c:v>
                </c:pt>
                <c:pt idx="18">
                  <c:v>0.72916666666667096</c:v>
                </c:pt>
                <c:pt idx="19">
                  <c:v>0.73263888888889295</c:v>
                </c:pt>
                <c:pt idx="20">
                  <c:v>0.73611111111111505</c:v>
                </c:pt>
                <c:pt idx="21">
                  <c:v>0.73958333333333803</c:v>
                </c:pt>
                <c:pt idx="22">
                  <c:v>0.74305555555556002</c:v>
                </c:pt>
                <c:pt idx="23">
                  <c:v>0.74652777777778201</c:v>
                </c:pt>
                <c:pt idx="24">
                  <c:v>0.750000000000004</c:v>
                </c:pt>
                <c:pt idx="25">
                  <c:v>0.75347222222222698</c:v>
                </c:pt>
                <c:pt idx="26">
                  <c:v>0.75694444444444897</c:v>
                </c:pt>
                <c:pt idx="27">
                  <c:v>0.76041666666667096</c:v>
                </c:pt>
                <c:pt idx="28">
                  <c:v>0.76388888888889395</c:v>
                </c:pt>
                <c:pt idx="29">
                  <c:v>0.76736111111111605</c:v>
                </c:pt>
                <c:pt idx="30">
                  <c:v>0.77083333333333803</c:v>
                </c:pt>
                <c:pt idx="31">
                  <c:v>0.77430555555556102</c:v>
                </c:pt>
                <c:pt idx="32">
                  <c:v>0.77777777777778301</c:v>
                </c:pt>
                <c:pt idx="33">
                  <c:v>0.781250000000005</c:v>
                </c:pt>
                <c:pt idx="34">
                  <c:v>0.78472222222222798</c:v>
                </c:pt>
                <c:pt idx="35">
                  <c:v>0.78819444444444997</c:v>
                </c:pt>
                <c:pt idx="36">
                  <c:v>0.79166666666667196</c:v>
                </c:pt>
              </c:numCache>
            </c:numRef>
          </c:cat>
          <c:val>
            <c:numRef>
              <c:f>Emissions!$AB$22:$AB$58</c:f>
              <c:numCache>
                <c:formatCode>#,##0</c:formatCode>
                <c:ptCount val="37"/>
                <c:pt idx="0">
                  <c:v>0</c:v>
                </c:pt>
                <c:pt idx="1">
                  <c:v>-0.27999999999883585</c:v>
                </c:pt>
                <c:pt idx="2">
                  <c:v>-43.690000000002328</c:v>
                </c:pt>
                <c:pt idx="3">
                  <c:v>-162.33999999999651</c:v>
                </c:pt>
                <c:pt idx="4">
                  <c:v>-271.47000000000116</c:v>
                </c:pt>
                <c:pt idx="5">
                  <c:v>-304.32000000000698</c:v>
                </c:pt>
                <c:pt idx="6">
                  <c:v>-162.72500000000582</c:v>
                </c:pt>
                <c:pt idx="7">
                  <c:v>-229.76399999999558</c:v>
                </c:pt>
                <c:pt idx="8">
                  <c:v>-537.77999999999884</c:v>
                </c:pt>
                <c:pt idx="9">
                  <c:v>-484.57000000000698</c:v>
                </c:pt>
                <c:pt idx="10">
                  <c:v>-202.32999999998719</c:v>
                </c:pt>
                <c:pt idx="11">
                  <c:v>40.25</c:v>
                </c:pt>
                <c:pt idx="12">
                  <c:v>-58.549999999988358</c:v>
                </c:pt>
                <c:pt idx="13">
                  <c:v>-51.809999999997672</c:v>
                </c:pt>
                <c:pt idx="14">
                  <c:v>362.29000000000815</c:v>
                </c:pt>
                <c:pt idx="15">
                  <c:v>829.67999999999302</c:v>
                </c:pt>
                <c:pt idx="16">
                  <c:v>881.29999999998836</c:v>
                </c:pt>
                <c:pt idx="17">
                  <c:v>1316.609999999986</c:v>
                </c:pt>
                <c:pt idx="18">
                  <c:v>1669.0799999999872</c:v>
                </c:pt>
                <c:pt idx="19">
                  <c:v>2009.7200000000012</c:v>
                </c:pt>
                <c:pt idx="20">
                  <c:v>1751.3799999999756</c:v>
                </c:pt>
                <c:pt idx="21">
                  <c:v>1582.4200000000128</c:v>
                </c:pt>
                <c:pt idx="22">
                  <c:v>1491.4800000000105</c:v>
                </c:pt>
                <c:pt idx="23">
                  <c:v>1057.6199999999953</c:v>
                </c:pt>
                <c:pt idx="24">
                  <c:v>805.11000000001513</c:v>
                </c:pt>
                <c:pt idx="25">
                  <c:v>763.63999999998487</c:v>
                </c:pt>
                <c:pt idx="26">
                  <c:v>1198.609999999986</c:v>
                </c:pt>
                <c:pt idx="27">
                  <c:v>1407.5599999999977</c:v>
                </c:pt>
                <c:pt idx="28">
                  <c:v>1250.0799999999872</c:v>
                </c:pt>
                <c:pt idx="29">
                  <c:v>1226.6100000000151</c:v>
                </c:pt>
                <c:pt idx="30">
                  <c:v>1021.0400000000081</c:v>
                </c:pt>
                <c:pt idx="31">
                  <c:v>8.9400000000023283</c:v>
                </c:pt>
                <c:pt idx="32">
                  <c:v>44.190000000002328</c:v>
                </c:pt>
                <c:pt idx="33">
                  <c:v>24.75</c:v>
                </c:pt>
                <c:pt idx="34">
                  <c:v>5.6099999999860302</c:v>
                </c:pt>
                <c:pt idx="35">
                  <c:v>-18.739999999990687</c:v>
                </c:pt>
                <c:pt idx="36">
                  <c:v>86.059999999997672</c:v>
                </c:pt>
              </c:numCache>
            </c:numRef>
          </c:val>
        </c:ser>
        <c:ser>
          <c:idx val="3"/>
          <c:order val="3"/>
          <c:tx>
            <c:strRef>
              <c:f>Emissions!$AF$1</c:f>
              <c:strCache>
                <c:ptCount val="1"/>
                <c:pt idx="0">
                  <c:v>60 Minutes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Emissions!$A$22:$A$58</c:f>
              <c:numCache>
                <c:formatCode>h:mm</c:formatCode>
                <c:ptCount val="37"/>
                <c:pt idx="0">
                  <c:v>0.66666666666666796</c:v>
                </c:pt>
                <c:pt idx="1">
                  <c:v>0.67013888888889095</c:v>
                </c:pt>
                <c:pt idx="2">
                  <c:v>0.67361111111111305</c:v>
                </c:pt>
                <c:pt idx="3">
                  <c:v>0.67708333333333504</c:v>
                </c:pt>
                <c:pt idx="4">
                  <c:v>0.68055555555555802</c:v>
                </c:pt>
                <c:pt idx="5">
                  <c:v>0.68402777777778001</c:v>
                </c:pt>
                <c:pt idx="6">
                  <c:v>0.687500000000002</c:v>
                </c:pt>
                <c:pt idx="7">
                  <c:v>0.69097222222222499</c:v>
                </c:pt>
                <c:pt idx="8">
                  <c:v>0.69444444444444697</c:v>
                </c:pt>
                <c:pt idx="9">
                  <c:v>0.69791666666666896</c:v>
                </c:pt>
                <c:pt idx="10">
                  <c:v>0.70138888888889195</c:v>
                </c:pt>
                <c:pt idx="11">
                  <c:v>0.70486111111111405</c:v>
                </c:pt>
                <c:pt idx="12">
                  <c:v>0.70833333333333703</c:v>
                </c:pt>
                <c:pt idx="13">
                  <c:v>0.71180555555555902</c:v>
                </c:pt>
                <c:pt idx="14">
                  <c:v>0.71527777777778101</c:v>
                </c:pt>
                <c:pt idx="15">
                  <c:v>0.718750000000004</c:v>
                </c:pt>
                <c:pt idx="16">
                  <c:v>0.72222222222222598</c:v>
                </c:pt>
                <c:pt idx="17">
                  <c:v>0.72569444444444797</c:v>
                </c:pt>
                <c:pt idx="18">
                  <c:v>0.72916666666667096</c:v>
                </c:pt>
                <c:pt idx="19">
                  <c:v>0.73263888888889295</c:v>
                </c:pt>
                <c:pt idx="20">
                  <c:v>0.73611111111111505</c:v>
                </c:pt>
                <c:pt idx="21">
                  <c:v>0.73958333333333803</c:v>
                </c:pt>
                <c:pt idx="22">
                  <c:v>0.74305555555556002</c:v>
                </c:pt>
                <c:pt idx="23">
                  <c:v>0.74652777777778201</c:v>
                </c:pt>
                <c:pt idx="24">
                  <c:v>0.750000000000004</c:v>
                </c:pt>
                <c:pt idx="25">
                  <c:v>0.75347222222222698</c:v>
                </c:pt>
                <c:pt idx="26">
                  <c:v>0.75694444444444897</c:v>
                </c:pt>
                <c:pt idx="27">
                  <c:v>0.76041666666667096</c:v>
                </c:pt>
                <c:pt idx="28">
                  <c:v>0.76388888888889395</c:v>
                </c:pt>
                <c:pt idx="29">
                  <c:v>0.76736111111111605</c:v>
                </c:pt>
                <c:pt idx="30">
                  <c:v>0.77083333333333803</c:v>
                </c:pt>
                <c:pt idx="31">
                  <c:v>0.77430555555556102</c:v>
                </c:pt>
                <c:pt idx="32">
                  <c:v>0.77777777777778301</c:v>
                </c:pt>
                <c:pt idx="33">
                  <c:v>0.781250000000005</c:v>
                </c:pt>
                <c:pt idx="34">
                  <c:v>0.78472222222222798</c:v>
                </c:pt>
                <c:pt idx="35">
                  <c:v>0.78819444444444997</c:v>
                </c:pt>
                <c:pt idx="36">
                  <c:v>0.79166666666667196</c:v>
                </c:pt>
              </c:numCache>
            </c:numRef>
          </c:cat>
          <c:val>
            <c:numRef>
              <c:f>Emissions!$AL$22:$AL$58</c:f>
              <c:numCache>
                <c:formatCode>#,##0</c:formatCode>
                <c:ptCount val="37"/>
                <c:pt idx="0">
                  <c:v>0</c:v>
                </c:pt>
                <c:pt idx="1">
                  <c:v>-1.2899999999935972</c:v>
                </c:pt>
                <c:pt idx="2">
                  <c:v>-175.83000000000175</c:v>
                </c:pt>
                <c:pt idx="3">
                  <c:v>-490.91999999999825</c:v>
                </c:pt>
                <c:pt idx="4">
                  <c:v>-528.07499999999709</c:v>
                </c:pt>
                <c:pt idx="5">
                  <c:v>-458.07000000000698</c:v>
                </c:pt>
                <c:pt idx="6">
                  <c:v>-470.68499999999767</c:v>
                </c:pt>
                <c:pt idx="7">
                  <c:v>119.92500000000291</c:v>
                </c:pt>
                <c:pt idx="8">
                  <c:v>1096.4099999999889</c:v>
                </c:pt>
                <c:pt idx="9">
                  <c:v>1026.5400000000081</c:v>
                </c:pt>
                <c:pt idx="10">
                  <c:v>322.41000000000349</c:v>
                </c:pt>
                <c:pt idx="11">
                  <c:v>673.9199999999837</c:v>
                </c:pt>
                <c:pt idx="12">
                  <c:v>663.57000000000698</c:v>
                </c:pt>
                <c:pt idx="13">
                  <c:v>1291.7399999999907</c:v>
                </c:pt>
                <c:pt idx="14">
                  <c:v>1886.4900000000198</c:v>
                </c:pt>
                <c:pt idx="15">
                  <c:v>1499.0099999999802</c:v>
                </c:pt>
                <c:pt idx="16">
                  <c:v>761.75999999998021</c:v>
                </c:pt>
                <c:pt idx="17">
                  <c:v>490.31999999997788</c:v>
                </c:pt>
                <c:pt idx="18">
                  <c:v>431.12999999997555</c:v>
                </c:pt>
                <c:pt idx="19">
                  <c:v>561.92999999999302</c:v>
                </c:pt>
                <c:pt idx="20">
                  <c:v>517.1699999999837</c:v>
                </c:pt>
                <c:pt idx="21">
                  <c:v>901.73999999999069</c:v>
                </c:pt>
                <c:pt idx="22">
                  <c:v>762.3300000000163</c:v>
                </c:pt>
                <c:pt idx="23">
                  <c:v>726.69000000000233</c:v>
                </c:pt>
                <c:pt idx="24">
                  <c:v>4.0299999999988358</c:v>
                </c:pt>
                <c:pt idx="25">
                  <c:v>240.25999999998021</c:v>
                </c:pt>
                <c:pt idx="26">
                  <c:v>591.04000000000815</c:v>
                </c:pt>
                <c:pt idx="27">
                  <c:v>802.48000000001048</c:v>
                </c:pt>
                <c:pt idx="28">
                  <c:v>944.52999999999884</c:v>
                </c:pt>
                <c:pt idx="29">
                  <c:v>1251.8999999999942</c:v>
                </c:pt>
                <c:pt idx="30">
                  <c:v>1383.375</c:v>
                </c:pt>
                <c:pt idx="31">
                  <c:v>1402.4349999999977</c:v>
                </c:pt>
                <c:pt idx="32">
                  <c:v>967.32300000000396</c:v>
                </c:pt>
                <c:pt idx="33">
                  <c:v>763.34500000000116</c:v>
                </c:pt>
                <c:pt idx="34">
                  <c:v>509.60099999999511</c:v>
                </c:pt>
                <c:pt idx="35">
                  <c:v>333.16399999998976</c:v>
                </c:pt>
                <c:pt idx="36">
                  <c:v>151.53499999997439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517256"/>
        <c:axId val="4209984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Emissions!$B$1</c15:sqref>
                        </c15:formulaRef>
                      </c:ext>
                    </c:extLst>
                    <c:strCache>
                      <c:ptCount val="1"/>
                      <c:pt idx="0">
                        <c:v>Do Nothing - No Incidents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Emissions!$A$22:$A$58</c15:sqref>
                        </c15:formulaRef>
                      </c:ext>
                    </c:extLst>
                    <c:numCache>
                      <c:formatCode>h:mm</c:formatCode>
                      <c:ptCount val="37"/>
                      <c:pt idx="0">
                        <c:v>0.66666666666666796</c:v>
                      </c:pt>
                      <c:pt idx="1">
                        <c:v>0.67013888888889095</c:v>
                      </c:pt>
                      <c:pt idx="2">
                        <c:v>0.67361111111111305</c:v>
                      </c:pt>
                      <c:pt idx="3">
                        <c:v>0.67708333333333504</c:v>
                      </c:pt>
                      <c:pt idx="4">
                        <c:v>0.68055555555555802</c:v>
                      </c:pt>
                      <c:pt idx="5">
                        <c:v>0.68402777777778001</c:v>
                      </c:pt>
                      <c:pt idx="6">
                        <c:v>0.687500000000002</c:v>
                      </c:pt>
                      <c:pt idx="7">
                        <c:v>0.69097222222222499</c:v>
                      </c:pt>
                      <c:pt idx="8">
                        <c:v>0.69444444444444697</c:v>
                      </c:pt>
                      <c:pt idx="9">
                        <c:v>0.69791666666666896</c:v>
                      </c:pt>
                      <c:pt idx="10">
                        <c:v>0.70138888888889195</c:v>
                      </c:pt>
                      <c:pt idx="11">
                        <c:v>0.70486111111111405</c:v>
                      </c:pt>
                      <c:pt idx="12">
                        <c:v>0.70833333333333703</c:v>
                      </c:pt>
                      <c:pt idx="13">
                        <c:v>0.71180555555555902</c:v>
                      </c:pt>
                      <c:pt idx="14">
                        <c:v>0.71527777777778101</c:v>
                      </c:pt>
                      <c:pt idx="15">
                        <c:v>0.718750000000004</c:v>
                      </c:pt>
                      <c:pt idx="16">
                        <c:v>0.72222222222222598</c:v>
                      </c:pt>
                      <c:pt idx="17">
                        <c:v>0.72569444444444797</c:v>
                      </c:pt>
                      <c:pt idx="18">
                        <c:v>0.72916666666667096</c:v>
                      </c:pt>
                      <c:pt idx="19">
                        <c:v>0.73263888888889295</c:v>
                      </c:pt>
                      <c:pt idx="20">
                        <c:v>0.73611111111111505</c:v>
                      </c:pt>
                      <c:pt idx="21">
                        <c:v>0.73958333333333803</c:v>
                      </c:pt>
                      <c:pt idx="22">
                        <c:v>0.74305555555556002</c:v>
                      </c:pt>
                      <c:pt idx="23">
                        <c:v>0.74652777777778201</c:v>
                      </c:pt>
                      <c:pt idx="24">
                        <c:v>0.750000000000004</c:v>
                      </c:pt>
                      <c:pt idx="25">
                        <c:v>0.75347222222222698</c:v>
                      </c:pt>
                      <c:pt idx="26">
                        <c:v>0.75694444444444897</c:v>
                      </c:pt>
                      <c:pt idx="27">
                        <c:v>0.76041666666667096</c:v>
                      </c:pt>
                      <c:pt idx="28">
                        <c:v>0.76388888888889395</c:v>
                      </c:pt>
                      <c:pt idx="29">
                        <c:v>0.76736111111111605</c:v>
                      </c:pt>
                      <c:pt idx="30">
                        <c:v>0.77083333333333803</c:v>
                      </c:pt>
                      <c:pt idx="31">
                        <c:v>0.77430555555556102</c:v>
                      </c:pt>
                      <c:pt idx="32">
                        <c:v>0.77777777777778301</c:v>
                      </c:pt>
                      <c:pt idx="33">
                        <c:v>0.781250000000005</c:v>
                      </c:pt>
                      <c:pt idx="34">
                        <c:v>0.78472222222222798</c:v>
                      </c:pt>
                      <c:pt idx="35">
                        <c:v>0.78819444444444997</c:v>
                      </c:pt>
                      <c:pt idx="36">
                        <c:v>0.79166666666667196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Emissions!$H$22:$H$58</c15:sqref>
                        </c15:formulaRef>
                      </c:ext>
                    </c:extLst>
                    <c:numCache>
                      <c:formatCode>#,##0</c:formatCode>
                      <c:ptCount val="37"/>
                      <c:pt idx="0">
                        <c:v>0</c:v>
                      </c:pt>
                      <c:pt idx="1">
                        <c:v>-9.8999999999941792</c:v>
                      </c:pt>
                      <c:pt idx="2">
                        <c:v>-127.64599999999336</c:v>
                      </c:pt>
                      <c:pt idx="3">
                        <c:v>-591.61000000000058</c:v>
                      </c:pt>
                      <c:pt idx="4">
                        <c:v>-997.56999999999243</c:v>
                      </c:pt>
                      <c:pt idx="5">
                        <c:v>-1231.4100000000035</c:v>
                      </c:pt>
                      <c:pt idx="6">
                        <c:v>-1128.1750000000029</c:v>
                      </c:pt>
                      <c:pt idx="7">
                        <c:v>-1064.0460000000021</c:v>
                      </c:pt>
                      <c:pt idx="8">
                        <c:v>-1570.6100000000151</c:v>
                      </c:pt>
                      <c:pt idx="9">
                        <c:v>-1117.5400000000081</c:v>
                      </c:pt>
                      <c:pt idx="10">
                        <c:v>-278.57000000000698</c:v>
                      </c:pt>
                      <c:pt idx="11">
                        <c:v>720.19999999998254</c:v>
                      </c:pt>
                      <c:pt idx="12">
                        <c:v>1450.3399999999965</c:v>
                      </c:pt>
                      <c:pt idx="13">
                        <c:v>1704.6499999999942</c:v>
                      </c:pt>
                      <c:pt idx="14">
                        <c:v>2945.9400000000023</c:v>
                      </c:pt>
                      <c:pt idx="15">
                        <c:v>3800.3699999999953</c:v>
                      </c:pt>
                      <c:pt idx="16">
                        <c:v>4347.9699999999721</c:v>
                      </c:pt>
                      <c:pt idx="17">
                        <c:v>4949.4599999999919</c:v>
                      </c:pt>
                      <c:pt idx="18">
                        <c:v>5078</c:v>
                      </c:pt>
                      <c:pt idx="19">
                        <c:v>5884.5599999999977</c:v>
                      </c:pt>
                      <c:pt idx="20">
                        <c:v>6361.8799999999756</c:v>
                      </c:pt>
                      <c:pt idx="21">
                        <c:v>6702.2099999999919</c:v>
                      </c:pt>
                      <c:pt idx="22">
                        <c:v>6366.1100000000151</c:v>
                      </c:pt>
                      <c:pt idx="23">
                        <c:v>5529.8399999999965</c:v>
                      </c:pt>
                      <c:pt idx="24">
                        <c:v>4904.8300000000163</c:v>
                      </c:pt>
                      <c:pt idx="25">
                        <c:v>4383.1399999999849</c:v>
                      </c:pt>
                      <c:pt idx="26">
                        <c:v>3942.3699999999953</c:v>
                      </c:pt>
                      <c:pt idx="27">
                        <c:v>3540.4599999999919</c:v>
                      </c:pt>
                      <c:pt idx="28">
                        <c:v>3474.7200000000012</c:v>
                      </c:pt>
                      <c:pt idx="29">
                        <c:v>3165.6700000000128</c:v>
                      </c:pt>
                      <c:pt idx="30">
                        <c:v>2914.2000000000116</c:v>
                      </c:pt>
                      <c:pt idx="31">
                        <c:v>2421.2200000000012</c:v>
                      </c:pt>
                      <c:pt idx="32">
                        <c:v>1887.4700000000012</c:v>
                      </c:pt>
                      <c:pt idx="33">
                        <c:v>1182.5599999999977</c:v>
                      </c:pt>
                      <c:pt idx="34">
                        <c:v>932.62999999997555</c:v>
                      </c:pt>
                      <c:pt idx="35">
                        <c:v>1390.0100000000093</c:v>
                      </c:pt>
                      <c:pt idx="36">
                        <c:v>1903.0599999999977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Emissions!$L$1</c15:sqref>
                        </c15:formulaRef>
                      </c:ext>
                    </c:extLst>
                    <c:strCache>
                      <c:ptCount val="1"/>
                      <c:pt idx="0">
                        <c:v>Do Nothing - Including Incidents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Emissions!$A$22:$A$58</c15:sqref>
                        </c15:formulaRef>
                      </c:ext>
                    </c:extLst>
                    <c:numCache>
                      <c:formatCode>h:mm</c:formatCode>
                      <c:ptCount val="37"/>
                      <c:pt idx="0">
                        <c:v>0.66666666666666796</c:v>
                      </c:pt>
                      <c:pt idx="1">
                        <c:v>0.67013888888889095</c:v>
                      </c:pt>
                      <c:pt idx="2">
                        <c:v>0.67361111111111305</c:v>
                      </c:pt>
                      <c:pt idx="3">
                        <c:v>0.67708333333333504</c:v>
                      </c:pt>
                      <c:pt idx="4">
                        <c:v>0.68055555555555802</c:v>
                      </c:pt>
                      <c:pt idx="5">
                        <c:v>0.68402777777778001</c:v>
                      </c:pt>
                      <c:pt idx="6">
                        <c:v>0.687500000000002</c:v>
                      </c:pt>
                      <c:pt idx="7">
                        <c:v>0.69097222222222499</c:v>
                      </c:pt>
                      <c:pt idx="8">
                        <c:v>0.69444444444444697</c:v>
                      </c:pt>
                      <c:pt idx="9">
                        <c:v>0.69791666666666896</c:v>
                      </c:pt>
                      <c:pt idx="10">
                        <c:v>0.70138888888889195</c:v>
                      </c:pt>
                      <c:pt idx="11">
                        <c:v>0.70486111111111405</c:v>
                      </c:pt>
                      <c:pt idx="12">
                        <c:v>0.70833333333333703</c:v>
                      </c:pt>
                      <c:pt idx="13">
                        <c:v>0.71180555555555902</c:v>
                      </c:pt>
                      <c:pt idx="14">
                        <c:v>0.71527777777778101</c:v>
                      </c:pt>
                      <c:pt idx="15">
                        <c:v>0.718750000000004</c:v>
                      </c:pt>
                      <c:pt idx="16">
                        <c:v>0.72222222222222598</c:v>
                      </c:pt>
                      <c:pt idx="17">
                        <c:v>0.72569444444444797</c:v>
                      </c:pt>
                      <c:pt idx="18">
                        <c:v>0.72916666666667096</c:v>
                      </c:pt>
                      <c:pt idx="19">
                        <c:v>0.73263888888889295</c:v>
                      </c:pt>
                      <c:pt idx="20">
                        <c:v>0.73611111111111505</c:v>
                      </c:pt>
                      <c:pt idx="21">
                        <c:v>0.73958333333333803</c:v>
                      </c:pt>
                      <c:pt idx="22">
                        <c:v>0.74305555555556002</c:v>
                      </c:pt>
                      <c:pt idx="23">
                        <c:v>0.74652777777778201</c:v>
                      </c:pt>
                      <c:pt idx="24">
                        <c:v>0.750000000000004</c:v>
                      </c:pt>
                      <c:pt idx="25">
                        <c:v>0.75347222222222698</c:v>
                      </c:pt>
                      <c:pt idx="26">
                        <c:v>0.75694444444444897</c:v>
                      </c:pt>
                      <c:pt idx="27">
                        <c:v>0.76041666666667096</c:v>
                      </c:pt>
                      <c:pt idx="28">
                        <c:v>0.76388888888889395</c:v>
                      </c:pt>
                      <c:pt idx="29">
                        <c:v>0.76736111111111605</c:v>
                      </c:pt>
                      <c:pt idx="30">
                        <c:v>0.77083333333333803</c:v>
                      </c:pt>
                      <c:pt idx="31">
                        <c:v>0.77430555555556102</c:v>
                      </c:pt>
                      <c:pt idx="32">
                        <c:v>0.77777777777778301</c:v>
                      </c:pt>
                      <c:pt idx="33">
                        <c:v>0.781250000000005</c:v>
                      </c:pt>
                      <c:pt idx="34">
                        <c:v>0.78472222222222798</c:v>
                      </c:pt>
                      <c:pt idx="35">
                        <c:v>0.78819444444444997</c:v>
                      </c:pt>
                      <c:pt idx="36">
                        <c:v>0.79166666666667196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Emissions!$R$22:$R$58</c15:sqref>
                        </c15:formulaRef>
                      </c:ext>
                    </c:extLst>
                    <c:numCache>
                      <c:formatCode>#,##0</c:formatCode>
                      <c:ptCount val="3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01517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0998456"/>
        <c:crosses val="autoZero"/>
        <c:auto val="1"/>
        <c:lblAlgn val="ctr"/>
        <c:lblOffset val="100"/>
        <c:noMultiLvlLbl val="0"/>
      </c:catAx>
      <c:valAx>
        <c:axId val="42099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/>
                  <a:t>Grams</a:t>
                </a:r>
              </a:p>
            </c:rich>
          </c:tx>
          <c:layout>
            <c:manualLayout>
              <c:xMode val="edge"/>
              <c:yMode val="edge"/>
              <c:x val="3.8557157916275231E-3"/>
              <c:y val="0.40752793277470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1517256"/>
        <c:crosses val="autoZero"/>
        <c:crossBetween val="between"/>
        <c:minorUnit val="250"/>
      </c:valAx>
      <c:spPr>
        <a:noFill/>
        <a:ln w="6350">
          <a:noFill/>
        </a:ln>
        <a:effectLst/>
      </c:spPr>
    </c:plotArea>
    <c:legend>
      <c:legendPos val="r"/>
      <c:layout>
        <c:manualLayout>
          <c:xMode val="edge"/>
          <c:yMode val="edge"/>
          <c:x val="5.1985551438423143E-2"/>
          <c:y val="4.5776207051478592E-2"/>
          <c:w val="0.12326173382738924"/>
          <c:h val="9.56503353747448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446189</xdr:colOff>
      <xdr:row>0</xdr:row>
      <xdr:rowOff>98505</xdr:rowOff>
    </xdr:from>
    <xdr:to>
      <xdr:col>28</xdr:col>
      <xdr:colOff>560489</xdr:colOff>
      <xdr:row>14</xdr:row>
      <xdr:rowOff>142955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454129</xdr:colOff>
      <xdr:row>16</xdr:row>
      <xdr:rowOff>40298</xdr:rowOff>
    </xdr:from>
    <xdr:to>
      <xdr:col>28</xdr:col>
      <xdr:colOff>568429</xdr:colOff>
      <xdr:row>30</xdr:row>
      <xdr:rowOff>116498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434283</xdr:colOff>
      <xdr:row>32</xdr:row>
      <xdr:rowOff>8549</xdr:rowOff>
    </xdr:from>
    <xdr:to>
      <xdr:col>28</xdr:col>
      <xdr:colOff>548583</xdr:colOff>
      <xdr:row>46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48"/>
  <sheetViews>
    <sheetView tabSelected="1" zoomScale="90" zoomScaleNormal="90" workbookViewId="0">
      <pane xSplit="2" ySplit="1" topLeftCell="C14" activePane="bottomRight" state="frozen"/>
      <selection pane="topRight" activeCell="B1" sqref="B1"/>
      <selection pane="bottomLeft" activeCell="A2" sqref="A2"/>
      <selection pane="bottomRight" activeCell="A39" sqref="A39:A40"/>
    </sheetView>
  </sheetViews>
  <sheetFormatPr defaultRowHeight="15" customHeight="1" x14ac:dyDescent="0.25"/>
  <cols>
    <col min="1" max="1" width="37.28515625" style="1" customWidth="1"/>
    <col min="2" max="2" width="16.140625" style="1" customWidth="1"/>
    <col min="3" max="3" width="16.5703125" style="1" customWidth="1"/>
    <col min="4" max="12" width="9.140625" style="1"/>
    <col min="13" max="13" width="10.42578125" style="1" customWidth="1"/>
    <col min="14" max="16384" width="9.140625" style="1"/>
  </cols>
  <sheetData>
    <row r="3" spans="1:29" ht="15" customHeight="1" thickBot="1" x14ac:dyDescent="0.3"/>
    <row r="4" spans="1:29" ht="15" customHeight="1" x14ac:dyDescent="0.25">
      <c r="B4" s="88" t="s">
        <v>11</v>
      </c>
      <c r="C4" s="91" t="s">
        <v>12</v>
      </c>
    </row>
    <row r="5" spans="1:29" ht="15" customHeight="1" x14ac:dyDescent="0.25">
      <c r="B5" s="89"/>
      <c r="C5" s="92"/>
    </row>
    <row r="6" spans="1:29" ht="15" customHeight="1" thickBot="1" x14ac:dyDescent="0.3">
      <c r="B6" s="90"/>
      <c r="C6" s="93"/>
    </row>
    <row r="7" spans="1:29" ht="15" customHeight="1" thickBot="1" x14ac:dyDescent="0.3">
      <c r="A7" s="94" t="s">
        <v>18</v>
      </c>
      <c r="B7" s="79">
        <f>Emissions!$V$71</f>
        <v>2831.112461538467</v>
      </c>
      <c r="C7" s="77">
        <f>Emissions!$V$72</f>
        <v>312.09153846154004</v>
      </c>
    </row>
    <row r="8" spans="1:29" ht="18.75" customHeight="1" thickBot="1" x14ac:dyDescent="0.3">
      <c r="A8" s="95"/>
      <c r="B8" s="78">
        <f>'Savings (Percentages)'!$V$71</f>
        <v>0.1261408695445822</v>
      </c>
      <c r="C8" s="76">
        <f>'Savings (Percentages)'!$V$72</f>
        <v>1.3943432716358469E-2</v>
      </c>
    </row>
    <row r="9" spans="1:29" ht="15" customHeight="1" thickBot="1" x14ac:dyDescent="0.3">
      <c r="A9" s="96" t="s">
        <v>16</v>
      </c>
      <c r="B9" s="79">
        <f>Emissions!AF$71</f>
        <v>2981.7846923076941</v>
      </c>
      <c r="C9" s="77">
        <f>Emissions!$AF$72</f>
        <v>296.98853846153725</v>
      </c>
    </row>
    <row r="10" spans="1:29" ht="13.5" customHeight="1" thickBot="1" x14ac:dyDescent="0.3">
      <c r="A10" s="97"/>
      <c r="B10" s="78">
        <f>'Savings (Percentages)'!AF$71</f>
        <v>0.14935458082049072</v>
      </c>
      <c r="C10" s="76">
        <f>'Savings (Percentages)'!$AF$72</f>
        <v>1.4046565692980352E-2</v>
      </c>
    </row>
    <row r="16" spans="1:29" ht="24.95" customHeight="1" x14ac:dyDescent="0.25">
      <c r="A16" s="98" t="s">
        <v>10</v>
      </c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</row>
    <row r="19" spans="1:29" ht="15" customHeight="1" thickBot="1" x14ac:dyDescent="0.3"/>
    <row r="20" spans="1:29" ht="15" customHeight="1" x14ac:dyDescent="0.25">
      <c r="B20" s="88" t="s">
        <v>11</v>
      </c>
      <c r="C20" s="91" t="s">
        <v>12</v>
      </c>
    </row>
    <row r="21" spans="1:29" ht="15" customHeight="1" x14ac:dyDescent="0.25">
      <c r="B21" s="89"/>
      <c r="C21" s="92"/>
    </row>
    <row r="22" spans="1:29" ht="15" customHeight="1" thickBot="1" x14ac:dyDescent="0.3">
      <c r="B22" s="90"/>
      <c r="C22" s="93"/>
    </row>
    <row r="23" spans="1:29" ht="15" customHeight="1" thickBot="1" x14ac:dyDescent="0.3">
      <c r="A23" s="94" t="s">
        <v>18</v>
      </c>
      <c r="B23" s="79">
        <f>Emissions!$Y$71</f>
        <v>28061.488000000001</v>
      </c>
      <c r="C23" s="77">
        <f>Emissions!$Y$72</f>
        <v>305.14879999999999</v>
      </c>
    </row>
    <row r="24" spans="1:29" ht="15" customHeight="1" thickBot="1" x14ac:dyDescent="0.3">
      <c r="A24" s="95"/>
      <c r="B24" s="78">
        <f>'Savings (Percentages)'!$Y$71</f>
        <v>0.12583515702951195</v>
      </c>
      <c r="C24" s="76">
        <f>'Savings (Percentages)'!$Y$72</f>
        <v>1.370671687915942E-2</v>
      </c>
    </row>
    <row r="25" spans="1:29" ht="15" customHeight="1" thickBot="1" x14ac:dyDescent="0.3">
      <c r="A25" s="96" t="s">
        <v>16</v>
      </c>
      <c r="B25" s="79">
        <f>Emissions!AI$71</f>
        <v>22042.576000000001</v>
      </c>
      <c r="C25" s="77">
        <f>Emissions!$AI$72</f>
        <v>258.10079999999999</v>
      </c>
    </row>
    <row r="26" spans="1:29" ht="15" customHeight="1" thickBot="1" x14ac:dyDescent="0.3">
      <c r="A26" s="97"/>
      <c r="B26" s="78">
        <f>'Savings (Percentages)'!AI$71</f>
        <v>0.10998527252930625</v>
      </c>
      <c r="C26" s="76">
        <f>'Savings (Percentages)'!$AI$72</f>
        <v>1.2188905042555282E-2</v>
      </c>
    </row>
    <row r="32" spans="1:29" ht="24.95" customHeight="1" x14ac:dyDescent="0.25">
      <c r="A32" s="99" t="s">
        <v>13</v>
      </c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</row>
    <row r="35" spans="1:29" ht="15" customHeight="1" thickBot="1" x14ac:dyDescent="0.3"/>
    <row r="36" spans="1:29" ht="15" customHeight="1" x14ac:dyDescent="0.25">
      <c r="B36" s="88" t="s">
        <v>11</v>
      </c>
      <c r="C36" s="91" t="s">
        <v>12</v>
      </c>
    </row>
    <row r="37" spans="1:29" ht="15" customHeight="1" x14ac:dyDescent="0.25">
      <c r="B37" s="89"/>
      <c r="C37" s="92"/>
    </row>
    <row r="38" spans="1:29" ht="15" customHeight="1" thickBot="1" x14ac:dyDescent="0.3">
      <c r="B38" s="90"/>
      <c r="C38" s="93"/>
    </row>
    <row r="39" spans="1:29" ht="15" customHeight="1" thickBot="1" x14ac:dyDescent="0.3">
      <c r="A39" s="94" t="s">
        <v>18</v>
      </c>
      <c r="B39" s="79">
        <f>Emissions!$AB$71</f>
        <v>18.305660999999965</v>
      </c>
      <c r="C39" s="77">
        <f>Emissions!$AB$72</f>
        <v>2.0097200000000011</v>
      </c>
    </row>
    <row r="40" spans="1:29" ht="15" customHeight="1" thickBot="1" x14ac:dyDescent="0.3">
      <c r="A40" s="95"/>
      <c r="B40" s="78">
        <f>'Savings (Percentages)'!$AB$71</f>
        <v>0.11050584852675582</v>
      </c>
      <c r="C40" s="76">
        <f>'Savings (Percentages)'!$AB$72</f>
        <v>1.2390263077617756E-2</v>
      </c>
    </row>
    <row r="41" spans="1:29" ht="15" customHeight="1" thickBot="1" x14ac:dyDescent="0.3">
      <c r="A41" s="96" t="s">
        <v>16</v>
      </c>
      <c r="B41" s="79">
        <f>Emissions!AL$71</f>
        <v>20953.232999999862</v>
      </c>
      <c r="C41" s="77">
        <f>Emissions!$AL$72</f>
        <v>1886.4900000000198</v>
      </c>
    </row>
    <row r="42" spans="1:29" ht="15" customHeight="1" thickBot="1" x14ac:dyDescent="0.3">
      <c r="A42" s="97"/>
      <c r="B42" s="78">
        <f>'Savings (Percentages)'!AL$71</f>
        <v>0.13514237289240738</v>
      </c>
      <c r="C42" s="76">
        <f>'Savings (Percentages)'!$AL$72</f>
        <v>1.2967875381253569E-2</v>
      </c>
    </row>
    <row r="47" spans="1:29" ht="15" customHeight="1" x14ac:dyDescent="0.25">
      <c r="A47" s="87" t="s">
        <v>17</v>
      </c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</row>
    <row r="48" spans="1:29" ht="24.95" customHeight="1" x14ac:dyDescent="0.25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</row>
  </sheetData>
  <mergeCells count="15">
    <mergeCell ref="A47:AC48"/>
    <mergeCell ref="B36:B38"/>
    <mergeCell ref="C36:C38"/>
    <mergeCell ref="B4:B6"/>
    <mergeCell ref="C4:C6"/>
    <mergeCell ref="B20:B22"/>
    <mergeCell ref="C20:C22"/>
    <mergeCell ref="A7:A8"/>
    <mergeCell ref="A9:A10"/>
    <mergeCell ref="A23:A24"/>
    <mergeCell ref="A25:A26"/>
    <mergeCell ref="A39:A40"/>
    <mergeCell ref="A41:A42"/>
    <mergeCell ref="A16:AC16"/>
    <mergeCell ref="A32:AC3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2"/>
  <sheetViews>
    <sheetView zoomScale="80" zoomScaleNormal="80" workbookViewId="0">
      <pane xSplit="1" ySplit="5" topLeftCell="B6" activePane="bottomRight" state="frozen"/>
      <selection pane="topRight" activeCell="B1" sqref="B1"/>
      <selection pane="bottomLeft" activeCell="A3" sqref="A3"/>
      <selection pane="bottomRight" activeCell="V2" sqref="V2:X2"/>
    </sheetView>
  </sheetViews>
  <sheetFormatPr defaultColWidth="14" defaultRowHeight="15" customHeight="1" x14ac:dyDescent="0.25"/>
  <cols>
    <col min="1" max="1" width="6.85546875" style="1" bestFit="1" customWidth="1"/>
    <col min="2" max="2" width="9.140625" style="1" bestFit="1" customWidth="1"/>
    <col min="3" max="3" width="5.5703125" style="1" bestFit="1" customWidth="1"/>
    <col min="4" max="4" width="7.7109375" style="1" bestFit="1" customWidth="1"/>
    <col min="5" max="5" width="15.85546875" style="1" bestFit="1" customWidth="1"/>
    <col min="6" max="6" width="6.7109375" style="1" bestFit="1" customWidth="1"/>
    <col min="7" max="8" width="10.5703125" style="1" bestFit="1" customWidth="1"/>
    <col min="9" max="9" width="6.7109375" style="1" bestFit="1" customWidth="1"/>
    <col min="10" max="10" width="7.85546875" style="1" bestFit="1" customWidth="1"/>
    <col min="11" max="11" width="1.5703125" style="49" customWidth="1"/>
    <col min="12" max="12" width="7.85546875" style="1" bestFit="1" customWidth="1"/>
    <col min="13" max="13" width="5.5703125" style="1" bestFit="1" customWidth="1"/>
    <col min="14" max="14" width="7.7109375" style="1" bestFit="1" customWidth="1"/>
    <col min="15" max="15" width="14" style="1" bestFit="1" customWidth="1"/>
    <col min="16" max="16" width="5.5703125" style="1" bestFit="1" customWidth="1"/>
    <col min="17" max="18" width="10.42578125" style="1" bestFit="1" customWidth="1"/>
    <col min="19" max="19" width="5.5703125" style="1" bestFit="1" customWidth="1"/>
    <col min="20" max="20" width="7.7109375" style="1" bestFit="1" customWidth="1"/>
    <col min="21" max="21" width="1.28515625" style="49" customWidth="1"/>
    <col min="22" max="22" width="10.5703125" style="1" bestFit="1" customWidth="1"/>
    <col min="23" max="23" width="5.5703125" style="1" bestFit="1" customWidth="1"/>
    <col min="24" max="24" width="7.7109375" style="1" bestFit="1" customWidth="1"/>
    <col min="25" max="25" width="15.140625" style="1" bestFit="1" customWidth="1"/>
    <col min="26" max="26" width="5.5703125" style="1" bestFit="1" customWidth="1"/>
    <col min="27" max="27" width="10.42578125" style="1" bestFit="1" customWidth="1"/>
    <col min="28" max="28" width="12.42578125" style="1" customWidth="1"/>
    <col min="29" max="29" width="5.5703125" style="1" bestFit="1" customWidth="1"/>
    <col min="30" max="30" width="7.7109375" style="1" bestFit="1" customWidth="1"/>
    <col min="31" max="31" width="1.7109375" style="49" customWidth="1"/>
    <col min="32" max="32" width="9.85546875" style="1" bestFit="1" customWidth="1"/>
    <col min="33" max="33" width="5.5703125" style="1" bestFit="1" customWidth="1"/>
    <col min="34" max="34" width="7.7109375" style="1" bestFit="1" customWidth="1"/>
    <col min="35" max="35" width="14" style="1" bestFit="1" customWidth="1"/>
    <col min="36" max="36" width="5.5703125" style="1" bestFit="1" customWidth="1"/>
    <col min="37" max="37" width="10.42578125" style="1" bestFit="1" customWidth="1"/>
    <col min="38" max="38" width="11" style="1" bestFit="1" customWidth="1"/>
    <col min="39" max="39" width="5.5703125" style="1" bestFit="1" customWidth="1"/>
    <col min="40" max="40" width="7.7109375" style="1" bestFit="1" customWidth="1"/>
    <col min="41" max="41" width="14" style="49"/>
    <col min="42" max="16384" width="14" style="1"/>
  </cols>
  <sheetData>
    <row r="1" spans="1:41" ht="15" customHeight="1" thickBot="1" x14ac:dyDescent="0.3">
      <c r="B1" s="100" t="s">
        <v>8</v>
      </c>
      <c r="C1" s="101"/>
      <c r="D1" s="101"/>
      <c r="E1" s="101"/>
      <c r="F1" s="101"/>
      <c r="G1" s="101"/>
      <c r="H1" s="101"/>
      <c r="I1" s="101"/>
      <c r="J1" s="102"/>
      <c r="L1" s="100" t="s">
        <v>9</v>
      </c>
      <c r="M1" s="101"/>
      <c r="N1" s="101"/>
      <c r="O1" s="101"/>
      <c r="P1" s="101"/>
      <c r="Q1" s="101"/>
      <c r="R1" s="101"/>
      <c r="S1" s="101"/>
      <c r="T1" s="102"/>
      <c r="V1" s="100" t="s">
        <v>18</v>
      </c>
      <c r="W1" s="101"/>
      <c r="X1" s="101"/>
      <c r="Y1" s="101"/>
      <c r="Z1" s="101"/>
      <c r="AA1" s="101"/>
      <c r="AB1" s="101"/>
      <c r="AC1" s="101"/>
      <c r="AD1" s="102"/>
      <c r="AF1" s="100" t="s">
        <v>7</v>
      </c>
      <c r="AG1" s="101"/>
      <c r="AH1" s="101"/>
      <c r="AI1" s="101"/>
      <c r="AJ1" s="101"/>
      <c r="AK1" s="101"/>
      <c r="AL1" s="101"/>
      <c r="AM1" s="101"/>
      <c r="AN1" s="102"/>
    </row>
    <row r="2" spans="1:41" ht="15" customHeight="1" thickBot="1" x14ac:dyDescent="0.3">
      <c r="B2" s="103" t="s">
        <v>1</v>
      </c>
      <c r="C2" s="104"/>
      <c r="D2" s="105"/>
      <c r="E2" s="103" t="s">
        <v>5</v>
      </c>
      <c r="F2" s="104"/>
      <c r="G2" s="105"/>
      <c r="H2" s="103" t="s">
        <v>6</v>
      </c>
      <c r="I2" s="104"/>
      <c r="J2" s="105"/>
      <c r="L2" s="103" t="s">
        <v>1</v>
      </c>
      <c r="M2" s="104"/>
      <c r="N2" s="105"/>
      <c r="O2" s="103" t="s">
        <v>5</v>
      </c>
      <c r="P2" s="104"/>
      <c r="Q2" s="105"/>
      <c r="R2" s="103" t="s">
        <v>6</v>
      </c>
      <c r="S2" s="104"/>
      <c r="T2" s="105"/>
      <c r="V2" s="103" t="s">
        <v>1</v>
      </c>
      <c r="W2" s="104"/>
      <c r="X2" s="105"/>
      <c r="Y2" s="103" t="s">
        <v>5</v>
      </c>
      <c r="Z2" s="104"/>
      <c r="AA2" s="105"/>
      <c r="AB2" s="103" t="s">
        <v>6</v>
      </c>
      <c r="AC2" s="104"/>
      <c r="AD2" s="105"/>
      <c r="AF2" s="103" t="s">
        <v>1</v>
      </c>
      <c r="AG2" s="104"/>
      <c r="AH2" s="105"/>
      <c r="AI2" s="103" t="s">
        <v>5</v>
      </c>
      <c r="AJ2" s="104"/>
      <c r="AK2" s="105"/>
      <c r="AL2" s="103" t="s">
        <v>6</v>
      </c>
      <c r="AM2" s="104"/>
      <c r="AN2" s="105"/>
    </row>
    <row r="3" spans="1:41" ht="15" customHeight="1" thickBot="1" x14ac:dyDescent="0.3">
      <c r="A3" s="2" t="s">
        <v>0</v>
      </c>
      <c r="B3" s="3" t="s">
        <v>2</v>
      </c>
      <c r="C3" s="4" t="s">
        <v>3</v>
      </c>
      <c r="D3" s="5" t="s">
        <v>4</v>
      </c>
      <c r="E3" s="3" t="s">
        <v>2</v>
      </c>
      <c r="F3" s="4" t="s">
        <v>3</v>
      </c>
      <c r="G3" s="5" t="s">
        <v>4</v>
      </c>
      <c r="H3" s="3" t="s">
        <v>2</v>
      </c>
      <c r="I3" s="3" t="s">
        <v>3</v>
      </c>
      <c r="J3" s="3" t="s">
        <v>4</v>
      </c>
      <c r="L3" s="3" t="s">
        <v>2</v>
      </c>
      <c r="M3" s="4" t="s">
        <v>3</v>
      </c>
      <c r="N3" s="5" t="s">
        <v>4</v>
      </c>
      <c r="O3" s="3" t="s">
        <v>2</v>
      </c>
      <c r="P3" s="4" t="s">
        <v>3</v>
      </c>
      <c r="Q3" s="5" t="s">
        <v>4</v>
      </c>
      <c r="R3" s="3" t="s">
        <v>2</v>
      </c>
      <c r="S3" s="3" t="s">
        <v>3</v>
      </c>
      <c r="T3" s="3" t="s">
        <v>4</v>
      </c>
      <c r="V3" s="3" t="s">
        <v>2</v>
      </c>
      <c r="W3" s="4" t="s">
        <v>3</v>
      </c>
      <c r="X3" s="5" t="s">
        <v>4</v>
      </c>
      <c r="Y3" s="3" t="s">
        <v>2</v>
      </c>
      <c r="Z3" s="4" t="s">
        <v>3</v>
      </c>
      <c r="AA3" s="5" t="s">
        <v>4</v>
      </c>
      <c r="AB3" s="3" t="s">
        <v>2</v>
      </c>
      <c r="AC3" s="3" t="s">
        <v>3</v>
      </c>
      <c r="AD3" s="3" t="s">
        <v>4</v>
      </c>
      <c r="AF3" s="3" t="s">
        <v>2</v>
      </c>
      <c r="AG3" s="4" t="s">
        <v>3</v>
      </c>
      <c r="AH3" s="5" t="s">
        <v>4</v>
      </c>
      <c r="AI3" s="3" t="s">
        <v>2</v>
      </c>
      <c r="AJ3" s="4" t="s">
        <v>3</v>
      </c>
      <c r="AK3" s="5" t="s">
        <v>4</v>
      </c>
      <c r="AL3" s="3" t="s">
        <v>2</v>
      </c>
      <c r="AM3" s="3" t="s">
        <v>3</v>
      </c>
      <c r="AN3" s="3" t="s">
        <v>4</v>
      </c>
    </row>
    <row r="4" spans="1:41" ht="15" hidden="1" customHeight="1" x14ac:dyDescent="0.25">
      <c r="A4" s="6">
        <v>0.60416666666666663</v>
      </c>
      <c r="B4" s="8">
        <f>'Input Emissions'!B4/13000</f>
        <v>90486.42</v>
      </c>
      <c r="C4" s="9">
        <f>'Input Emissions'!C4/13000</f>
        <v>0</v>
      </c>
      <c r="D4" s="10">
        <f>'Input Emissions'!D4/13000</f>
        <v>121.92926923076924</v>
      </c>
      <c r="E4" s="8">
        <v>4872485400</v>
      </c>
      <c r="F4" s="9">
        <v>0</v>
      </c>
      <c r="G4" s="10">
        <v>5141816.5</v>
      </c>
      <c r="H4" s="8">
        <v>2544524.5</v>
      </c>
      <c r="I4" s="9">
        <v>0</v>
      </c>
      <c r="J4" s="10">
        <v>2685.14</v>
      </c>
      <c r="K4" s="50"/>
      <c r="L4" s="8">
        <f>'Input Emissions'!L4/13000</f>
        <v>90486.42</v>
      </c>
      <c r="M4" s="9">
        <f>'Input Emissions'!M4/13000</f>
        <v>0</v>
      </c>
      <c r="N4" s="10">
        <f>'Input Emissions'!N4/13000</f>
        <v>121.92926923076924</v>
      </c>
      <c r="O4" s="8">
        <v>4872485400</v>
      </c>
      <c r="P4" s="9">
        <v>0</v>
      </c>
      <c r="Q4" s="10">
        <v>5141816.5</v>
      </c>
      <c r="R4" s="8">
        <v>2544524.5</v>
      </c>
      <c r="S4" s="9">
        <v>0</v>
      </c>
      <c r="T4" s="10">
        <v>2685.14</v>
      </c>
      <c r="U4" s="50"/>
      <c r="V4" s="8">
        <f>'Input Emissions'!V4/13000</f>
        <v>90486.42</v>
      </c>
      <c r="W4" s="9">
        <f>'Input Emissions'!W4/13000</f>
        <v>0</v>
      </c>
      <c r="X4" s="10">
        <f>'Input Emissions'!X4/13000</f>
        <v>121.92926923076924</v>
      </c>
      <c r="Y4" s="8">
        <v>4872485400</v>
      </c>
      <c r="Z4" s="9">
        <v>0</v>
      </c>
      <c r="AA4" s="10">
        <v>5141816.5</v>
      </c>
      <c r="AB4" s="8">
        <v>2544524.5</v>
      </c>
      <c r="AC4" s="9">
        <v>0</v>
      </c>
      <c r="AD4" s="10">
        <v>2685.14</v>
      </c>
      <c r="AE4" s="50"/>
      <c r="AF4" s="8">
        <f>'Input Emissions'!AF4/13000</f>
        <v>90769.230769230766</v>
      </c>
      <c r="AG4" s="9">
        <f>'Input Emissions'!AG4/13000</f>
        <v>0</v>
      </c>
      <c r="AH4" s="10">
        <f>'Input Emissions'!AH4/13000</f>
        <v>121.92926923076924</v>
      </c>
      <c r="AI4" s="8">
        <v>4872485400</v>
      </c>
      <c r="AJ4" s="9">
        <v>0</v>
      </c>
      <c r="AK4" s="10">
        <v>5141816.5</v>
      </c>
      <c r="AL4" s="8">
        <v>2544524.5</v>
      </c>
      <c r="AM4" s="9">
        <v>0</v>
      </c>
      <c r="AN4" s="10">
        <v>2685.14</v>
      </c>
    </row>
    <row r="5" spans="1:41" s="7" customFormat="1" ht="15" hidden="1" customHeight="1" x14ac:dyDescent="0.25">
      <c r="A5" s="6">
        <v>0.60763888888888895</v>
      </c>
      <c r="B5" s="11">
        <f>'Input Emissions'!B5/13000</f>
        <v>104321.53615384616</v>
      </c>
      <c r="C5" s="12">
        <f>'Input Emissions'!C5/13000</f>
        <v>0</v>
      </c>
      <c r="D5" s="13">
        <f>'Input Emissions'!D5/13000</f>
        <v>136.8591923076923</v>
      </c>
      <c r="E5" s="11">
        <v>5810514400</v>
      </c>
      <c r="F5" s="12">
        <v>0</v>
      </c>
      <c r="G5" s="13">
        <v>6085332.5</v>
      </c>
      <c r="H5" s="11">
        <v>3033916.5</v>
      </c>
      <c r="I5" s="12">
        <v>0</v>
      </c>
      <c r="J5" s="13">
        <v>3176.1035000000002</v>
      </c>
      <c r="K5" s="51"/>
      <c r="L5" s="11">
        <f>'Input Emissions'!L5/13000</f>
        <v>104321.53615384616</v>
      </c>
      <c r="M5" s="12">
        <f>'Input Emissions'!M5/13000</f>
        <v>0</v>
      </c>
      <c r="N5" s="13">
        <f>'Input Emissions'!N5/13000</f>
        <v>136.8591923076923</v>
      </c>
      <c r="O5" s="11">
        <v>5810514400</v>
      </c>
      <c r="P5" s="12">
        <v>0</v>
      </c>
      <c r="Q5" s="13">
        <v>6085332.5</v>
      </c>
      <c r="R5" s="11">
        <v>3033916.5</v>
      </c>
      <c r="S5" s="12">
        <v>0</v>
      </c>
      <c r="T5" s="13">
        <v>3176.1035000000002</v>
      </c>
      <c r="U5" s="51"/>
      <c r="V5" s="11">
        <f>'Input Emissions'!V5/13000</f>
        <v>104321.53615384616</v>
      </c>
      <c r="W5" s="12">
        <f>'Input Emissions'!W5/13000</f>
        <v>0</v>
      </c>
      <c r="X5" s="13">
        <f>'Input Emissions'!X5/13000</f>
        <v>136.8591923076923</v>
      </c>
      <c r="Y5" s="11">
        <v>5810514400</v>
      </c>
      <c r="Z5" s="12">
        <v>0</v>
      </c>
      <c r="AA5" s="13">
        <v>6085332.5</v>
      </c>
      <c r="AB5" s="11">
        <v>3033916.5</v>
      </c>
      <c r="AC5" s="12">
        <v>0</v>
      </c>
      <c r="AD5" s="13">
        <v>3176.1035000000002</v>
      </c>
      <c r="AE5" s="51"/>
      <c r="AF5" s="11">
        <f>'Input Emissions'!AF5/13000</f>
        <v>104615.38461538461</v>
      </c>
      <c r="AG5" s="12">
        <f>'Input Emissions'!AG5/13000</f>
        <v>0</v>
      </c>
      <c r="AH5" s="13">
        <f>'Input Emissions'!AH5/13000</f>
        <v>136.8591923076923</v>
      </c>
      <c r="AI5" s="11">
        <v>5810514400</v>
      </c>
      <c r="AJ5" s="12">
        <v>0</v>
      </c>
      <c r="AK5" s="13">
        <v>6085332.5</v>
      </c>
      <c r="AL5" s="11">
        <v>3033916.5</v>
      </c>
      <c r="AM5" s="12">
        <v>0</v>
      </c>
      <c r="AN5" s="13">
        <v>3176.1035000000002</v>
      </c>
      <c r="AO5" s="52"/>
    </row>
    <row r="6" spans="1:41" ht="15" hidden="1" customHeight="1" x14ac:dyDescent="0.25">
      <c r="A6" s="6">
        <v>0.61111111111111105</v>
      </c>
      <c r="B6" s="14">
        <f>'Input Emissions'!B6/13000</f>
        <v>110623.38923076923</v>
      </c>
      <c r="C6" s="15">
        <f>'Input Emissions'!C6/13000</f>
        <v>0</v>
      </c>
      <c r="D6" s="16">
        <f>'Input Emissions'!D6/13000</f>
        <v>141.61012307692309</v>
      </c>
      <c r="E6" s="14">
        <v>6399700500</v>
      </c>
      <c r="F6" s="15">
        <v>0</v>
      </c>
      <c r="G6" s="16">
        <v>6409287.5</v>
      </c>
      <c r="H6" s="14">
        <v>3341930</v>
      </c>
      <c r="I6" s="15">
        <v>0</v>
      </c>
      <c r="J6" s="16">
        <v>3344.4485</v>
      </c>
      <c r="K6" s="50"/>
      <c r="L6" s="14">
        <f>'Input Emissions'!L6/13000</f>
        <v>110623.38923076923</v>
      </c>
      <c r="M6" s="15">
        <f>'Input Emissions'!M6/13000</f>
        <v>0</v>
      </c>
      <c r="N6" s="16">
        <f>'Input Emissions'!N6/13000</f>
        <v>141.61012307692309</v>
      </c>
      <c r="O6" s="14">
        <v>6399700500</v>
      </c>
      <c r="P6" s="15">
        <v>0</v>
      </c>
      <c r="Q6" s="16">
        <v>6409287.5</v>
      </c>
      <c r="R6" s="14">
        <v>3341930</v>
      </c>
      <c r="S6" s="15">
        <v>0</v>
      </c>
      <c r="T6" s="16">
        <v>3344.4485</v>
      </c>
      <c r="U6" s="50"/>
      <c r="V6" s="14">
        <f>'Input Emissions'!V6/13000</f>
        <v>110623.38923076923</v>
      </c>
      <c r="W6" s="15">
        <f>'Input Emissions'!W6/13000</f>
        <v>0</v>
      </c>
      <c r="X6" s="16">
        <f>'Input Emissions'!X6/13000</f>
        <v>141.61012307692309</v>
      </c>
      <c r="Y6" s="14">
        <v>6399700500</v>
      </c>
      <c r="Z6" s="15">
        <v>0</v>
      </c>
      <c r="AA6" s="16">
        <v>6409287.5</v>
      </c>
      <c r="AB6" s="14">
        <v>3341930</v>
      </c>
      <c r="AC6" s="15">
        <v>0</v>
      </c>
      <c r="AD6" s="16">
        <v>3344.4485</v>
      </c>
      <c r="AE6" s="50"/>
      <c r="AF6" s="14">
        <f>'Input Emissions'!AF6/13000</f>
        <v>110769.23076923077</v>
      </c>
      <c r="AG6" s="15">
        <f>'Input Emissions'!AG6/13000</f>
        <v>0</v>
      </c>
      <c r="AH6" s="16">
        <f>'Input Emissions'!AH6/13000</f>
        <v>141.61012307692309</v>
      </c>
      <c r="AI6" s="14">
        <v>6399700500</v>
      </c>
      <c r="AJ6" s="15">
        <v>0</v>
      </c>
      <c r="AK6" s="16">
        <v>6409287.5</v>
      </c>
      <c r="AL6" s="14">
        <v>3341930</v>
      </c>
      <c r="AM6" s="15">
        <v>0</v>
      </c>
      <c r="AN6" s="16">
        <v>3344.4485</v>
      </c>
    </row>
    <row r="7" spans="1:41" ht="15" hidden="1" customHeight="1" x14ac:dyDescent="0.25">
      <c r="A7" s="6">
        <v>0.61458333333333404</v>
      </c>
      <c r="B7" s="11">
        <f>'Input Emissions'!B7/13000</f>
        <v>113168.77769230769</v>
      </c>
      <c r="C7" s="12">
        <f>'Input Emissions'!C7/13000</f>
        <v>0</v>
      </c>
      <c r="D7" s="13">
        <f>'Input Emissions'!D7/13000</f>
        <v>146.8652923076923</v>
      </c>
      <c r="E7" s="11">
        <v>6726823400</v>
      </c>
      <c r="F7" s="12">
        <v>0</v>
      </c>
      <c r="G7" s="13">
        <v>6820831.5</v>
      </c>
      <c r="H7" s="11">
        <v>3512462</v>
      </c>
      <c r="I7" s="12">
        <v>0</v>
      </c>
      <c r="J7" s="13">
        <v>3558.6747999999998</v>
      </c>
      <c r="K7" s="50"/>
      <c r="L7" s="11">
        <f>'Input Emissions'!L7/13000</f>
        <v>113168.77769230769</v>
      </c>
      <c r="M7" s="12">
        <f>'Input Emissions'!M7/13000</f>
        <v>0</v>
      </c>
      <c r="N7" s="13">
        <f>'Input Emissions'!N7/13000</f>
        <v>146.8652923076923</v>
      </c>
      <c r="O7" s="11">
        <v>6726823400</v>
      </c>
      <c r="P7" s="12">
        <v>0</v>
      </c>
      <c r="Q7" s="13">
        <v>6820831.5</v>
      </c>
      <c r="R7" s="11">
        <v>3512462</v>
      </c>
      <c r="S7" s="12">
        <v>0</v>
      </c>
      <c r="T7" s="13">
        <v>3558.6747999999998</v>
      </c>
      <c r="U7" s="50"/>
      <c r="V7" s="11">
        <f>'Input Emissions'!V7/13000</f>
        <v>113168.77769230769</v>
      </c>
      <c r="W7" s="12">
        <f>'Input Emissions'!W7/13000</f>
        <v>0</v>
      </c>
      <c r="X7" s="13">
        <f>'Input Emissions'!X7/13000</f>
        <v>146.8652923076923</v>
      </c>
      <c r="Y7" s="11">
        <v>6726823400</v>
      </c>
      <c r="Z7" s="12">
        <v>0</v>
      </c>
      <c r="AA7" s="13">
        <v>6820831.5</v>
      </c>
      <c r="AB7" s="11">
        <v>3512462</v>
      </c>
      <c r="AC7" s="12">
        <v>0</v>
      </c>
      <c r="AD7" s="13">
        <v>3558.6747999999998</v>
      </c>
      <c r="AE7" s="50"/>
      <c r="AF7" s="11">
        <f>'Input Emissions'!AF7/13000</f>
        <v>113076.92307692308</v>
      </c>
      <c r="AG7" s="12">
        <f>'Input Emissions'!AG7/13000</f>
        <v>0</v>
      </c>
      <c r="AH7" s="13">
        <f>'Input Emissions'!AH7/13000</f>
        <v>146.8652923076923</v>
      </c>
      <c r="AI7" s="11">
        <v>6726823400</v>
      </c>
      <c r="AJ7" s="12">
        <v>0</v>
      </c>
      <c r="AK7" s="13">
        <v>6820831.5</v>
      </c>
      <c r="AL7" s="11">
        <v>3512462</v>
      </c>
      <c r="AM7" s="12">
        <v>0</v>
      </c>
      <c r="AN7" s="13">
        <v>3558.6747999999998</v>
      </c>
    </row>
    <row r="8" spans="1:41" ht="15" hidden="1" customHeight="1" x14ac:dyDescent="0.25">
      <c r="A8" s="6">
        <v>0.61805555555555602</v>
      </c>
      <c r="B8" s="14">
        <f>'Input Emissions'!B8/13000</f>
        <v>114032.10846153846</v>
      </c>
      <c r="C8" s="15">
        <f>'Input Emissions'!C8/13000</f>
        <v>0</v>
      </c>
      <c r="D8" s="16">
        <f>'Input Emissions'!D8/13000</f>
        <v>151.54285384615386</v>
      </c>
      <c r="E8" s="14">
        <v>6850359800</v>
      </c>
      <c r="F8" s="15">
        <v>0</v>
      </c>
      <c r="G8" s="16">
        <v>7362316</v>
      </c>
      <c r="H8" s="14">
        <v>3576639</v>
      </c>
      <c r="I8" s="15">
        <v>0</v>
      </c>
      <c r="J8" s="16">
        <v>3839.5792999999999</v>
      </c>
      <c r="K8" s="50"/>
      <c r="L8" s="14">
        <f>'Input Emissions'!L8/13000</f>
        <v>114032.10846153846</v>
      </c>
      <c r="M8" s="15">
        <f>'Input Emissions'!M8/13000</f>
        <v>0</v>
      </c>
      <c r="N8" s="16">
        <f>'Input Emissions'!N8/13000</f>
        <v>151.54285384615386</v>
      </c>
      <c r="O8" s="14">
        <v>6850359800</v>
      </c>
      <c r="P8" s="15">
        <v>0</v>
      </c>
      <c r="Q8" s="16">
        <v>7362316</v>
      </c>
      <c r="R8" s="14">
        <v>3576639</v>
      </c>
      <c r="S8" s="15">
        <v>0</v>
      </c>
      <c r="T8" s="16">
        <v>3839.5792999999999</v>
      </c>
      <c r="U8" s="50"/>
      <c r="V8" s="14">
        <f>'Input Emissions'!V8/13000</f>
        <v>114032.10846153846</v>
      </c>
      <c r="W8" s="15">
        <f>'Input Emissions'!W8/13000</f>
        <v>0</v>
      </c>
      <c r="X8" s="16">
        <f>'Input Emissions'!X8/13000</f>
        <v>151.54285384615386</v>
      </c>
      <c r="Y8" s="14">
        <v>6850359800</v>
      </c>
      <c r="Z8" s="15">
        <v>0</v>
      </c>
      <c r="AA8" s="16">
        <v>7362316</v>
      </c>
      <c r="AB8" s="14">
        <v>3576639</v>
      </c>
      <c r="AC8" s="15">
        <v>0</v>
      </c>
      <c r="AD8" s="16">
        <v>3839.5792999999999</v>
      </c>
      <c r="AE8" s="50"/>
      <c r="AF8" s="14">
        <f>'Input Emissions'!AF8/13000</f>
        <v>113846.15384615384</v>
      </c>
      <c r="AG8" s="15">
        <f>'Input Emissions'!AG8/13000</f>
        <v>0</v>
      </c>
      <c r="AH8" s="16">
        <f>'Input Emissions'!AH8/13000</f>
        <v>151.54285384615386</v>
      </c>
      <c r="AI8" s="14">
        <v>6850359800</v>
      </c>
      <c r="AJ8" s="15">
        <v>0</v>
      </c>
      <c r="AK8" s="16">
        <v>7362316</v>
      </c>
      <c r="AL8" s="14">
        <v>3576639</v>
      </c>
      <c r="AM8" s="15">
        <v>0</v>
      </c>
      <c r="AN8" s="16">
        <v>3839.5792999999999</v>
      </c>
    </row>
    <row r="9" spans="1:41" ht="15" hidden="1" customHeight="1" x14ac:dyDescent="0.25">
      <c r="A9" s="6">
        <v>0.62152777777777801</v>
      </c>
      <c r="B9" s="11">
        <f>'Input Emissions'!B9/13000</f>
        <v>114250.49615384615</v>
      </c>
      <c r="C9" s="12">
        <f>'Input Emissions'!C9/13000</f>
        <v>0</v>
      </c>
      <c r="D9" s="13">
        <f>'Input Emissions'!D9/13000</f>
        <v>151.75683076923076</v>
      </c>
      <c r="E9" s="11">
        <v>6818559000</v>
      </c>
      <c r="F9" s="12">
        <v>0</v>
      </c>
      <c r="G9" s="13">
        <v>7565638</v>
      </c>
      <c r="H9" s="11">
        <v>3560175</v>
      </c>
      <c r="I9" s="12">
        <v>0</v>
      </c>
      <c r="J9" s="13">
        <v>3944.7449000000001</v>
      </c>
      <c r="K9" s="50"/>
      <c r="L9" s="11">
        <f>'Input Emissions'!L9/13000</f>
        <v>114250.49615384615</v>
      </c>
      <c r="M9" s="12">
        <f>'Input Emissions'!M9/13000</f>
        <v>0</v>
      </c>
      <c r="N9" s="13">
        <f>'Input Emissions'!N9/13000</f>
        <v>151.75683076923076</v>
      </c>
      <c r="O9" s="11">
        <v>6818559000</v>
      </c>
      <c r="P9" s="12">
        <v>0</v>
      </c>
      <c r="Q9" s="13">
        <v>7565638</v>
      </c>
      <c r="R9" s="11">
        <v>3560175</v>
      </c>
      <c r="S9" s="12">
        <v>0</v>
      </c>
      <c r="T9" s="13">
        <v>3944.7449000000001</v>
      </c>
      <c r="U9" s="50"/>
      <c r="V9" s="11">
        <f>'Input Emissions'!V9/13000</f>
        <v>114250.49615384615</v>
      </c>
      <c r="W9" s="12">
        <f>'Input Emissions'!W9/13000</f>
        <v>0</v>
      </c>
      <c r="X9" s="13">
        <f>'Input Emissions'!X9/13000</f>
        <v>151.75683076923076</v>
      </c>
      <c r="Y9" s="11">
        <v>6818559000</v>
      </c>
      <c r="Z9" s="12">
        <v>0</v>
      </c>
      <c r="AA9" s="13">
        <v>7565638</v>
      </c>
      <c r="AB9" s="11">
        <v>3560175</v>
      </c>
      <c r="AC9" s="12">
        <v>0</v>
      </c>
      <c r="AD9" s="13">
        <v>3944.7449000000001</v>
      </c>
      <c r="AE9" s="50"/>
      <c r="AF9" s="11">
        <f>'Input Emissions'!AF9/13000</f>
        <v>114615.38461538461</v>
      </c>
      <c r="AG9" s="12">
        <f>'Input Emissions'!AG9/13000</f>
        <v>0</v>
      </c>
      <c r="AH9" s="13">
        <f>'Input Emissions'!AH9/13000</f>
        <v>151.75683076923076</v>
      </c>
      <c r="AI9" s="11">
        <v>6818559000</v>
      </c>
      <c r="AJ9" s="12">
        <v>0</v>
      </c>
      <c r="AK9" s="13">
        <v>7565638</v>
      </c>
      <c r="AL9" s="11">
        <v>3560175</v>
      </c>
      <c r="AM9" s="12">
        <v>0</v>
      </c>
      <c r="AN9" s="13">
        <v>3944.7449000000001</v>
      </c>
    </row>
    <row r="10" spans="1:41" ht="15" hidden="1" customHeight="1" x14ac:dyDescent="0.25">
      <c r="A10" s="6">
        <v>0.625000000000001</v>
      </c>
      <c r="B10" s="14">
        <f>'Input Emissions'!B10/13000</f>
        <v>114025.74769230769</v>
      </c>
      <c r="C10" s="15">
        <f>'Input Emissions'!C10/13000</f>
        <v>0</v>
      </c>
      <c r="D10" s="16">
        <f>'Input Emissions'!D10/13000</f>
        <v>161.37592307692307</v>
      </c>
      <c r="E10" s="14">
        <v>6688695300</v>
      </c>
      <c r="F10" s="15">
        <v>0</v>
      </c>
      <c r="G10" s="16">
        <v>8155559</v>
      </c>
      <c r="H10" s="14">
        <v>3492698.2</v>
      </c>
      <c r="I10" s="15">
        <v>0</v>
      </c>
      <c r="J10" s="16">
        <v>4250.9477999999999</v>
      </c>
      <c r="K10" s="50"/>
      <c r="L10" s="14">
        <f>'Input Emissions'!L10/13000</f>
        <v>114025.74769230769</v>
      </c>
      <c r="M10" s="15">
        <f>'Input Emissions'!M10/13000</f>
        <v>0</v>
      </c>
      <c r="N10" s="16">
        <f>'Input Emissions'!N10/13000</f>
        <v>161.37592307692307</v>
      </c>
      <c r="O10" s="14">
        <v>6688695300</v>
      </c>
      <c r="P10" s="15">
        <v>0</v>
      </c>
      <c r="Q10" s="16">
        <v>8155559</v>
      </c>
      <c r="R10" s="14">
        <v>3492698.2</v>
      </c>
      <c r="S10" s="15">
        <v>0</v>
      </c>
      <c r="T10" s="16">
        <v>4250.9477999999999</v>
      </c>
      <c r="U10" s="50"/>
      <c r="V10" s="14">
        <f>'Input Emissions'!V10/13000</f>
        <v>114025.74769230769</v>
      </c>
      <c r="W10" s="15">
        <f>'Input Emissions'!W10/13000</f>
        <v>0</v>
      </c>
      <c r="X10" s="16">
        <f>'Input Emissions'!X10/13000</f>
        <v>161.37592307692307</v>
      </c>
      <c r="Y10" s="14">
        <v>6688695300</v>
      </c>
      <c r="Z10" s="15">
        <v>0</v>
      </c>
      <c r="AA10" s="16">
        <v>8155559</v>
      </c>
      <c r="AB10" s="14">
        <v>3492698.2</v>
      </c>
      <c r="AC10" s="15">
        <v>0</v>
      </c>
      <c r="AD10" s="16">
        <v>4250.9477999999999</v>
      </c>
      <c r="AE10" s="50"/>
      <c r="AF10" s="14">
        <f>'Input Emissions'!AF10/13000</f>
        <v>113846.15384615384</v>
      </c>
      <c r="AG10" s="15">
        <f>'Input Emissions'!AG10/13000</f>
        <v>0</v>
      </c>
      <c r="AH10" s="16">
        <f>'Input Emissions'!AH10/13000</f>
        <v>161.37592307692307</v>
      </c>
      <c r="AI10" s="14">
        <v>6688695300</v>
      </c>
      <c r="AJ10" s="15">
        <v>0</v>
      </c>
      <c r="AK10" s="16">
        <v>8155559</v>
      </c>
      <c r="AL10" s="14">
        <v>3492698.2</v>
      </c>
      <c r="AM10" s="15">
        <v>0</v>
      </c>
      <c r="AN10" s="16">
        <v>4250.9477999999999</v>
      </c>
    </row>
    <row r="11" spans="1:41" ht="15" hidden="1" customHeight="1" x14ac:dyDescent="0.25">
      <c r="A11" s="6">
        <v>0.62847222222222299</v>
      </c>
      <c r="B11" s="11">
        <f>'Input Emissions'!B11/13000</f>
        <v>114058.15153846153</v>
      </c>
      <c r="C11" s="12">
        <f>'Input Emissions'!C11/13000</f>
        <v>0</v>
      </c>
      <c r="D11" s="13">
        <f>'Input Emissions'!D11/13000</f>
        <v>175.27515384615384</v>
      </c>
      <c r="E11" s="11">
        <v>6677553700</v>
      </c>
      <c r="F11" s="12">
        <v>0</v>
      </c>
      <c r="G11" s="13">
        <v>8633712</v>
      </c>
      <c r="H11" s="11">
        <v>3486882.5</v>
      </c>
      <c r="I11" s="12">
        <v>0</v>
      </c>
      <c r="J11" s="13">
        <v>4500.6445000000003</v>
      </c>
      <c r="K11" s="50"/>
      <c r="L11" s="11">
        <f>'Input Emissions'!L11/13000</f>
        <v>114058.15153846153</v>
      </c>
      <c r="M11" s="12">
        <f>'Input Emissions'!M11/13000</f>
        <v>0</v>
      </c>
      <c r="N11" s="13">
        <f>'Input Emissions'!N11/13000</f>
        <v>175.27515384615384</v>
      </c>
      <c r="O11" s="11">
        <v>6677553700</v>
      </c>
      <c r="P11" s="12">
        <v>0</v>
      </c>
      <c r="Q11" s="13">
        <v>8633712</v>
      </c>
      <c r="R11" s="11">
        <v>3486882.5</v>
      </c>
      <c r="S11" s="12">
        <v>0</v>
      </c>
      <c r="T11" s="13">
        <v>4500.6445000000003</v>
      </c>
      <c r="U11" s="50"/>
      <c r="V11" s="11">
        <f>'Input Emissions'!V11/13000</f>
        <v>114058.15153846153</v>
      </c>
      <c r="W11" s="12">
        <f>'Input Emissions'!W11/13000</f>
        <v>0</v>
      </c>
      <c r="X11" s="13">
        <f>'Input Emissions'!X11/13000</f>
        <v>175.27515384615384</v>
      </c>
      <c r="Y11" s="11">
        <v>6677553700</v>
      </c>
      <c r="Z11" s="12">
        <v>0</v>
      </c>
      <c r="AA11" s="13">
        <v>8633712</v>
      </c>
      <c r="AB11" s="11">
        <v>3486882.5</v>
      </c>
      <c r="AC11" s="12">
        <v>0</v>
      </c>
      <c r="AD11" s="13">
        <v>4500.6445000000003</v>
      </c>
      <c r="AE11" s="50"/>
      <c r="AF11" s="11">
        <f>'Input Emissions'!AF11/13000</f>
        <v>113846.15384615384</v>
      </c>
      <c r="AG11" s="12">
        <f>'Input Emissions'!AG11/13000</f>
        <v>0</v>
      </c>
      <c r="AH11" s="13">
        <f>'Input Emissions'!AH11/13000</f>
        <v>175.27515384615384</v>
      </c>
      <c r="AI11" s="11">
        <v>6677553700</v>
      </c>
      <c r="AJ11" s="12">
        <v>0</v>
      </c>
      <c r="AK11" s="13">
        <v>8633712</v>
      </c>
      <c r="AL11" s="11">
        <v>3486882.5</v>
      </c>
      <c r="AM11" s="12">
        <v>0</v>
      </c>
      <c r="AN11" s="13">
        <v>4500.6445000000003</v>
      </c>
    </row>
    <row r="12" spans="1:41" ht="15" hidden="1" customHeight="1" x14ac:dyDescent="0.25">
      <c r="A12" s="6">
        <v>0.63194444444444497</v>
      </c>
      <c r="B12" s="14">
        <f>'Input Emissions'!B12/13000</f>
        <v>114627.46615384615</v>
      </c>
      <c r="C12" s="15">
        <f>'Input Emissions'!C12/13000</f>
        <v>0</v>
      </c>
      <c r="D12" s="16">
        <f>'Input Emissions'!D12/13000</f>
        <v>186.77036923076921</v>
      </c>
      <c r="E12" s="14">
        <v>6747394600</v>
      </c>
      <c r="F12" s="15">
        <v>0</v>
      </c>
      <c r="G12" s="16">
        <v>9573813</v>
      </c>
      <c r="H12" s="14">
        <v>3523169.5</v>
      </c>
      <c r="I12" s="15">
        <v>0</v>
      </c>
      <c r="J12" s="16">
        <v>4989.0510000000004</v>
      </c>
      <c r="K12" s="50"/>
      <c r="L12" s="14">
        <f>'Input Emissions'!L12/13000</f>
        <v>114627.46615384615</v>
      </c>
      <c r="M12" s="15">
        <f>'Input Emissions'!M12/13000</f>
        <v>0</v>
      </c>
      <c r="N12" s="16">
        <f>'Input Emissions'!N12/13000</f>
        <v>186.77036923076921</v>
      </c>
      <c r="O12" s="14">
        <v>6747394600</v>
      </c>
      <c r="P12" s="15">
        <v>0</v>
      </c>
      <c r="Q12" s="16">
        <v>9573813</v>
      </c>
      <c r="R12" s="14">
        <v>3523169.5</v>
      </c>
      <c r="S12" s="15">
        <v>0</v>
      </c>
      <c r="T12" s="16">
        <v>4989.0510000000004</v>
      </c>
      <c r="U12" s="50"/>
      <c r="V12" s="14">
        <f>'Input Emissions'!V12/13000</f>
        <v>114627.46615384615</v>
      </c>
      <c r="W12" s="15">
        <f>'Input Emissions'!W12/13000</f>
        <v>0</v>
      </c>
      <c r="X12" s="16">
        <f>'Input Emissions'!X12/13000</f>
        <v>186.77036923076921</v>
      </c>
      <c r="Y12" s="14">
        <v>6747394600</v>
      </c>
      <c r="Z12" s="15">
        <v>0</v>
      </c>
      <c r="AA12" s="16">
        <v>9573813</v>
      </c>
      <c r="AB12" s="14">
        <v>3523169.5</v>
      </c>
      <c r="AC12" s="15">
        <v>0</v>
      </c>
      <c r="AD12" s="16">
        <v>4989.0510000000004</v>
      </c>
      <c r="AE12" s="50"/>
      <c r="AF12" s="14">
        <f>'Input Emissions'!AF12/13000</f>
        <v>114615.38461538461</v>
      </c>
      <c r="AG12" s="15">
        <f>'Input Emissions'!AG12/13000</f>
        <v>0</v>
      </c>
      <c r="AH12" s="16">
        <f>'Input Emissions'!AH12/13000</f>
        <v>186.77036923076921</v>
      </c>
      <c r="AI12" s="14">
        <v>6747394600</v>
      </c>
      <c r="AJ12" s="15">
        <v>0</v>
      </c>
      <c r="AK12" s="16">
        <v>9573813</v>
      </c>
      <c r="AL12" s="14">
        <v>3523169.5</v>
      </c>
      <c r="AM12" s="15">
        <v>0</v>
      </c>
      <c r="AN12" s="16">
        <v>4989.0510000000004</v>
      </c>
    </row>
    <row r="13" spans="1:41" ht="15" hidden="1" customHeight="1" x14ac:dyDescent="0.25">
      <c r="A13" s="6">
        <v>0.63541666666666796</v>
      </c>
      <c r="B13" s="11">
        <f>'Input Emissions'!B13/13000</f>
        <v>115543.57153846153</v>
      </c>
      <c r="C13" s="12">
        <f>'Input Emissions'!C13/13000</f>
        <v>0</v>
      </c>
      <c r="D13" s="13">
        <f>'Input Emissions'!D13/13000</f>
        <v>189.3456923076923</v>
      </c>
      <c r="E13" s="11">
        <v>6920482800</v>
      </c>
      <c r="F13" s="12">
        <v>0</v>
      </c>
      <c r="G13" s="13">
        <v>9764868</v>
      </c>
      <c r="H13" s="11">
        <v>3613247.5</v>
      </c>
      <c r="I13" s="12">
        <v>0</v>
      </c>
      <c r="J13" s="13">
        <v>5088.6869999999999</v>
      </c>
      <c r="K13" s="50"/>
      <c r="L13" s="11">
        <f>'Input Emissions'!L13/13000</f>
        <v>115543.57153846153</v>
      </c>
      <c r="M13" s="12">
        <f>'Input Emissions'!M13/13000</f>
        <v>0</v>
      </c>
      <c r="N13" s="13">
        <f>'Input Emissions'!N13/13000</f>
        <v>189.3456923076923</v>
      </c>
      <c r="O13" s="11">
        <v>6920482800</v>
      </c>
      <c r="P13" s="12">
        <v>0</v>
      </c>
      <c r="Q13" s="13">
        <v>9764868</v>
      </c>
      <c r="R13" s="11">
        <v>3613247.5</v>
      </c>
      <c r="S13" s="12">
        <v>0</v>
      </c>
      <c r="T13" s="13">
        <v>5088.6869999999999</v>
      </c>
      <c r="U13" s="50"/>
      <c r="V13" s="11">
        <f>'Input Emissions'!V13/13000</f>
        <v>115543.57153846153</v>
      </c>
      <c r="W13" s="12">
        <f>'Input Emissions'!W13/13000</f>
        <v>0</v>
      </c>
      <c r="X13" s="13">
        <f>'Input Emissions'!X13/13000</f>
        <v>189.3456923076923</v>
      </c>
      <c r="Y13" s="11">
        <v>6920482800</v>
      </c>
      <c r="Z13" s="12">
        <v>0</v>
      </c>
      <c r="AA13" s="13">
        <v>9764868</v>
      </c>
      <c r="AB13" s="11">
        <v>3613247.5</v>
      </c>
      <c r="AC13" s="12">
        <v>0</v>
      </c>
      <c r="AD13" s="13">
        <v>5088.6869999999999</v>
      </c>
      <c r="AE13" s="50"/>
      <c r="AF13" s="11">
        <f>'Input Emissions'!AF13/13000</f>
        <v>115384.61538461539</v>
      </c>
      <c r="AG13" s="12">
        <f>'Input Emissions'!AG13/13000</f>
        <v>0</v>
      </c>
      <c r="AH13" s="13">
        <f>'Input Emissions'!AH13/13000</f>
        <v>189.3456923076923</v>
      </c>
      <c r="AI13" s="11">
        <v>6920482800</v>
      </c>
      <c r="AJ13" s="12">
        <v>0</v>
      </c>
      <c r="AK13" s="13">
        <v>9764868</v>
      </c>
      <c r="AL13" s="11">
        <v>3613247.5</v>
      </c>
      <c r="AM13" s="12">
        <v>0</v>
      </c>
      <c r="AN13" s="13">
        <v>5088.6869999999999</v>
      </c>
    </row>
    <row r="14" spans="1:41" ht="15" hidden="1" customHeight="1" x14ac:dyDescent="0.25">
      <c r="A14" s="6">
        <v>0.63888888888888995</v>
      </c>
      <c r="B14" s="14">
        <f>'Input Emissions'!B14/13000</f>
        <v>116493.80461538462</v>
      </c>
      <c r="C14" s="15">
        <f>'Input Emissions'!C14/13000</f>
        <v>0</v>
      </c>
      <c r="D14" s="16">
        <f>'Input Emissions'!D14/13000</f>
        <v>192.08534615384616</v>
      </c>
      <c r="E14" s="14">
        <v>7280892400</v>
      </c>
      <c r="F14" s="15">
        <v>0</v>
      </c>
      <c r="G14" s="16">
        <v>9549811</v>
      </c>
      <c r="H14" s="14">
        <v>3800697.5</v>
      </c>
      <c r="I14" s="15">
        <v>0</v>
      </c>
      <c r="J14" s="16">
        <v>4978.6084000000001</v>
      </c>
      <c r="K14" s="50"/>
      <c r="L14" s="14">
        <f>'Input Emissions'!L14/13000</f>
        <v>116493.80461538462</v>
      </c>
      <c r="M14" s="15">
        <f>'Input Emissions'!M14/13000</f>
        <v>0</v>
      </c>
      <c r="N14" s="16">
        <f>'Input Emissions'!N14/13000</f>
        <v>192.08534615384616</v>
      </c>
      <c r="O14" s="14">
        <v>7280892400</v>
      </c>
      <c r="P14" s="15">
        <v>0</v>
      </c>
      <c r="Q14" s="16">
        <v>9549811</v>
      </c>
      <c r="R14" s="14">
        <v>3800697.5</v>
      </c>
      <c r="S14" s="15">
        <v>0</v>
      </c>
      <c r="T14" s="16">
        <v>4978.6084000000001</v>
      </c>
      <c r="U14" s="50"/>
      <c r="V14" s="14">
        <f>'Input Emissions'!V14/13000</f>
        <v>116493.80461538462</v>
      </c>
      <c r="W14" s="15">
        <f>'Input Emissions'!W14/13000</f>
        <v>0</v>
      </c>
      <c r="X14" s="16">
        <f>'Input Emissions'!X14/13000</f>
        <v>192.08534615384616</v>
      </c>
      <c r="Y14" s="14">
        <v>7280892400</v>
      </c>
      <c r="Z14" s="15">
        <v>0</v>
      </c>
      <c r="AA14" s="16">
        <v>9549811</v>
      </c>
      <c r="AB14" s="14">
        <v>3800697.5</v>
      </c>
      <c r="AC14" s="15">
        <v>0</v>
      </c>
      <c r="AD14" s="16">
        <v>4978.6084000000001</v>
      </c>
      <c r="AE14" s="50"/>
      <c r="AF14" s="14">
        <f>'Input Emissions'!AF14/13000</f>
        <v>116153.84615384616</v>
      </c>
      <c r="AG14" s="15">
        <f>'Input Emissions'!AG14/13000</f>
        <v>0</v>
      </c>
      <c r="AH14" s="16">
        <f>'Input Emissions'!AH14/13000</f>
        <v>192.08534615384616</v>
      </c>
      <c r="AI14" s="14">
        <v>7280892400</v>
      </c>
      <c r="AJ14" s="15">
        <v>0</v>
      </c>
      <c r="AK14" s="16">
        <v>9549811</v>
      </c>
      <c r="AL14" s="14">
        <v>3800697.5</v>
      </c>
      <c r="AM14" s="15">
        <v>0</v>
      </c>
      <c r="AN14" s="16">
        <v>4978.6084000000001</v>
      </c>
    </row>
    <row r="15" spans="1:41" ht="15" hidden="1" customHeight="1" x14ac:dyDescent="0.25">
      <c r="A15" s="6">
        <v>0.64236111111111205</v>
      </c>
      <c r="B15" s="11">
        <f>'Input Emissions'!B15/13000</f>
        <v>117918.12923076923</v>
      </c>
      <c r="C15" s="12">
        <f>'Input Emissions'!C15/13000</f>
        <v>0</v>
      </c>
      <c r="D15" s="13">
        <f>'Input Emissions'!D15/13000</f>
        <v>195.73176923076923</v>
      </c>
      <c r="E15" s="11">
        <v>7915470800</v>
      </c>
      <c r="F15" s="12">
        <v>0</v>
      </c>
      <c r="G15" s="13">
        <v>10975414</v>
      </c>
      <c r="H15" s="11">
        <v>4130958.5</v>
      </c>
      <c r="I15" s="12">
        <v>0</v>
      </c>
      <c r="J15" s="13">
        <v>5715.1120000000001</v>
      </c>
      <c r="K15" s="50"/>
      <c r="L15" s="11">
        <f>'Input Emissions'!L15/13000</f>
        <v>117918.12923076923</v>
      </c>
      <c r="M15" s="12">
        <f>'Input Emissions'!M15/13000</f>
        <v>0</v>
      </c>
      <c r="N15" s="13">
        <f>'Input Emissions'!N15/13000</f>
        <v>195.73176923076923</v>
      </c>
      <c r="O15" s="11">
        <v>7915470800</v>
      </c>
      <c r="P15" s="12">
        <v>0</v>
      </c>
      <c r="Q15" s="13">
        <v>10975414</v>
      </c>
      <c r="R15" s="11">
        <v>4130958.5</v>
      </c>
      <c r="S15" s="12">
        <v>0</v>
      </c>
      <c r="T15" s="13">
        <v>5715.1120000000001</v>
      </c>
      <c r="U15" s="50"/>
      <c r="V15" s="11">
        <f>'Input Emissions'!V15/13000</f>
        <v>117918.12923076923</v>
      </c>
      <c r="W15" s="12">
        <f>'Input Emissions'!W15/13000</f>
        <v>0</v>
      </c>
      <c r="X15" s="13">
        <f>'Input Emissions'!X15/13000</f>
        <v>195.73176923076923</v>
      </c>
      <c r="Y15" s="11">
        <v>7915470800</v>
      </c>
      <c r="Z15" s="12">
        <v>0</v>
      </c>
      <c r="AA15" s="13">
        <v>10975414</v>
      </c>
      <c r="AB15" s="11">
        <v>4130958.5</v>
      </c>
      <c r="AC15" s="12">
        <v>0</v>
      </c>
      <c r="AD15" s="13">
        <v>5715.1120000000001</v>
      </c>
      <c r="AE15" s="50"/>
      <c r="AF15" s="11">
        <f>'Input Emissions'!AF15/13000</f>
        <v>117692.30769230769</v>
      </c>
      <c r="AG15" s="12">
        <f>'Input Emissions'!AG15/13000</f>
        <v>0</v>
      </c>
      <c r="AH15" s="13">
        <f>'Input Emissions'!AH15/13000</f>
        <v>195.73176923076923</v>
      </c>
      <c r="AI15" s="11">
        <v>7915470800</v>
      </c>
      <c r="AJ15" s="12">
        <v>0</v>
      </c>
      <c r="AK15" s="13">
        <v>10975414</v>
      </c>
      <c r="AL15" s="11">
        <v>4130958.5</v>
      </c>
      <c r="AM15" s="12">
        <v>0</v>
      </c>
      <c r="AN15" s="13">
        <v>5715.1120000000001</v>
      </c>
    </row>
    <row r="16" spans="1:41" ht="15" hidden="1" customHeight="1" x14ac:dyDescent="0.25">
      <c r="A16" s="6">
        <v>0.64583333333333404</v>
      </c>
      <c r="B16" s="14">
        <f>'Input Emissions'!B16/13000</f>
        <v>119769.58</v>
      </c>
      <c r="C16" s="15">
        <f>'Input Emissions'!C16/13000</f>
        <v>0</v>
      </c>
      <c r="D16" s="16">
        <f>'Input Emissions'!D16/13000</f>
        <v>191.28992307692309</v>
      </c>
      <c r="E16" s="14">
        <v>8739922900</v>
      </c>
      <c r="F16" s="15">
        <v>0</v>
      </c>
      <c r="G16" s="16">
        <v>12102889</v>
      </c>
      <c r="H16" s="14">
        <v>4560152</v>
      </c>
      <c r="I16" s="15">
        <v>0</v>
      </c>
      <c r="J16" s="16">
        <v>6295.7665999999999</v>
      </c>
      <c r="K16" s="50"/>
      <c r="L16" s="14">
        <f>'Input Emissions'!L16/13000</f>
        <v>119769.58</v>
      </c>
      <c r="M16" s="15">
        <f>'Input Emissions'!M16/13000</f>
        <v>0</v>
      </c>
      <c r="N16" s="16">
        <f>'Input Emissions'!N16/13000</f>
        <v>191.28992307692309</v>
      </c>
      <c r="O16" s="14">
        <v>8739922900</v>
      </c>
      <c r="P16" s="15">
        <v>0</v>
      </c>
      <c r="Q16" s="16">
        <v>12102889</v>
      </c>
      <c r="R16" s="14">
        <v>4560152</v>
      </c>
      <c r="S16" s="15">
        <v>0</v>
      </c>
      <c r="T16" s="16">
        <v>6295.7665999999999</v>
      </c>
      <c r="U16" s="50"/>
      <c r="V16" s="14">
        <f>'Input Emissions'!V16/13000</f>
        <v>119769.58</v>
      </c>
      <c r="W16" s="15">
        <f>'Input Emissions'!W16/13000</f>
        <v>0</v>
      </c>
      <c r="X16" s="16">
        <f>'Input Emissions'!X16/13000</f>
        <v>191.28992307692309</v>
      </c>
      <c r="Y16" s="14">
        <v>8739922900</v>
      </c>
      <c r="Z16" s="15">
        <v>0</v>
      </c>
      <c r="AA16" s="16">
        <v>12102889</v>
      </c>
      <c r="AB16" s="14">
        <v>4560152</v>
      </c>
      <c r="AC16" s="15">
        <v>0</v>
      </c>
      <c r="AD16" s="16">
        <v>6295.7665999999999</v>
      </c>
      <c r="AE16" s="50"/>
      <c r="AF16" s="14">
        <f>'Input Emissions'!AF16/13000</f>
        <v>120000</v>
      </c>
      <c r="AG16" s="15">
        <f>'Input Emissions'!AG16/13000</f>
        <v>0</v>
      </c>
      <c r="AH16" s="16">
        <f>'Input Emissions'!AH16/13000</f>
        <v>191.28992307692309</v>
      </c>
      <c r="AI16" s="14">
        <v>8739922900</v>
      </c>
      <c r="AJ16" s="15">
        <v>0</v>
      </c>
      <c r="AK16" s="16">
        <v>12102889</v>
      </c>
      <c r="AL16" s="14">
        <v>4560152</v>
      </c>
      <c r="AM16" s="15">
        <v>0</v>
      </c>
      <c r="AN16" s="16">
        <v>6295.7665999999999</v>
      </c>
    </row>
    <row r="17" spans="1:40" ht="15" hidden="1" customHeight="1" x14ac:dyDescent="0.25">
      <c r="A17" s="6">
        <v>0.64930555555555702</v>
      </c>
      <c r="B17" s="11">
        <f>'Input Emissions'!B17/13000</f>
        <v>121479.7</v>
      </c>
      <c r="C17" s="12">
        <f>'Input Emissions'!C17/13000</f>
        <v>0</v>
      </c>
      <c r="D17" s="13">
        <f>'Input Emissions'!D17/13000</f>
        <v>178.07778461538462</v>
      </c>
      <c r="E17" s="11">
        <v>9570702300</v>
      </c>
      <c r="F17" s="12">
        <v>0</v>
      </c>
      <c r="G17" s="13">
        <v>12916858</v>
      </c>
      <c r="H17" s="11">
        <v>4992473</v>
      </c>
      <c r="I17" s="12">
        <v>0</v>
      </c>
      <c r="J17" s="13">
        <v>6712.5102999999999</v>
      </c>
      <c r="K17" s="50"/>
      <c r="L17" s="11">
        <f>'Input Emissions'!L17/13000</f>
        <v>121479.7</v>
      </c>
      <c r="M17" s="12">
        <f>'Input Emissions'!M17/13000</f>
        <v>0</v>
      </c>
      <c r="N17" s="13">
        <f>'Input Emissions'!N17/13000</f>
        <v>178.07778461538462</v>
      </c>
      <c r="O17" s="11">
        <v>9570702300</v>
      </c>
      <c r="P17" s="12">
        <v>0</v>
      </c>
      <c r="Q17" s="13">
        <v>12916858</v>
      </c>
      <c r="R17" s="11">
        <v>4992473</v>
      </c>
      <c r="S17" s="12">
        <v>0</v>
      </c>
      <c r="T17" s="13">
        <v>6712.5102999999999</v>
      </c>
      <c r="U17" s="50"/>
      <c r="V17" s="11">
        <f>'Input Emissions'!V17/13000</f>
        <v>121479.7</v>
      </c>
      <c r="W17" s="12">
        <f>'Input Emissions'!W17/13000</f>
        <v>0</v>
      </c>
      <c r="X17" s="13">
        <f>'Input Emissions'!X17/13000</f>
        <v>178.07778461538462</v>
      </c>
      <c r="Y17" s="11">
        <v>9570702300</v>
      </c>
      <c r="Z17" s="12">
        <v>0</v>
      </c>
      <c r="AA17" s="13">
        <v>12916858</v>
      </c>
      <c r="AB17" s="11">
        <v>4992473</v>
      </c>
      <c r="AC17" s="12">
        <v>0</v>
      </c>
      <c r="AD17" s="13">
        <v>6712.5102999999999</v>
      </c>
      <c r="AE17" s="50"/>
      <c r="AF17" s="11">
        <f>'Input Emissions'!AF17/13000</f>
        <v>121538.46153846153</v>
      </c>
      <c r="AG17" s="12">
        <f>'Input Emissions'!AG17/13000</f>
        <v>0</v>
      </c>
      <c r="AH17" s="13">
        <f>'Input Emissions'!AH17/13000</f>
        <v>178.07778461538462</v>
      </c>
      <c r="AI17" s="11">
        <v>9570702300</v>
      </c>
      <c r="AJ17" s="12">
        <v>0</v>
      </c>
      <c r="AK17" s="13">
        <v>12916858</v>
      </c>
      <c r="AL17" s="11">
        <v>4992473</v>
      </c>
      <c r="AM17" s="12">
        <v>0</v>
      </c>
      <c r="AN17" s="13">
        <v>6712.5102999999999</v>
      </c>
    </row>
    <row r="18" spans="1:40" ht="15" hidden="1" customHeight="1" x14ac:dyDescent="0.25">
      <c r="A18" s="6">
        <v>0.65277777777777901</v>
      </c>
      <c r="B18" s="14">
        <f>'Input Emissions'!B18/13000</f>
        <v>122608.02923076923</v>
      </c>
      <c r="C18" s="15">
        <f>'Input Emissions'!C18/13000</f>
        <v>0</v>
      </c>
      <c r="D18" s="16">
        <f>'Input Emissions'!D18/13000</f>
        <v>170.98050000000001</v>
      </c>
      <c r="E18" s="14">
        <v>10424020000</v>
      </c>
      <c r="F18" s="15">
        <v>0</v>
      </c>
      <c r="G18" s="16">
        <v>13054911</v>
      </c>
      <c r="H18" s="14">
        <v>5436005.5</v>
      </c>
      <c r="I18" s="15">
        <v>0</v>
      </c>
      <c r="J18" s="16">
        <v>6780.8720000000003</v>
      </c>
      <c r="K18" s="50"/>
      <c r="L18" s="14">
        <f>'Input Emissions'!L18/13000</f>
        <v>122608.02923076923</v>
      </c>
      <c r="M18" s="15">
        <f>'Input Emissions'!M18/13000</f>
        <v>0</v>
      </c>
      <c r="N18" s="16">
        <f>'Input Emissions'!N18/13000</f>
        <v>170.98050000000001</v>
      </c>
      <c r="O18" s="14">
        <v>10424020000</v>
      </c>
      <c r="P18" s="15">
        <v>0</v>
      </c>
      <c r="Q18" s="16">
        <v>13054911</v>
      </c>
      <c r="R18" s="14">
        <v>5436005.5</v>
      </c>
      <c r="S18" s="15">
        <v>0</v>
      </c>
      <c r="T18" s="16">
        <v>6780.8720000000003</v>
      </c>
      <c r="U18" s="50"/>
      <c r="V18" s="14">
        <f>'Input Emissions'!V18/13000</f>
        <v>122608.02923076923</v>
      </c>
      <c r="W18" s="15">
        <f>'Input Emissions'!W18/13000</f>
        <v>0</v>
      </c>
      <c r="X18" s="16">
        <f>'Input Emissions'!X18/13000</f>
        <v>170.98050000000001</v>
      </c>
      <c r="Y18" s="14">
        <v>10424020000</v>
      </c>
      <c r="Z18" s="15">
        <v>0</v>
      </c>
      <c r="AA18" s="16">
        <v>13054911</v>
      </c>
      <c r="AB18" s="14">
        <v>5436005.5</v>
      </c>
      <c r="AC18" s="15">
        <v>0</v>
      </c>
      <c r="AD18" s="16">
        <v>6780.8720000000003</v>
      </c>
      <c r="AE18" s="50"/>
      <c r="AF18" s="14">
        <f>'Input Emissions'!AF18/13000</f>
        <v>122307.69230769231</v>
      </c>
      <c r="AG18" s="15">
        <f>'Input Emissions'!AG18/13000</f>
        <v>0</v>
      </c>
      <c r="AH18" s="16">
        <f>'Input Emissions'!AH18/13000</f>
        <v>170.98050000000001</v>
      </c>
      <c r="AI18" s="14">
        <v>10424020000</v>
      </c>
      <c r="AJ18" s="15">
        <v>0</v>
      </c>
      <c r="AK18" s="16">
        <v>13054911</v>
      </c>
      <c r="AL18" s="14">
        <v>5436005.5</v>
      </c>
      <c r="AM18" s="15">
        <v>0</v>
      </c>
      <c r="AN18" s="16">
        <v>6780.8720000000003</v>
      </c>
    </row>
    <row r="19" spans="1:40" ht="15" hidden="1" customHeight="1" x14ac:dyDescent="0.25">
      <c r="A19" s="6">
        <v>0.656250000000001</v>
      </c>
      <c r="B19" s="11">
        <f>'Input Emissions'!B19/13000</f>
        <v>123352.3</v>
      </c>
      <c r="C19" s="12">
        <f>'Input Emissions'!C19/13000</f>
        <v>0</v>
      </c>
      <c r="D19" s="13">
        <f>'Input Emissions'!D19/13000</f>
        <v>168.2660153846154</v>
      </c>
      <c r="E19" s="11">
        <v>11191479300</v>
      </c>
      <c r="F19" s="12">
        <v>0</v>
      </c>
      <c r="G19" s="13">
        <v>12834689</v>
      </c>
      <c r="H19" s="11">
        <v>5833961</v>
      </c>
      <c r="I19" s="12">
        <v>0</v>
      </c>
      <c r="J19" s="13">
        <v>6664.8019999999997</v>
      </c>
      <c r="K19" s="50"/>
      <c r="L19" s="11">
        <f>'Input Emissions'!L19/13000</f>
        <v>123352.3</v>
      </c>
      <c r="M19" s="12">
        <f>'Input Emissions'!M19/13000</f>
        <v>0</v>
      </c>
      <c r="N19" s="13">
        <f>'Input Emissions'!N19/13000</f>
        <v>168.2660153846154</v>
      </c>
      <c r="O19" s="11">
        <v>11191479300</v>
      </c>
      <c r="P19" s="12">
        <v>0</v>
      </c>
      <c r="Q19" s="13">
        <v>12834689</v>
      </c>
      <c r="R19" s="11">
        <v>5833961</v>
      </c>
      <c r="S19" s="12">
        <v>0</v>
      </c>
      <c r="T19" s="13">
        <v>6664.8019999999997</v>
      </c>
      <c r="U19" s="50"/>
      <c r="V19" s="11">
        <f>'Input Emissions'!V19/13000</f>
        <v>123352.3</v>
      </c>
      <c r="W19" s="12">
        <f>'Input Emissions'!W19/13000</f>
        <v>0</v>
      </c>
      <c r="X19" s="13">
        <f>'Input Emissions'!X19/13000</f>
        <v>168.2660153846154</v>
      </c>
      <c r="Y19" s="11">
        <v>11191479300</v>
      </c>
      <c r="Z19" s="12">
        <v>0</v>
      </c>
      <c r="AA19" s="13">
        <v>12834689</v>
      </c>
      <c r="AB19" s="11">
        <v>5833961</v>
      </c>
      <c r="AC19" s="12">
        <v>0</v>
      </c>
      <c r="AD19" s="13">
        <v>6664.8019999999997</v>
      </c>
      <c r="AE19" s="50"/>
      <c r="AF19" s="11">
        <f>'Input Emissions'!AF19/13000</f>
        <v>123076.92307692308</v>
      </c>
      <c r="AG19" s="12">
        <f>'Input Emissions'!AG19/13000</f>
        <v>0</v>
      </c>
      <c r="AH19" s="13">
        <f>'Input Emissions'!AH19/13000</f>
        <v>168.2660153846154</v>
      </c>
      <c r="AI19" s="11">
        <v>11191479300</v>
      </c>
      <c r="AJ19" s="12">
        <v>0</v>
      </c>
      <c r="AK19" s="13">
        <v>12834689</v>
      </c>
      <c r="AL19" s="11">
        <v>5833961</v>
      </c>
      <c r="AM19" s="12">
        <v>0</v>
      </c>
      <c r="AN19" s="13">
        <v>6664.8019999999997</v>
      </c>
    </row>
    <row r="20" spans="1:40" ht="15" hidden="1" customHeight="1" x14ac:dyDescent="0.25">
      <c r="A20" s="6">
        <v>0.65972222222222399</v>
      </c>
      <c r="B20" s="14">
        <f>'Input Emissions'!B20/13000</f>
        <v>124476.13076923077</v>
      </c>
      <c r="C20" s="15">
        <f>'Input Emissions'!C20/13000</f>
        <v>0</v>
      </c>
      <c r="D20" s="16">
        <f>'Input Emissions'!D20/13000</f>
        <v>160.55561538461538</v>
      </c>
      <c r="E20" s="14">
        <v>11661133800</v>
      </c>
      <c r="F20" s="15">
        <v>0</v>
      </c>
      <c r="G20" s="16">
        <v>12972315</v>
      </c>
      <c r="H20" s="14">
        <v>6077555</v>
      </c>
      <c r="I20" s="15">
        <v>0</v>
      </c>
      <c r="J20" s="16">
        <v>6733.4250000000002</v>
      </c>
      <c r="K20" s="50"/>
      <c r="L20" s="14">
        <f>'Input Emissions'!L20/13000</f>
        <v>124476.13076923077</v>
      </c>
      <c r="M20" s="15">
        <f>'Input Emissions'!M20/13000</f>
        <v>0</v>
      </c>
      <c r="N20" s="16">
        <f>'Input Emissions'!N20/13000</f>
        <v>160.55561538461538</v>
      </c>
      <c r="O20" s="14">
        <v>11661133800</v>
      </c>
      <c r="P20" s="15">
        <v>0</v>
      </c>
      <c r="Q20" s="16">
        <v>12972315</v>
      </c>
      <c r="R20" s="14">
        <v>6077555</v>
      </c>
      <c r="S20" s="15">
        <v>0</v>
      </c>
      <c r="T20" s="16">
        <v>6733.4250000000002</v>
      </c>
      <c r="U20" s="50"/>
      <c r="V20" s="14">
        <f>'Input Emissions'!V20/13000</f>
        <v>124476.13076923077</v>
      </c>
      <c r="W20" s="15">
        <f>'Input Emissions'!W20/13000</f>
        <v>0</v>
      </c>
      <c r="X20" s="16">
        <f>'Input Emissions'!X20/13000</f>
        <v>160.55561538461538</v>
      </c>
      <c r="Y20" s="14">
        <v>11661133800</v>
      </c>
      <c r="Z20" s="15">
        <v>0</v>
      </c>
      <c r="AA20" s="16">
        <v>12972315</v>
      </c>
      <c r="AB20" s="14">
        <v>6077555</v>
      </c>
      <c r="AC20" s="15">
        <v>0</v>
      </c>
      <c r="AD20" s="16">
        <v>6733.4250000000002</v>
      </c>
      <c r="AE20" s="50"/>
      <c r="AF20" s="14">
        <f>'Input Emissions'!AF20/13000</f>
        <v>124615.38461538461</v>
      </c>
      <c r="AG20" s="15">
        <f>'Input Emissions'!AG20/13000</f>
        <v>0</v>
      </c>
      <c r="AH20" s="16">
        <f>'Input Emissions'!AH20/13000</f>
        <v>160.55561538461538</v>
      </c>
      <c r="AI20" s="14">
        <v>11661133800</v>
      </c>
      <c r="AJ20" s="15">
        <v>0</v>
      </c>
      <c r="AK20" s="16">
        <v>12972315</v>
      </c>
      <c r="AL20" s="14">
        <v>6077555</v>
      </c>
      <c r="AM20" s="15">
        <v>0</v>
      </c>
      <c r="AN20" s="16">
        <v>6733.4250000000002</v>
      </c>
    </row>
    <row r="21" spans="1:40" ht="15" hidden="1" customHeight="1" x14ac:dyDescent="0.25">
      <c r="A21" s="6">
        <v>0.66319444444444597</v>
      </c>
      <c r="B21" s="11">
        <f>'Input Emissions'!B21/13000</f>
        <v>125436.88846153846</v>
      </c>
      <c r="C21" s="12">
        <f>'Input Emissions'!C21/13000</f>
        <v>0</v>
      </c>
      <c r="D21" s="13">
        <f>'Input Emissions'!D21/13000</f>
        <v>149.34936923076924</v>
      </c>
      <c r="E21" s="11">
        <v>11755038700</v>
      </c>
      <c r="F21" s="12">
        <v>0</v>
      </c>
      <c r="G21" s="13">
        <v>11582759</v>
      </c>
      <c r="H21" s="11">
        <v>6125770</v>
      </c>
      <c r="I21" s="12">
        <v>0</v>
      </c>
      <c r="J21" s="13">
        <v>6013.6149999999998</v>
      </c>
      <c r="K21" s="50"/>
      <c r="L21" s="11">
        <f>'Input Emissions'!L21/13000</f>
        <v>125436.88846153846</v>
      </c>
      <c r="M21" s="12">
        <f>'Input Emissions'!M21/13000</f>
        <v>0</v>
      </c>
      <c r="N21" s="13">
        <f>'Input Emissions'!N21/13000</f>
        <v>149.34936923076924</v>
      </c>
      <c r="O21" s="11">
        <v>11755038700</v>
      </c>
      <c r="P21" s="12">
        <v>0</v>
      </c>
      <c r="Q21" s="13">
        <v>11582759</v>
      </c>
      <c r="R21" s="11">
        <v>6125770</v>
      </c>
      <c r="S21" s="12">
        <v>0</v>
      </c>
      <c r="T21" s="13">
        <v>6013.6149999999998</v>
      </c>
      <c r="U21" s="50"/>
      <c r="V21" s="11">
        <f>'Input Emissions'!V21/13000</f>
        <v>125436.88846153846</v>
      </c>
      <c r="W21" s="12">
        <f>'Input Emissions'!W21/13000</f>
        <v>0</v>
      </c>
      <c r="X21" s="13">
        <f>'Input Emissions'!X21/13000</f>
        <v>149.34936923076924</v>
      </c>
      <c r="Y21" s="11">
        <v>11755038700</v>
      </c>
      <c r="Z21" s="12">
        <v>0</v>
      </c>
      <c r="AA21" s="13">
        <v>11582759</v>
      </c>
      <c r="AB21" s="11">
        <v>6125770</v>
      </c>
      <c r="AC21" s="12">
        <v>0</v>
      </c>
      <c r="AD21" s="13">
        <v>6013.6149999999998</v>
      </c>
      <c r="AE21" s="50"/>
      <c r="AF21" s="11">
        <f>'Input Emissions'!AF21/13000</f>
        <v>125384.61538461539</v>
      </c>
      <c r="AG21" s="12">
        <f>'Input Emissions'!AG21/13000</f>
        <v>0</v>
      </c>
      <c r="AH21" s="13">
        <f>'Input Emissions'!AH21/13000</f>
        <v>149.34936923076924</v>
      </c>
      <c r="AI21" s="11">
        <v>11755038700</v>
      </c>
      <c r="AJ21" s="12">
        <v>0</v>
      </c>
      <c r="AK21" s="13">
        <v>11582759</v>
      </c>
      <c r="AL21" s="11">
        <v>6125770</v>
      </c>
      <c r="AM21" s="12">
        <v>0</v>
      </c>
      <c r="AN21" s="13">
        <v>6013.6149999999998</v>
      </c>
    </row>
    <row r="22" spans="1:40" ht="15" customHeight="1" x14ac:dyDescent="0.25">
      <c r="A22" s="6">
        <v>0.66666666666666796</v>
      </c>
      <c r="B22" s="20">
        <f>-1*('Input Emissions'!B22/130000 - 'Input Emissions'!$L22/130000)</f>
        <v>0</v>
      </c>
      <c r="C22" s="21">
        <f>-1*('Input Emissions'!C22/130000 - 'Input Emissions'!$M22/130000)</f>
        <v>0</v>
      </c>
      <c r="D22" s="22">
        <f>-1*('Input Emissions'!D22/130000 - 'Input Emissions'!$N22/130000)</f>
        <v>0</v>
      </c>
      <c r="E22" s="20">
        <f>-1*('Input Emissions'!E22 - 'Input Emissions'!$O22)</f>
        <v>0</v>
      </c>
      <c r="F22" s="21">
        <f>-1*('Input Emissions'!F22 - 'Input Emissions'!$P22)</f>
        <v>0</v>
      </c>
      <c r="G22" s="22">
        <f>-1*('Input Emissions'!G22 - 'Input Emissions'!$Q22)</f>
        <v>0</v>
      </c>
      <c r="H22" s="20">
        <f>-1*('Input Emissions'!H22 - 'Input Emissions'!$R22)</f>
        <v>0</v>
      </c>
      <c r="I22" s="21">
        <f>-1*('Input Emissions'!I22 - 'Input Emissions'!$S22)</f>
        <v>0</v>
      </c>
      <c r="J22" s="22">
        <f>-1*('Input Emissions'!J22 - 'Input Emissions'!$T22)</f>
        <v>0</v>
      </c>
      <c r="K22" s="50"/>
      <c r="L22" s="20">
        <f>-1*('Input Emissions'!L22/130000 - 'Input Emissions'!$L22/130000)</f>
        <v>0</v>
      </c>
      <c r="M22" s="21">
        <f>-1*('Input Emissions'!M22/130000 - 'Input Emissions'!$M22/130000)</f>
        <v>0</v>
      </c>
      <c r="N22" s="22">
        <f>-1*('Input Emissions'!N22/130000 - 'Input Emissions'!$N22/130000)</f>
        <v>0</v>
      </c>
      <c r="O22" s="20">
        <f>-1*('Input Emissions'!O22 - 'Input Emissions'!$O22)</f>
        <v>0</v>
      </c>
      <c r="P22" s="21">
        <f>-1*('Input Emissions'!P22 - 'Input Emissions'!$P22)</f>
        <v>0</v>
      </c>
      <c r="Q22" s="22">
        <f>-1*('Input Emissions'!Q22 - 'Input Emissions'!$Q22)</f>
        <v>0</v>
      </c>
      <c r="R22" s="20">
        <f>-1*('Input Emissions'!R22 - 'Input Emissions'!$R22)</f>
        <v>0</v>
      </c>
      <c r="S22" s="21">
        <f>-1*('Input Emissions'!S22 - 'Input Emissions'!$S22)</f>
        <v>0</v>
      </c>
      <c r="T22" s="22">
        <f>-1*('Input Emissions'!T22 - 'Input Emissions'!$T22)</f>
        <v>0</v>
      </c>
      <c r="U22" s="50"/>
      <c r="V22" s="20">
        <f>-1*('Input Emissions'!V22/130000 - 'Input Emissions'!$L22/130000)</f>
        <v>0</v>
      </c>
      <c r="W22" s="21">
        <f>-1*('Input Emissions'!W22/130000 - 'Input Emissions'!$M22/130000)</f>
        <v>0</v>
      </c>
      <c r="X22" s="22">
        <f>-1*('Input Emissions'!X22/130000 - 'Input Emissions'!$N22/130000)</f>
        <v>0</v>
      </c>
      <c r="Y22" s="20">
        <f>-1*('Input Emissions'!Y22 - 'Input Emissions'!$O22)</f>
        <v>0</v>
      </c>
      <c r="Z22" s="21">
        <f>-1*('Input Emissions'!Z22 - 'Input Emissions'!$P22)</f>
        <v>0</v>
      </c>
      <c r="AA22" s="22">
        <f>-1*('Input Emissions'!AA22 - 'Input Emissions'!$Q22)</f>
        <v>0</v>
      </c>
      <c r="AB22" s="20">
        <f>-1*('Input Emissions'!AB22 - 'Input Emissions'!$R22)</f>
        <v>0</v>
      </c>
      <c r="AC22" s="21">
        <f>-1*('Input Emissions'!AC22 - 'Input Emissions'!$S22)</f>
        <v>0</v>
      </c>
      <c r="AD22" s="22">
        <f>-1*('Input Emissions'!AD22 - 'Input Emissions'!$T22)</f>
        <v>0</v>
      </c>
      <c r="AE22" s="50"/>
      <c r="AF22" s="20">
        <f>-1*('Input Emissions'!AF22/130000 - 'Input Emissions'!$L22/130000)</f>
        <v>-27.599769230768288</v>
      </c>
      <c r="AG22" s="21">
        <f>-1*('Input Emissions'!AG22/130000 - 'Input Emissions'!$M22/130000)</f>
        <v>0</v>
      </c>
      <c r="AH22" s="22">
        <f>-1*('Input Emissions'!AH22/130000 - 'Input Emissions'!$N22/130000)</f>
        <v>0</v>
      </c>
      <c r="AI22" s="20">
        <f>-1*('Input Emissions'!AI22 - 'Input Emissions'!$O22)</f>
        <v>91696</v>
      </c>
      <c r="AJ22" s="21">
        <f>-1*('Input Emissions'!AJ22 - 'Input Emissions'!$P22)</f>
        <v>0</v>
      </c>
      <c r="AK22" s="22">
        <f>-1*('Input Emissions'!AK22 - 'Input Emissions'!$Q22)</f>
        <v>0</v>
      </c>
      <c r="AL22" s="20">
        <f>-1*('Input Emissions'!AL22 - 'Input Emissions'!$R22)</f>
        <v>0</v>
      </c>
      <c r="AM22" s="21">
        <f>-1*('Input Emissions'!AM22 - 'Input Emissions'!$S22)</f>
        <v>0</v>
      </c>
      <c r="AN22" s="22">
        <f>-1*('Input Emissions'!AN22 - 'Input Emissions'!$T22)</f>
        <v>0</v>
      </c>
    </row>
    <row r="23" spans="1:40" ht="15" customHeight="1" x14ac:dyDescent="0.25">
      <c r="A23" s="6">
        <v>0.67013888888889095</v>
      </c>
      <c r="B23" s="17">
        <f>-1*('Input Emissions'!B23/130000 - 'Input Emissions'!$L23/130000)</f>
        <v>-0.91869230769225396</v>
      </c>
      <c r="C23" s="18">
        <f>-1*('Input Emissions'!C23/130000 - 'Input Emissions'!$M23/130000)</f>
        <v>0</v>
      </c>
      <c r="D23" s="19">
        <f>-1*('Input Emissions'!D23/130000 - 'Input Emissions'!$N23/130000)</f>
        <v>-3.5269230769241489E-3</v>
      </c>
      <c r="E23" s="17">
        <f>-1*('Input Emissions'!E23 - 'Input Emissions'!$O23)</f>
        <v>-9504</v>
      </c>
      <c r="F23" s="18">
        <f>-1*('Input Emissions'!F23 - 'Input Emissions'!$P23)</f>
        <v>0</v>
      </c>
      <c r="G23" s="19">
        <f>-1*('Input Emissions'!G23 - 'Input Emissions'!$Q23)</f>
        <v>-35.080000000016298</v>
      </c>
      <c r="H23" s="17">
        <f>-1*('Input Emissions'!H23 - 'Input Emissions'!$R23)</f>
        <v>-9.8999999999941792</v>
      </c>
      <c r="I23" s="18">
        <f>-1*('Input Emissions'!I23 - 'Input Emissions'!$S23)</f>
        <v>0</v>
      </c>
      <c r="J23" s="19">
        <f>-1*('Input Emissions'!J23 - 'Input Emissions'!$T23)</f>
        <v>-3.4230000000007976E-2</v>
      </c>
      <c r="K23" s="50"/>
      <c r="L23" s="17">
        <f>-1*('Input Emissions'!L23/130000 - 'Input Emissions'!$L23/130000)</f>
        <v>0</v>
      </c>
      <c r="M23" s="18">
        <f>-1*('Input Emissions'!M23/130000 - 'Input Emissions'!$M23/130000)</f>
        <v>0</v>
      </c>
      <c r="N23" s="19">
        <f>-1*('Input Emissions'!N23/130000 - 'Input Emissions'!$N23/130000)</f>
        <v>0</v>
      </c>
      <c r="O23" s="17">
        <f>-1*('Input Emissions'!O23 - 'Input Emissions'!$O23)</f>
        <v>0</v>
      </c>
      <c r="P23" s="18">
        <f>-1*('Input Emissions'!P23 - 'Input Emissions'!$P23)</f>
        <v>0</v>
      </c>
      <c r="Q23" s="19">
        <f>-1*('Input Emissions'!Q23 - 'Input Emissions'!$Q23)</f>
        <v>0</v>
      </c>
      <c r="R23" s="17">
        <f>-1*('Input Emissions'!R23 - 'Input Emissions'!$R23)</f>
        <v>0</v>
      </c>
      <c r="S23" s="18">
        <f>-1*('Input Emissions'!S23 - 'Input Emissions'!$S23)</f>
        <v>0</v>
      </c>
      <c r="T23" s="19">
        <f>-1*('Input Emissions'!T23 - 'Input Emissions'!$T23)</f>
        <v>0</v>
      </c>
      <c r="U23" s="50"/>
      <c r="V23" s="17">
        <f>-1*('Input Emissions'!V23/130000 - 'Input Emissions'!$L23/130000)</f>
        <v>-1.5769230769365095E-2</v>
      </c>
      <c r="W23" s="18">
        <f>-1*('Input Emissions'!W23/130000 - 'Input Emissions'!$M23/130000)</f>
        <v>0</v>
      </c>
      <c r="X23" s="19">
        <f>-1*('Input Emissions'!X23/130000 - 'Input Emissions'!$N23/130000)</f>
        <v>-1.2884615384614051E-3</v>
      </c>
      <c r="Y23" s="17">
        <f>-1*('Input Emissions'!Y23 - 'Input Emissions'!$O23)</f>
        <v>-368</v>
      </c>
      <c r="Z23" s="18">
        <f>-1*('Input Emissions'!Z23 - 'Input Emissions'!$P23)</f>
        <v>0</v>
      </c>
      <c r="AA23" s="19">
        <f>-1*('Input Emissions'!AA23 - 'Input Emissions'!$Q23)</f>
        <v>-12.830000000016298</v>
      </c>
      <c r="AB23" s="17">
        <f>-1*('Input Emissions'!AB23 - 'Input Emissions'!$R23)</f>
        <v>-0.27999999999883585</v>
      </c>
      <c r="AC23" s="18">
        <f>-1*('Input Emissions'!AC23 - 'Input Emissions'!$S23)</f>
        <v>0</v>
      </c>
      <c r="AD23" s="19">
        <f>-1*('Input Emissions'!AD23 - 'Input Emissions'!$T23)</f>
        <v>-1.3006000000004292E-2</v>
      </c>
      <c r="AE23" s="50"/>
      <c r="AF23" s="17">
        <f>-1*('Input Emissions'!AF23/130000 - 'Input Emissions'!$L23/130000)</f>
        <v>14.753461538461124</v>
      </c>
      <c r="AG23" s="18">
        <f>-1*('Input Emissions'!AG23/130000 - 'Input Emissions'!$M23/130000)</f>
        <v>0</v>
      </c>
      <c r="AH23" s="19">
        <f>-1*('Input Emissions'!AH23/130000 - 'Input Emissions'!$N23/130000)</f>
        <v>-2.1510000000001028E-2</v>
      </c>
      <c r="AI23" s="17">
        <f>-1*('Input Emissions'!AI23 - 'Input Emissions'!$O23)</f>
        <v>46400</v>
      </c>
      <c r="AJ23" s="18">
        <f>-1*('Input Emissions'!AJ23 - 'Input Emissions'!$P23)</f>
        <v>0</v>
      </c>
      <c r="AK23" s="19">
        <f>-1*('Input Emissions'!AK23 - 'Input Emissions'!$Q23)</f>
        <v>-213.83999999999651</v>
      </c>
      <c r="AL23" s="17">
        <f>-1*('Input Emissions'!AL23 - 'Input Emissions'!$R23)</f>
        <v>-1.2899999999935972</v>
      </c>
      <c r="AM23" s="18">
        <f>-1*('Input Emissions'!AM23 - 'Input Emissions'!$S23)</f>
        <v>0</v>
      </c>
      <c r="AN23" s="19">
        <f>-1*('Input Emissions'!AN23 - 'Input Emissions'!$T23)</f>
        <v>-0.12351000000001022</v>
      </c>
    </row>
    <row r="24" spans="1:40" ht="15" customHeight="1" x14ac:dyDescent="0.25">
      <c r="A24" s="6">
        <v>0.67361111111111305</v>
      </c>
      <c r="B24" s="20">
        <f>-1*('Input Emissions'!B24/130000 - 'Input Emissions'!$L24/130000)</f>
        <v>-13.215461538460659</v>
      </c>
      <c r="C24" s="21">
        <f>-1*('Input Emissions'!C24/130000 - 'Input Emissions'!$M24/130000)</f>
        <v>0</v>
      </c>
      <c r="D24" s="22">
        <f>-1*('Input Emissions'!D24/130000 - 'Input Emissions'!$N24/130000)</f>
        <v>-3.1870769230767593E-2</v>
      </c>
      <c r="E24" s="20">
        <f>-1*('Input Emissions'!E24 - 'Input Emissions'!$O24)</f>
        <v>-130048</v>
      </c>
      <c r="F24" s="21">
        <f>-1*('Input Emissions'!F24 - 'Input Emissions'!$P24)</f>
        <v>0</v>
      </c>
      <c r="G24" s="22">
        <f>-1*('Input Emissions'!G24 - 'Input Emissions'!$Q24)</f>
        <v>-316.76999999998952</v>
      </c>
      <c r="H24" s="20">
        <f>-1*('Input Emissions'!H24 - 'Input Emissions'!$R24)</f>
        <v>-127.64599999999336</v>
      </c>
      <c r="I24" s="21">
        <f>-1*('Input Emissions'!I24 - 'Input Emissions'!$S24)</f>
        <v>0</v>
      </c>
      <c r="J24" s="22">
        <f>-1*('Input Emissions'!J24 - 'Input Emissions'!$T24)</f>
        <v>-0.30246999999999957</v>
      </c>
      <c r="K24" s="50"/>
      <c r="L24" s="20">
        <f>-1*('Input Emissions'!L24/130000 - 'Input Emissions'!$L24/130000)</f>
        <v>0</v>
      </c>
      <c r="M24" s="21">
        <f>-1*('Input Emissions'!M24/130000 - 'Input Emissions'!$M24/130000)</f>
        <v>0</v>
      </c>
      <c r="N24" s="22">
        <f>-1*('Input Emissions'!N24/130000 - 'Input Emissions'!$N24/130000)</f>
        <v>0</v>
      </c>
      <c r="O24" s="20">
        <f>-1*('Input Emissions'!O24 - 'Input Emissions'!$O24)</f>
        <v>0</v>
      </c>
      <c r="P24" s="21">
        <f>-1*('Input Emissions'!P24 - 'Input Emissions'!$P24)</f>
        <v>0</v>
      </c>
      <c r="Q24" s="22">
        <f>-1*('Input Emissions'!Q24 - 'Input Emissions'!$Q24)</f>
        <v>0</v>
      </c>
      <c r="R24" s="20">
        <f>-1*('Input Emissions'!R24 - 'Input Emissions'!$R24)</f>
        <v>0</v>
      </c>
      <c r="S24" s="21">
        <f>-1*('Input Emissions'!S24 - 'Input Emissions'!$S24)</f>
        <v>0</v>
      </c>
      <c r="T24" s="22">
        <f>-1*('Input Emissions'!T24 - 'Input Emissions'!$T24)</f>
        <v>0</v>
      </c>
      <c r="U24" s="50"/>
      <c r="V24" s="20">
        <f>-1*('Input Emissions'!V24/130000 - 'Input Emissions'!$L24/130000)</f>
        <v>-4.2072307692305912</v>
      </c>
      <c r="W24" s="21">
        <f>-1*('Input Emissions'!W24/130000 - 'Input Emissions'!$M24/130000)</f>
        <v>0</v>
      </c>
      <c r="X24" s="22">
        <f>-1*('Input Emissions'!X24/130000 - 'Input Emissions'!$N24/130000)</f>
        <v>-3.1676923076922492E-2</v>
      </c>
      <c r="Y24" s="20">
        <f>-1*('Input Emissions'!Y24 - 'Input Emissions'!$O24)</f>
        <v>-42272</v>
      </c>
      <c r="Z24" s="21">
        <f>-1*('Input Emissions'!Z24 - 'Input Emissions'!$P24)</f>
        <v>0</v>
      </c>
      <c r="AA24" s="22">
        <f>-1*('Input Emissions'!AA24 - 'Input Emissions'!$Q24)</f>
        <v>-314.82999999998719</v>
      </c>
      <c r="AB24" s="20">
        <f>-1*('Input Emissions'!AB24 - 'Input Emissions'!$R24)</f>
        <v>-43.690000000002328</v>
      </c>
      <c r="AC24" s="21">
        <f>-1*('Input Emissions'!AC24 - 'Input Emissions'!$S24)</f>
        <v>0</v>
      </c>
      <c r="AD24" s="22">
        <f>-1*('Input Emissions'!AD24 - 'Input Emissions'!$T24)</f>
        <v>-0.29200399999999149</v>
      </c>
      <c r="AE24" s="50"/>
      <c r="AF24" s="20">
        <f>-1*('Input Emissions'!AF24/130000 - 'Input Emissions'!$L24/130000)</f>
        <v>18.719538461538832</v>
      </c>
      <c r="AG24" s="21">
        <f>-1*('Input Emissions'!AG24/130000 - 'Input Emissions'!$M24/130000)</f>
        <v>0</v>
      </c>
      <c r="AH24" s="22">
        <f>-1*('Input Emissions'!AH24/130000 - 'Input Emissions'!$N24/130000)</f>
        <v>8.5250769230770018E-2</v>
      </c>
      <c r="AI24" s="20">
        <f>-1*('Input Emissions'!AI24 - 'Input Emissions'!$O24)</f>
        <v>-311120</v>
      </c>
      <c r="AJ24" s="21">
        <f>-1*('Input Emissions'!AJ24 - 'Input Emissions'!$P24)</f>
        <v>0</v>
      </c>
      <c r="AK24" s="22">
        <f>-1*('Input Emissions'!AK24 - 'Input Emissions'!$Q24)</f>
        <v>847.26000000000931</v>
      </c>
      <c r="AL24" s="20">
        <f>-1*('Input Emissions'!AL24 - 'Input Emissions'!$R24)</f>
        <v>-175.83000000000175</v>
      </c>
      <c r="AM24" s="21">
        <f>-1*('Input Emissions'!AM24 - 'Input Emissions'!$S24)</f>
        <v>0</v>
      </c>
      <c r="AN24" s="22">
        <f>-1*('Input Emissions'!AN24 - 'Input Emissions'!$T24)</f>
        <v>0.70371000000000095</v>
      </c>
    </row>
    <row r="25" spans="1:40" ht="15" customHeight="1" x14ac:dyDescent="0.25">
      <c r="A25" s="6">
        <v>0.67708333333333504</v>
      </c>
      <c r="B25" s="17">
        <f>-1*('Input Emissions'!B25/130000 - 'Input Emissions'!$L25/130000)</f>
        <v>-56.9294615384606</v>
      </c>
      <c r="C25" s="18">
        <f>-1*('Input Emissions'!C25/130000 - 'Input Emissions'!$M25/130000)</f>
        <v>0</v>
      </c>
      <c r="D25" s="19">
        <f>-1*('Input Emissions'!D25/130000 - 'Input Emissions'!$N25/130000)</f>
        <v>1.0533846153846227E-2</v>
      </c>
      <c r="E25" s="17">
        <f>-1*('Input Emissions'!E25 - 'Input Emissions'!$O25)</f>
        <v>-564208</v>
      </c>
      <c r="F25" s="18">
        <f>-1*('Input Emissions'!F25 - 'Input Emissions'!$P25)</f>
        <v>0</v>
      </c>
      <c r="G25" s="19">
        <f>-1*('Input Emissions'!G25 - 'Input Emissions'!$Q25)</f>
        <v>104.73999999999069</v>
      </c>
      <c r="H25" s="17">
        <f>-1*('Input Emissions'!H25 - 'Input Emissions'!$R25)</f>
        <v>-591.61000000000058</v>
      </c>
      <c r="I25" s="18">
        <f>-1*('Input Emissions'!I25 - 'Input Emissions'!$S25)</f>
        <v>0</v>
      </c>
      <c r="J25" s="19">
        <f>-1*('Input Emissions'!J25 - 'Input Emissions'!$T25)</f>
        <v>3.9699999999996294E-2</v>
      </c>
      <c r="K25" s="50"/>
      <c r="L25" s="17">
        <f>-1*('Input Emissions'!L25/130000 - 'Input Emissions'!$L25/130000)</f>
        <v>0</v>
      </c>
      <c r="M25" s="18">
        <f>-1*('Input Emissions'!M25/130000 - 'Input Emissions'!$M25/130000)</f>
        <v>0</v>
      </c>
      <c r="N25" s="19">
        <f>-1*('Input Emissions'!N25/130000 - 'Input Emissions'!$N25/130000)</f>
        <v>0</v>
      </c>
      <c r="O25" s="17">
        <f>-1*('Input Emissions'!O25 - 'Input Emissions'!$O25)</f>
        <v>0</v>
      </c>
      <c r="P25" s="18">
        <f>-1*('Input Emissions'!P25 - 'Input Emissions'!$P25)</f>
        <v>0</v>
      </c>
      <c r="Q25" s="19">
        <f>-1*('Input Emissions'!Q25 - 'Input Emissions'!$Q25)</f>
        <v>0</v>
      </c>
      <c r="R25" s="17">
        <f>-1*('Input Emissions'!R25 - 'Input Emissions'!$R25)</f>
        <v>0</v>
      </c>
      <c r="S25" s="18">
        <f>-1*('Input Emissions'!S25 - 'Input Emissions'!$S25)</f>
        <v>0</v>
      </c>
      <c r="T25" s="19">
        <f>-1*('Input Emissions'!T25 - 'Input Emissions'!$T25)</f>
        <v>0</v>
      </c>
      <c r="U25" s="50"/>
      <c r="V25" s="17">
        <f>-1*('Input Emissions'!V25/130000 - 'Input Emissions'!$L25/130000)</f>
        <v>-16.407615384614473</v>
      </c>
      <c r="W25" s="18">
        <f>-1*('Input Emissions'!W25/130000 - 'Input Emissions'!$M25/130000)</f>
        <v>0</v>
      </c>
      <c r="X25" s="19">
        <f>-1*('Input Emissions'!X25/130000 - 'Input Emissions'!$N25/130000)</f>
        <v>1.8210769230769586E-2</v>
      </c>
      <c r="Y25" s="17">
        <f>-1*('Input Emissions'!Y25 - 'Input Emissions'!$O25)</f>
        <v>-163648</v>
      </c>
      <c r="Z25" s="18">
        <f>-1*('Input Emissions'!Z25 - 'Input Emissions'!$P25)</f>
        <v>0</v>
      </c>
      <c r="AA25" s="19">
        <f>-1*('Input Emissions'!AA25 - 'Input Emissions'!$Q25)</f>
        <v>181</v>
      </c>
      <c r="AB25" s="17">
        <f>-1*('Input Emissions'!AB25 - 'Input Emissions'!$R25)</f>
        <v>-162.33999999999651</v>
      </c>
      <c r="AC25" s="18">
        <f>-1*('Input Emissions'!AC25 - 'Input Emissions'!$S25)</f>
        <v>0</v>
      </c>
      <c r="AD25" s="19">
        <f>-1*('Input Emissions'!AD25 - 'Input Emissions'!$T25)</f>
        <v>8.4519999999997708E-2</v>
      </c>
      <c r="AE25" s="50"/>
      <c r="AF25" s="17">
        <f>-1*('Input Emissions'!AF25/130000 - 'Input Emissions'!$L25/130000)</f>
        <v>87.662307692307877</v>
      </c>
      <c r="AG25" s="18">
        <f>-1*('Input Emissions'!AG25/130000 - 'Input Emissions'!$M25/130000)</f>
        <v>0</v>
      </c>
      <c r="AH25" s="19">
        <f>-1*('Input Emissions'!AH25/130000 - 'Input Emissions'!$N25/130000)</f>
        <v>0.19317230769230775</v>
      </c>
      <c r="AI25" s="17">
        <f>-1*('Input Emissions'!AI25 - 'Input Emissions'!$O25)</f>
        <v>758592</v>
      </c>
      <c r="AJ25" s="18">
        <f>-1*('Input Emissions'!AJ25 - 'Input Emissions'!$P25)</f>
        <v>0</v>
      </c>
      <c r="AK25" s="19">
        <f>-1*('Input Emissions'!AK25 - 'Input Emissions'!$Q25)</f>
        <v>1919.9100000000035</v>
      </c>
      <c r="AL25" s="17">
        <f>-1*('Input Emissions'!AL25 - 'Input Emissions'!$R25)</f>
        <v>-490.91999999999825</v>
      </c>
      <c r="AM25" s="18">
        <f>-1*('Input Emissions'!AM25 - 'Input Emissions'!$S25)</f>
        <v>0</v>
      </c>
      <c r="AN25" s="19">
        <f>-1*('Input Emissions'!AN25 - 'Input Emissions'!$T25)</f>
        <v>1.8260099999999966</v>
      </c>
    </row>
    <row r="26" spans="1:40" ht="15" customHeight="1" x14ac:dyDescent="0.25">
      <c r="A26" s="6">
        <v>0.68055555555555802</v>
      </c>
      <c r="B26" s="20">
        <f>-1*('Input Emissions'!B26/130000 - 'Input Emissions'!$L26/130000)</f>
        <v>-91.9640769230773</v>
      </c>
      <c r="C26" s="21">
        <f>-1*('Input Emissions'!C26/130000 - 'Input Emissions'!$M26/130000)</f>
        <v>0</v>
      </c>
      <c r="D26" s="22">
        <f>-1*('Input Emissions'!D26/130000 - 'Input Emissions'!$N26/130000)</f>
        <v>2.8235384615385328E-2</v>
      </c>
      <c r="E26" s="20">
        <f>-1*('Input Emissions'!E26 - 'Input Emissions'!$O26)</f>
        <v>-912496</v>
      </c>
      <c r="F26" s="21">
        <f>-1*('Input Emissions'!F26 - 'Input Emissions'!$P26)</f>
        <v>0</v>
      </c>
      <c r="G26" s="22">
        <f>-1*('Input Emissions'!G26 - 'Input Emissions'!$Q26)</f>
        <v>280.65000000002328</v>
      </c>
      <c r="H26" s="20">
        <f>-1*('Input Emissions'!H26 - 'Input Emissions'!$R26)</f>
        <v>-997.56999999999243</v>
      </c>
      <c r="I26" s="21">
        <f>-1*('Input Emissions'!I26 - 'Input Emissions'!$S26)</f>
        <v>0</v>
      </c>
      <c r="J26" s="22">
        <f>-1*('Input Emissions'!J26 - 'Input Emissions'!$T26)</f>
        <v>0.15411600000000192</v>
      </c>
      <c r="K26" s="50"/>
      <c r="L26" s="20">
        <f>-1*('Input Emissions'!L26/130000 - 'Input Emissions'!$L26/130000)</f>
        <v>0</v>
      </c>
      <c r="M26" s="21">
        <f>-1*('Input Emissions'!M26/130000 - 'Input Emissions'!$M26/130000)</f>
        <v>0</v>
      </c>
      <c r="N26" s="22">
        <f>-1*('Input Emissions'!N26/130000 - 'Input Emissions'!$N26/130000)</f>
        <v>0</v>
      </c>
      <c r="O26" s="20">
        <f>-1*('Input Emissions'!O26 - 'Input Emissions'!$O26)</f>
        <v>0</v>
      </c>
      <c r="P26" s="21">
        <f>-1*('Input Emissions'!P26 - 'Input Emissions'!$P26)</f>
        <v>0</v>
      </c>
      <c r="Q26" s="22">
        <f>-1*('Input Emissions'!Q26 - 'Input Emissions'!$Q26)</f>
        <v>0</v>
      </c>
      <c r="R26" s="20">
        <f>-1*('Input Emissions'!R26 - 'Input Emissions'!$R26)</f>
        <v>0</v>
      </c>
      <c r="S26" s="21">
        <f>-1*('Input Emissions'!S26 - 'Input Emissions'!$S26)</f>
        <v>0</v>
      </c>
      <c r="T26" s="22">
        <f>-1*('Input Emissions'!T26 - 'Input Emissions'!$T26)</f>
        <v>0</v>
      </c>
      <c r="U26" s="50"/>
      <c r="V26" s="20">
        <f>-1*('Input Emissions'!V26/130000 - 'Input Emissions'!$L26/130000)</f>
        <v>-26.197692307692705</v>
      </c>
      <c r="W26" s="21">
        <f>-1*('Input Emissions'!W26/130000 - 'Input Emissions'!$M26/130000)</f>
        <v>0</v>
      </c>
      <c r="X26" s="22">
        <f>-1*('Input Emissions'!X26/130000 - 'Input Emissions'!$N26/130000)</f>
        <v>1.8671538461539683E-2</v>
      </c>
      <c r="Y26" s="20">
        <f>-1*('Input Emissions'!Y26 - 'Input Emissions'!$O26)</f>
        <v>-263056</v>
      </c>
      <c r="Z26" s="21">
        <f>-1*('Input Emissions'!Z26 - 'Input Emissions'!$P26)</f>
        <v>0</v>
      </c>
      <c r="AA26" s="22">
        <f>-1*('Input Emissions'!AA26 - 'Input Emissions'!$Q26)</f>
        <v>185.56000000002678</v>
      </c>
      <c r="AB26" s="20">
        <f>-1*('Input Emissions'!AB26 - 'Input Emissions'!$R26)</f>
        <v>-271.47000000000116</v>
      </c>
      <c r="AC26" s="21">
        <f>-1*('Input Emissions'!AC26 - 'Input Emissions'!$S26)</f>
        <v>0</v>
      </c>
      <c r="AD26" s="22">
        <f>-1*('Input Emissions'!AD26 - 'Input Emissions'!$T26)</f>
        <v>8.2840000000004466E-2</v>
      </c>
      <c r="AE26" s="50"/>
      <c r="AF26" s="20">
        <f>-1*('Input Emissions'!AF26/130000 - 'Input Emissions'!$L26/130000)</f>
        <v>65.708307692308153</v>
      </c>
      <c r="AG26" s="21">
        <f>-1*('Input Emissions'!AG26/130000 - 'Input Emissions'!$M26/130000)</f>
        <v>0</v>
      </c>
      <c r="AH26" s="22">
        <f>-1*('Input Emissions'!AH26/130000 - 'Input Emissions'!$N26/130000)</f>
        <v>0.20467846153846203</v>
      </c>
      <c r="AI26" s="20">
        <f>-1*('Input Emissions'!AI26 - 'Input Emissions'!$O26)</f>
        <v>463936</v>
      </c>
      <c r="AJ26" s="21">
        <f>-1*('Input Emissions'!AJ26 - 'Input Emissions'!$P26)</f>
        <v>0</v>
      </c>
      <c r="AK26" s="22">
        <f>-1*('Input Emissions'!AK26 - 'Input Emissions'!$Q26)</f>
        <v>2034.3000000000175</v>
      </c>
      <c r="AL26" s="20">
        <f>-1*('Input Emissions'!AL26 - 'Input Emissions'!$R26)</f>
        <v>-528.07499999999709</v>
      </c>
      <c r="AM26" s="21">
        <f>-1*('Input Emissions'!AM26 - 'Input Emissions'!$S26)</f>
        <v>0</v>
      </c>
      <c r="AN26" s="22">
        <f>-1*('Input Emissions'!AN26 - 'Input Emissions'!$T26)</f>
        <v>2.0056800000000123</v>
      </c>
    </row>
    <row r="27" spans="1:40" ht="15" customHeight="1" x14ac:dyDescent="0.25">
      <c r="A27" s="6">
        <v>0.68402777777778001</v>
      </c>
      <c r="B27" s="17">
        <f>-1*('Input Emissions'!B27/130000 - 'Input Emissions'!$L27/130000)</f>
        <v>-101.96876923076888</v>
      </c>
      <c r="C27" s="18">
        <f>-1*('Input Emissions'!C27/130000 - 'Input Emissions'!$M27/130000)</f>
        <v>0</v>
      </c>
      <c r="D27" s="19">
        <f>-1*('Input Emissions'!D27/130000 - 'Input Emissions'!$N27/130000)</f>
        <v>-1.9959999999997535E-2</v>
      </c>
      <c r="E27" s="17">
        <f>-1*('Input Emissions'!E27 - 'Input Emissions'!$O27)</f>
        <v>-1017424</v>
      </c>
      <c r="F27" s="18">
        <f>-1*('Input Emissions'!F27 - 'Input Emissions'!$P27)</f>
        <v>0</v>
      </c>
      <c r="G27" s="19">
        <f>-1*('Input Emissions'!G27 - 'Input Emissions'!$Q27)</f>
        <v>-198.32999999998719</v>
      </c>
      <c r="H27" s="17">
        <f>-1*('Input Emissions'!H27 - 'Input Emissions'!$R27)</f>
        <v>-1231.4100000000035</v>
      </c>
      <c r="I27" s="18">
        <f>-1*('Input Emissions'!I27 - 'Input Emissions'!$S27)</f>
        <v>0</v>
      </c>
      <c r="J27" s="19">
        <f>-1*('Input Emissions'!J27 - 'Input Emissions'!$T27)</f>
        <v>-0.36201499999999953</v>
      </c>
      <c r="K27" s="50"/>
      <c r="L27" s="17">
        <f>-1*('Input Emissions'!L27/130000 - 'Input Emissions'!$L27/130000)</f>
        <v>0</v>
      </c>
      <c r="M27" s="18">
        <f>-1*('Input Emissions'!M27/130000 - 'Input Emissions'!$M27/130000)</f>
        <v>0</v>
      </c>
      <c r="N27" s="19">
        <f>-1*('Input Emissions'!N27/130000 - 'Input Emissions'!$N27/130000)</f>
        <v>0</v>
      </c>
      <c r="O27" s="17">
        <f>-1*('Input Emissions'!O27 - 'Input Emissions'!$O27)</f>
        <v>0</v>
      </c>
      <c r="P27" s="18">
        <f>-1*('Input Emissions'!P27 - 'Input Emissions'!$P27)</f>
        <v>0</v>
      </c>
      <c r="Q27" s="19">
        <f>-1*('Input Emissions'!Q27 - 'Input Emissions'!$Q27)</f>
        <v>0</v>
      </c>
      <c r="R27" s="17">
        <f>-1*('Input Emissions'!R27 - 'Input Emissions'!$R27)</f>
        <v>0</v>
      </c>
      <c r="S27" s="18">
        <f>-1*('Input Emissions'!S27 - 'Input Emissions'!$S27)</f>
        <v>0</v>
      </c>
      <c r="T27" s="19">
        <f>-1*('Input Emissions'!T27 - 'Input Emissions'!$T27)</f>
        <v>0</v>
      </c>
      <c r="U27" s="50"/>
      <c r="V27" s="17">
        <f>-1*('Input Emissions'!V27/130000 - 'Input Emissions'!$L27/130000)</f>
        <v>-25.773307692306844</v>
      </c>
      <c r="W27" s="18">
        <f>-1*('Input Emissions'!W27/130000 - 'Input Emissions'!$M27/130000)</f>
        <v>0</v>
      </c>
      <c r="X27" s="19">
        <f>-1*('Input Emissions'!X27/130000 - 'Input Emissions'!$N27/130000)</f>
        <v>1.7049230769231372E-2</v>
      </c>
      <c r="Y27" s="17">
        <f>-1*('Input Emissions'!Y27 - 'Input Emissions'!$O27)</f>
        <v>-260928</v>
      </c>
      <c r="Z27" s="18">
        <f>-1*('Input Emissions'!Z27 - 'Input Emissions'!$P27)</f>
        <v>0</v>
      </c>
      <c r="AA27" s="19">
        <f>-1*('Input Emissions'!AA27 - 'Input Emissions'!$Q27)</f>
        <v>169.45000000001164</v>
      </c>
      <c r="AB27" s="17">
        <f>-1*('Input Emissions'!AB27 - 'Input Emissions'!$R27)</f>
        <v>-304.32000000000698</v>
      </c>
      <c r="AC27" s="18">
        <f>-1*('Input Emissions'!AC27 - 'Input Emissions'!$S27)</f>
        <v>0</v>
      </c>
      <c r="AD27" s="19">
        <f>-1*('Input Emissions'!AD27 - 'Input Emissions'!$T27)</f>
        <v>7.4325000000001751E-2</v>
      </c>
      <c r="AE27" s="50"/>
      <c r="AF27" s="17">
        <f>-1*('Input Emissions'!AF27/130000 - 'Input Emissions'!$L27/130000)</f>
        <v>27.159615384614881</v>
      </c>
      <c r="AG27" s="18">
        <f>-1*('Input Emissions'!AG27/130000 - 'Input Emissions'!$M27/130000)</f>
        <v>0</v>
      </c>
      <c r="AH27" s="19">
        <f>-1*('Input Emissions'!AH27/130000 - 'Input Emissions'!$N27/130000)</f>
        <v>-0.10224461538461327</v>
      </c>
      <c r="AI27" s="17">
        <f>-1*('Input Emissions'!AI27 - 'Input Emissions'!$O27)</f>
        <v>555376</v>
      </c>
      <c r="AJ27" s="18">
        <f>-1*('Input Emissions'!AJ27 - 'Input Emissions'!$P27)</f>
        <v>0</v>
      </c>
      <c r="AK27" s="19">
        <f>-1*('Input Emissions'!AK27 - 'Input Emissions'!$Q27)</f>
        <v>-1016.1899999999732</v>
      </c>
      <c r="AL27" s="17">
        <f>-1*('Input Emissions'!AL27 - 'Input Emissions'!$R27)</f>
        <v>-458.07000000000698</v>
      </c>
      <c r="AM27" s="18">
        <f>-1*('Input Emissions'!AM27 - 'Input Emissions'!$S27)</f>
        <v>0</v>
      </c>
      <c r="AN27" s="19">
        <f>-1*('Input Emissions'!AN27 - 'Input Emissions'!$T27)</f>
        <v>0.24147000000000673</v>
      </c>
    </row>
    <row r="28" spans="1:40" ht="15" customHeight="1" x14ac:dyDescent="0.25">
      <c r="A28" s="6">
        <v>0.687500000000002</v>
      </c>
      <c r="B28" s="20">
        <f>-1*('Input Emissions'!B28/130000 - 'Input Emissions'!$L28/130000)</f>
        <v>-71.567769230770864</v>
      </c>
      <c r="C28" s="21">
        <f>-1*('Input Emissions'!C28/130000 - 'Input Emissions'!$M28/130000)</f>
        <v>0</v>
      </c>
      <c r="D28" s="22">
        <f>-1*('Input Emissions'!D28/130000 - 'Input Emissions'!$N28/130000)</f>
        <v>-5.2729999999998611E-2</v>
      </c>
      <c r="E28" s="20">
        <f>-1*('Input Emissions'!E28 - 'Input Emissions'!$O28)</f>
        <v>-717168</v>
      </c>
      <c r="F28" s="21">
        <f>-1*('Input Emissions'!F28 - 'Input Emissions'!$P28)</f>
        <v>0</v>
      </c>
      <c r="G28" s="22">
        <f>-1*('Input Emissions'!G28 - 'Input Emissions'!$Q28)</f>
        <v>-524.02999999999884</v>
      </c>
      <c r="H28" s="20">
        <f>-1*('Input Emissions'!H28 - 'Input Emissions'!$R28)</f>
        <v>-1128.1750000000029</v>
      </c>
      <c r="I28" s="21">
        <f>-1*('Input Emissions'!I28 - 'Input Emissions'!$S28)</f>
        <v>0</v>
      </c>
      <c r="J28" s="22">
        <f>-1*('Input Emissions'!J28 - 'Input Emissions'!$T28)</f>
        <v>-0.64018599999999992</v>
      </c>
      <c r="K28" s="50"/>
      <c r="L28" s="20">
        <f>-1*('Input Emissions'!L28/130000 - 'Input Emissions'!$L28/130000)</f>
        <v>0</v>
      </c>
      <c r="M28" s="21">
        <f>-1*('Input Emissions'!M28/130000 - 'Input Emissions'!$M28/130000)</f>
        <v>0</v>
      </c>
      <c r="N28" s="22">
        <f>-1*('Input Emissions'!N28/130000 - 'Input Emissions'!$N28/130000)</f>
        <v>0</v>
      </c>
      <c r="O28" s="20">
        <f>-1*('Input Emissions'!O28 - 'Input Emissions'!$O28)</f>
        <v>0</v>
      </c>
      <c r="P28" s="21">
        <f>-1*('Input Emissions'!P28 - 'Input Emissions'!$P28)</f>
        <v>0</v>
      </c>
      <c r="Q28" s="22">
        <f>-1*('Input Emissions'!Q28 - 'Input Emissions'!$Q28)</f>
        <v>0</v>
      </c>
      <c r="R28" s="20">
        <f>-1*('Input Emissions'!R28 - 'Input Emissions'!$R28)</f>
        <v>0</v>
      </c>
      <c r="S28" s="21">
        <f>-1*('Input Emissions'!S28 - 'Input Emissions'!$S28)</f>
        <v>0</v>
      </c>
      <c r="T28" s="22">
        <f>-1*('Input Emissions'!T28 - 'Input Emissions'!$T28)</f>
        <v>0</v>
      </c>
      <c r="U28" s="50"/>
      <c r="V28" s="20">
        <f>-1*('Input Emissions'!V28/130000 - 'Input Emissions'!$L28/130000)</f>
        <v>-9.7457692307707475</v>
      </c>
      <c r="W28" s="21">
        <f>-1*('Input Emissions'!W28/130000 - 'Input Emissions'!$M28/130000)</f>
        <v>0</v>
      </c>
      <c r="X28" s="22">
        <f>-1*('Input Emissions'!X28/130000 - 'Input Emissions'!$N28/130000)</f>
        <v>1.6988461538462118E-2</v>
      </c>
      <c r="Y28" s="20">
        <f>-1*('Input Emissions'!Y28 - 'Input Emissions'!$O28)</f>
        <v>-96320</v>
      </c>
      <c r="Z28" s="21">
        <f>-1*('Input Emissions'!Z28 - 'Input Emissions'!$P28)</f>
        <v>0</v>
      </c>
      <c r="AA28" s="22">
        <f>-1*('Input Emissions'!AA28 - 'Input Emissions'!$Q28)</f>
        <v>168.84999999997672</v>
      </c>
      <c r="AB28" s="20">
        <f>-1*('Input Emissions'!AB28 - 'Input Emissions'!$R28)</f>
        <v>-162.72500000000582</v>
      </c>
      <c r="AC28" s="21">
        <f>-1*('Input Emissions'!AC28 - 'Input Emissions'!$S28)</f>
        <v>0</v>
      </c>
      <c r="AD28" s="22">
        <f>-1*('Input Emissions'!AD28 - 'Input Emissions'!$T28)</f>
        <v>3.9059999999992101E-2</v>
      </c>
      <c r="AE28" s="50"/>
      <c r="AF28" s="20">
        <f>-1*('Input Emissions'!AF28/130000 - 'Input Emissions'!$L28/130000)</f>
        <v>45.507923076922452</v>
      </c>
      <c r="AG28" s="21">
        <f>-1*('Input Emissions'!AG28/130000 - 'Input Emissions'!$M28/130000)</f>
        <v>0</v>
      </c>
      <c r="AH28" s="22">
        <f>-1*('Input Emissions'!AH28/130000 - 'Input Emissions'!$N28/130000)</f>
        <v>-0.17048307692307496</v>
      </c>
      <c r="AI28" s="20">
        <f>-1*('Input Emissions'!AI28 - 'Input Emissions'!$O28)</f>
        <v>-32048</v>
      </c>
      <c r="AJ28" s="21">
        <f>-1*('Input Emissions'!AJ28 - 'Input Emissions'!$P28)</f>
        <v>0</v>
      </c>
      <c r="AK28" s="22">
        <f>-1*('Input Emissions'!AK28 - 'Input Emissions'!$Q28)</f>
        <v>-1694.4300000000221</v>
      </c>
      <c r="AL28" s="20">
        <f>-1*('Input Emissions'!AL28 - 'Input Emissions'!$R28)</f>
        <v>-470.68499999999767</v>
      </c>
      <c r="AM28" s="21">
        <f>-1*('Input Emissions'!AM28 - 'Input Emissions'!$S28)</f>
        <v>0</v>
      </c>
      <c r="AN28" s="22">
        <f>-1*('Input Emissions'!AN28 - 'Input Emissions'!$T28)</f>
        <v>-0.50916000000000849</v>
      </c>
    </row>
    <row r="29" spans="1:40" ht="15" customHeight="1" x14ac:dyDescent="0.25">
      <c r="A29" s="6">
        <v>0.69097222222222499</v>
      </c>
      <c r="B29" s="17">
        <f>-1*('Input Emissions'!B29/130000 - 'Input Emissions'!$L29/130000)</f>
        <v>-45.227384615383926</v>
      </c>
      <c r="C29" s="18">
        <f>-1*('Input Emissions'!C29/130000 - 'Input Emissions'!$M29/130000)</f>
        <v>0</v>
      </c>
      <c r="D29" s="19">
        <f>-1*('Input Emissions'!D29/130000 - 'Input Emissions'!$N29/130000)</f>
        <v>-4.8819230769231226E-2</v>
      </c>
      <c r="E29" s="17">
        <f>-1*('Input Emissions'!E29 - 'Input Emissions'!$O29)</f>
        <v>-473504</v>
      </c>
      <c r="F29" s="18">
        <f>-1*('Input Emissions'!F29 - 'Input Emissions'!$P29)</f>
        <v>0</v>
      </c>
      <c r="G29" s="19">
        <f>-1*('Input Emissions'!G29 - 'Input Emissions'!$Q29)</f>
        <v>-485.20000000001164</v>
      </c>
      <c r="H29" s="17">
        <f>-1*('Input Emissions'!H29 - 'Input Emissions'!$R29)</f>
        <v>-1064.0460000000021</v>
      </c>
      <c r="I29" s="18">
        <f>-1*('Input Emissions'!I29 - 'Input Emissions'!$S29)</f>
        <v>0</v>
      </c>
      <c r="J29" s="19">
        <f>-1*('Input Emissions'!J29 - 'Input Emissions'!$T29)</f>
        <v>-0.50229500000000371</v>
      </c>
      <c r="K29" s="50"/>
      <c r="L29" s="17">
        <f>-1*('Input Emissions'!L29/130000 - 'Input Emissions'!$L29/130000)</f>
        <v>0</v>
      </c>
      <c r="M29" s="18">
        <f>-1*('Input Emissions'!M29/130000 - 'Input Emissions'!$M29/130000)</f>
        <v>0</v>
      </c>
      <c r="N29" s="19">
        <f>-1*('Input Emissions'!N29/130000 - 'Input Emissions'!$N29/130000)</f>
        <v>0</v>
      </c>
      <c r="O29" s="17">
        <f>-1*('Input Emissions'!O29 - 'Input Emissions'!$O29)</f>
        <v>0</v>
      </c>
      <c r="P29" s="18">
        <f>-1*('Input Emissions'!P29 - 'Input Emissions'!$P29)</f>
        <v>0</v>
      </c>
      <c r="Q29" s="19">
        <f>-1*('Input Emissions'!Q29 - 'Input Emissions'!$Q29)</f>
        <v>0</v>
      </c>
      <c r="R29" s="17">
        <f>-1*('Input Emissions'!R29 - 'Input Emissions'!$R29)</f>
        <v>0</v>
      </c>
      <c r="S29" s="18">
        <f>-1*('Input Emissions'!S29 - 'Input Emissions'!$S29)</f>
        <v>0</v>
      </c>
      <c r="T29" s="19">
        <f>-1*('Input Emissions'!T29 - 'Input Emissions'!$T29)</f>
        <v>0</v>
      </c>
      <c r="U29" s="50"/>
      <c r="V29" s="17">
        <f>-1*('Input Emissions'!V29/130000 - 'Input Emissions'!$L29/130000)</f>
        <v>-16.728615384614386</v>
      </c>
      <c r="W29" s="18">
        <f>-1*('Input Emissions'!W29/130000 - 'Input Emissions'!$M29/130000)</f>
        <v>0</v>
      </c>
      <c r="X29" s="19">
        <f>-1*('Input Emissions'!X29/130000 - 'Input Emissions'!$N29/130000)</f>
        <v>2.0786923076922648E-2</v>
      </c>
      <c r="Y29" s="17">
        <f>-1*('Input Emissions'!Y29 - 'Input Emissions'!$O29)</f>
        <v>-167344</v>
      </c>
      <c r="Z29" s="18">
        <f>-1*('Input Emissions'!Z29 - 'Input Emissions'!$P29)</f>
        <v>0</v>
      </c>
      <c r="AA29" s="19">
        <f>-1*('Input Emissions'!AA29 - 'Input Emissions'!$Q29)</f>
        <v>206.56999999997788</v>
      </c>
      <c r="AB29" s="17">
        <f>-1*('Input Emissions'!AB29 - 'Input Emissions'!$R29)</f>
        <v>-229.76399999999558</v>
      </c>
      <c r="AC29" s="18">
        <f>-1*('Input Emissions'!AC29 - 'Input Emissions'!$S29)</f>
        <v>0</v>
      </c>
      <c r="AD29" s="19">
        <f>-1*('Input Emissions'!AD29 - 'Input Emissions'!$T29)</f>
        <v>6.5259999999994989E-2</v>
      </c>
      <c r="AE29" s="50"/>
      <c r="AF29" s="17">
        <f>-1*('Input Emissions'!AF29/130000 - 'Input Emissions'!$L29/130000)</f>
        <v>32.086615384614561</v>
      </c>
      <c r="AG29" s="18">
        <f>-1*('Input Emissions'!AG29/130000 - 'Input Emissions'!$M29/130000)</f>
        <v>0</v>
      </c>
      <c r="AH29" s="19">
        <f>-1*('Input Emissions'!AH29/130000 - 'Input Emissions'!$N29/130000)</f>
        <v>-0.49047461538461512</v>
      </c>
      <c r="AI29" s="17">
        <f>-1*('Input Emissions'!AI29 - 'Input Emissions'!$O29)</f>
        <v>297552</v>
      </c>
      <c r="AJ29" s="18">
        <f>-1*('Input Emissions'!AJ29 - 'Input Emissions'!$P29)</f>
        <v>0</v>
      </c>
      <c r="AK29" s="19">
        <f>-1*('Input Emissions'!AK29 - 'Input Emissions'!$Q29)</f>
        <v>-4874.8500000000058</v>
      </c>
      <c r="AL29" s="17">
        <f>-1*('Input Emissions'!AL29 - 'Input Emissions'!$R29)</f>
        <v>119.92500000000291</v>
      </c>
      <c r="AM29" s="18">
        <f>-1*('Input Emissions'!AM29 - 'Input Emissions'!$S29)</f>
        <v>0</v>
      </c>
      <c r="AN29" s="19">
        <f>-1*('Input Emissions'!AN29 - 'Input Emissions'!$T29)</f>
        <v>-3.869640000000004</v>
      </c>
    </row>
    <row r="30" spans="1:40" ht="15" customHeight="1" x14ac:dyDescent="0.25">
      <c r="A30" s="6">
        <v>0.69444444444444697</v>
      </c>
      <c r="B30" s="20">
        <f>-1*('Input Emissions'!B30/130000 - 'Input Emissions'!$L30/130000)</f>
        <v>-83.292538461540971</v>
      </c>
      <c r="C30" s="21">
        <f>-1*('Input Emissions'!C30/130000 - 'Input Emissions'!$M30/130000)</f>
        <v>0</v>
      </c>
      <c r="D30" s="22">
        <f>-1*('Input Emissions'!D30/130000 - 'Input Emissions'!$N30/130000)</f>
        <v>-2.2402307692308554E-2</v>
      </c>
      <c r="E30" s="20">
        <f>-1*('Input Emissions'!E30 - 'Input Emissions'!$O30)</f>
        <v>-846064</v>
      </c>
      <c r="F30" s="21">
        <f>-1*('Input Emissions'!F30 - 'Input Emissions'!$P30)</f>
        <v>0</v>
      </c>
      <c r="G30" s="22">
        <f>-1*('Input Emissions'!G30 - 'Input Emissions'!$Q30)</f>
        <v>-222.67000000001281</v>
      </c>
      <c r="H30" s="20">
        <f>-1*('Input Emissions'!H30 - 'Input Emissions'!$R30)</f>
        <v>-1570.6100000000151</v>
      </c>
      <c r="I30" s="21">
        <f>-1*('Input Emissions'!I30 - 'Input Emissions'!$S30)</f>
        <v>0</v>
      </c>
      <c r="J30" s="22">
        <f>-1*('Input Emissions'!J30 - 'Input Emissions'!$T30)</f>
        <v>-0.39101400000001263</v>
      </c>
      <c r="K30" s="50"/>
      <c r="L30" s="20">
        <f>-1*('Input Emissions'!L30/130000 - 'Input Emissions'!$L30/130000)</f>
        <v>0</v>
      </c>
      <c r="M30" s="21">
        <f>-1*('Input Emissions'!M30/130000 - 'Input Emissions'!$M30/130000)</f>
        <v>0</v>
      </c>
      <c r="N30" s="22">
        <f>-1*('Input Emissions'!N30/130000 - 'Input Emissions'!$N30/130000)</f>
        <v>0</v>
      </c>
      <c r="O30" s="20">
        <f>-1*('Input Emissions'!O30 - 'Input Emissions'!$O30)</f>
        <v>0</v>
      </c>
      <c r="P30" s="21">
        <f>-1*('Input Emissions'!P30 - 'Input Emissions'!$P30)</f>
        <v>0</v>
      </c>
      <c r="Q30" s="22">
        <f>-1*('Input Emissions'!Q30 - 'Input Emissions'!$Q30)</f>
        <v>0</v>
      </c>
      <c r="R30" s="20">
        <f>-1*('Input Emissions'!R30 - 'Input Emissions'!$R30)</f>
        <v>0</v>
      </c>
      <c r="S30" s="21">
        <f>-1*('Input Emissions'!S30 - 'Input Emissions'!$S30)</f>
        <v>0</v>
      </c>
      <c r="T30" s="22">
        <f>-1*('Input Emissions'!T30 - 'Input Emissions'!$T30)</f>
        <v>0</v>
      </c>
      <c r="U30" s="50"/>
      <c r="V30" s="20">
        <f>-1*('Input Emissions'!V30/130000 - 'Input Emissions'!$L30/130000)</f>
        <v>-43.090692307694553</v>
      </c>
      <c r="W30" s="21">
        <f>-1*('Input Emissions'!W30/130000 - 'Input Emissions'!$M30/130000)</f>
        <v>0</v>
      </c>
      <c r="X30" s="22">
        <f>-1*('Input Emissions'!X30/130000 - 'Input Emissions'!$N30/130000)</f>
        <v>5.7756153846154845E-2</v>
      </c>
      <c r="Y30" s="20">
        <f>-1*('Input Emissions'!Y30 - 'Input Emissions'!$O30)</f>
        <v>-431184</v>
      </c>
      <c r="Z30" s="21">
        <f>-1*('Input Emissions'!Z30 - 'Input Emissions'!$P30)</f>
        <v>0</v>
      </c>
      <c r="AA30" s="22">
        <f>-1*('Input Emissions'!AA30 - 'Input Emissions'!$Q30)</f>
        <v>574.03999999997905</v>
      </c>
      <c r="AB30" s="20">
        <f>-1*('Input Emissions'!AB30 - 'Input Emissions'!$R30)</f>
        <v>-537.77999999999884</v>
      </c>
      <c r="AC30" s="21">
        <f>-1*('Input Emissions'!AC30 - 'Input Emissions'!$S30)</f>
        <v>0</v>
      </c>
      <c r="AD30" s="22">
        <f>-1*('Input Emissions'!AD30 - 'Input Emissions'!$T30)</f>
        <v>0.30632599999999854</v>
      </c>
      <c r="AE30" s="50"/>
      <c r="AF30" s="20">
        <f>-1*('Input Emissions'!AF30/130000 - 'Input Emissions'!$L30/130000)</f>
        <v>203.10746153846048</v>
      </c>
      <c r="AG30" s="21">
        <f>-1*('Input Emissions'!AG30/130000 - 'Input Emissions'!$M30/130000)</f>
        <v>0</v>
      </c>
      <c r="AH30" s="22">
        <f>-1*('Input Emissions'!AH30/130000 - 'Input Emissions'!$N30/130000)</f>
        <v>-0.1131392307692316</v>
      </c>
      <c r="AI30" s="20">
        <f>-1*('Input Emissions'!AI30 - 'Input Emissions'!$O30)</f>
        <v>1872288</v>
      </c>
      <c r="AJ30" s="21">
        <f>-1*('Input Emissions'!AJ30 - 'Input Emissions'!$P30)</f>
        <v>0</v>
      </c>
      <c r="AK30" s="22">
        <f>-1*('Input Emissions'!AK30 - 'Input Emissions'!$Q30)</f>
        <v>-1124.6700000000128</v>
      </c>
      <c r="AL30" s="20">
        <f>-1*('Input Emissions'!AL30 - 'Input Emissions'!$R30)</f>
        <v>1096.4099999999889</v>
      </c>
      <c r="AM30" s="21">
        <f>-1*('Input Emissions'!AM30 - 'Input Emissions'!$S30)</f>
        <v>0</v>
      </c>
      <c r="AN30" s="22">
        <f>-1*('Input Emissions'!AN30 - 'Input Emissions'!$T30)</f>
        <v>-1.2337980000000073</v>
      </c>
    </row>
    <row r="31" spans="1:40" ht="15" customHeight="1" x14ac:dyDescent="0.25">
      <c r="A31" s="6">
        <v>0.69791666666666896</v>
      </c>
      <c r="B31" s="17">
        <f>-1*('Input Emissions'!B31/130000 - 'Input Emissions'!$L31/130000)</f>
        <v>-23.941923076923558</v>
      </c>
      <c r="C31" s="18">
        <f>-1*('Input Emissions'!C31/130000 - 'Input Emissions'!$M31/130000)</f>
        <v>0</v>
      </c>
      <c r="D31" s="19">
        <f>-1*('Input Emissions'!D31/130000 - 'Input Emissions'!$N31/130000)</f>
        <v>-0.16903461538461606</v>
      </c>
      <c r="E31" s="17">
        <f>-1*('Input Emissions'!E31 - 'Input Emissions'!$O31)</f>
        <v>-254336</v>
      </c>
      <c r="F31" s="18">
        <f>-1*('Input Emissions'!F31 - 'Input Emissions'!$P31)</f>
        <v>0</v>
      </c>
      <c r="G31" s="19">
        <f>-1*('Input Emissions'!G31 - 'Input Emissions'!$Q31)</f>
        <v>-1680.1199999999953</v>
      </c>
      <c r="H31" s="17">
        <f>-1*('Input Emissions'!H31 - 'Input Emissions'!$R31)</f>
        <v>-1117.5400000000081</v>
      </c>
      <c r="I31" s="18">
        <f>-1*('Input Emissions'!I31 - 'Input Emissions'!$S31)</f>
        <v>0</v>
      </c>
      <c r="J31" s="19">
        <f>-1*('Input Emissions'!J31 - 'Input Emissions'!$T31)</f>
        <v>-1.8775200000000041</v>
      </c>
      <c r="K31" s="50"/>
      <c r="L31" s="17">
        <f>-1*('Input Emissions'!L31/130000 - 'Input Emissions'!$L31/130000)</f>
        <v>0</v>
      </c>
      <c r="M31" s="18">
        <f>-1*('Input Emissions'!M31/130000 - 'Input Emissions'!$M31/130000)</f>
        <v>0</v>
      </c>
      <c r="N31" s="19">
        <f>-1*('Input Emissions'!N31/130000 - 'Input Emissions'!$N31/130000)</f>
        <v>0</v>
      </c>
      <c r="O31" s="17">
        <f>-1*('Input Emissions'!O31 - 'Input Emissions'!$O31)</f>
        <v>0</v>
      </c>
      <c r="P31" s="18">
        <f>-1*('Input Emissions'!P31 - 'Input Emissions'!$P31)</f>
        <v>0</v>
      </c>
      <c r="Q31" s="19">
        <f>-1*('Input Emissions'!Q31 - 'Input Emissions'!$Q31)</f>
        <v>0</v>
      </c>
      <c r="R31" s="17">
        <f>-1*('Input Emissions'!R31 - 'Input Emissions'!$R31)</f>
        <v>0</v>
      </c>
      <c r="S31" s="18">
        <f>-1*('Input Emissions'!S31 - 'Input Emissions'!$S31)</f>
        <v>0</v>
      </c>
      <c r="T31" s="19">
        <f>-1*('Input Emissions'!T31 - 'Input Emissions'!$T31)</f>
        <v>0</v>
      </c>
      <c r="U31" s="50"/>
      <c r="V31" s="17">
        <f>-1*('Input Emissions'!V31/130000 - 'Input Emissions'!$L31/130000)</f>
        <v>-27.6559230769235</v>
      </c>
      <c r="W31" s="18">
        <f>-1*('Input Emissions'!W31/130000 - 'Input Emissions'!$M31/130000)</f>
        <v>0</v>
      </c>
      <c r="X31" s="19">
        <f>-1*('Input Emissions'!X31/130000 - 'Input Emissions'!$N31/130000)</f>
        <v>-6.0636923076922145E-2</v>
      </c>
      <c r="Y31" s="17">
        <f>-1*('Input Emissions'!Y31 - 'Input Emissions'!$O31)</f>
        <v>-266816</v>
      </c>
      <c r="Z31" s="18">
        <f>-1*('Input Emissions'!Z31 - 'Input Emissions'!$P31)</f>
        <v>0</v>
      </c>
      <c r="AA31" s="19">
        <f>-1*('Input Emissions'!AA31 - 'Input Emissions'!$Q31)</f>
        <v>-602.61999999999534</v>
      </c>
      <c r="AB31" s="17">
        <f>-1*('Input Emissions'!AB31 - 'Input Emissions'!$R31)</f>
        <v>-484.57000000000698</v>
      </c>
      <c r="AC31" s="18">
        <f>-1*('Input Emissions'!AC31 - 'Input Emissions'!$S31)</f>
        <v>0</v>
      </c>
      <c r="AD31" s="19">
        <f>-1*('Input Emissions'!AD31 - 'Input Emissions'!$T31)</f>
        <v>-0.74571500000000412</v>
      </c>
      <c r="AE31" s="50"/>
      <c r="AF31" s="17">
        <f>-1*('Input Emissions'!AF31/130000 - 'Input Emissions'!$L31/130000)</f>
        <v>183.45253846154083</v>
      </c>
      <c r="AG31" s="18">
        <f>-1*('Input Emissions'!AG31/130000 - 'Input Emissions'!$M31/130000)</f>
        <v>0</v>
      </c>
      <c r="AH31" s="19">
        <f>-1*('Input Emissions'!AH31/130000 - 'Input Emissions'!$N31/130000)</f>
        <v>4.3878461538461977E-2</v>
      </c>
      <c r="AI31" s="17">
        <f>-1*('Input Emissions'!AI31 - 'Input Emissions'!$O31)</f>
        <v>1306944</v>
      </c>
      <c r="AJ31" s="18">
        <f>-1*('Input Emissions'!AJ31 - 'Input Emissions'!$P31)</f>
        <v>0</v>
      </c>
      <c r="AK31" s="19">
        <f>-1*('Input Emissions'!AK31 - 'Input Emissions'!$Q31)</f>
        <v>435.89999999999418</v>
      </c>
      <c r="AL31" s="17">
        <f>-1*('Input Emissions'!AL31 - 'Input Emissions'!$R31)</f>
        <v>1026.5400000000081</v>
      </c>
      <c r="AM31" s="18">
        <f>-1*('Input Emissions'!AM31 - 'Input Emissions'!$S31)</f>
        <v>0</v>
      </c>
      <c r="AN31" s="19">
        <f>-1*('Input Emissions'!AN31 - 'Input Emissions'!$T31)</f>
        <v>0.50280000000000769</v>
      </c>
    </row>
    <row r="32" spans="1:40" ht="15" customHeight="1" x14ac:dyDescent="0.25">
      <c r="A32" s="6">
        <v>0.70138888888889195</v>
      </c>
      <c r="B32" s="20">
        <f>-1*('Input Emissions'!B32/130000 - 'Input Emissions'!$L32/130000)</f>
        <v>78.741692307692574</v>
      </c>
      <c r="C32" s="21">
        <f>-1*('Input Emissions'!C32/130000 - 'Input Emissions'!$M32/130000)</f>
        <v>0</v>
      </c>
      <c r="D32" s="22">
        <f>-1*('Input Emissions'!D32/130000 - 'Input Emissions'!$N32/130000)</f>
        <v>-6.04492307692297E-2</v>
      </c>
      <c r="E32" s="20">
        <f>-1*('Input Emissions'!E32 - 'Input Emissions'!$O32)</f>
        <v>770832</v>
      </c>
      <c r="F32" s="21">
        <f>-1*('Input Emissions'!F32 - 'Input Emissions'!$P32)</f>
        <v>0</v>
      </c>
      <c r="G32" s="22">
        <f>-1*('Input Emissions'!G32 - 'Input Emissions'!$Q32)</f>
        <v>-600.96000000002095</v>
      </c>
      <c r="H32" s="20">
        <f>-1*('Input Emissions'!H32 - 'Input Emissions'!$R32)</f>
        <v>-278.57000000000698</v>
      </c>
      <c r="I32" s="21">
        <f>-1*('Input Emissions'!I32 - 'Input Emissions'!$S32)</f>
        <v>0</v>
      </c>
      <c r="J32" s="22">
        <f>-1*('Input Emissions'!J32 - 'Input Emissions'!$T32)</f>
        <v>-1.3160439999999909</v>
      </c>
      <c r="K32" s="50"/>
      <c r="L32" s="20">
        <f>-1*('Input Emissions'!L32/130000 - 'Input Emissions'!$L32/130000)</f>
        <v>0</v>
      </c>
      <c r="M32" s="21">
        <f>-1*('Input Emissions'!M32/130000 - 'Input Emissions'!$M32/130000)</f>
        <v>0</v>
      </c>
      <c r="N32" s="22">
        <f>-1*('Input Emissions'!N32/130000 - 'Input Emissions'!$N32/130000)</f>
        <v>0</v>
      </c>
      <c r="O32" s="20">
        <f>-1*('Input Emissions'!O32 - 'Input Emissions'!$O32)</f>
        <v>0</v>
      </c>
      <c r="P32" s="21">
        <f>-1*('Input Emissions'!P32 - 'Input Emissions'!$P32)</f>
        <v>0</v>
      </c>
      <c r="Q32" s="22">
        <f>-1*('Input Emissions'!Q32 - 'Input Emissions'!$Q32)</f>
        <v>0</v>
      </c>
      <c r="R32" s="20">
        <f>-1*('Input Emissions'!R32 - 'Input Emissions'!$R32)</f>
        <v>0</v>
      </c>
      <c r="S32" s="21">
        <f>-1*('Input Emissions'!S32 - 'Input Emissions'!$S32)</f>
        <v>0</v>
      </c>
      <c r="T32" s="22">
        <f>-1*('Input Emissions'!T32 - 'Input Emissions'!$T32)</f>
        <v>0</v>
      </c>
      <c r="U32" s="50"/>
      <c r="V32" s="20">
        <f>-1*('Input Emissions'!V32/130000 - 'Input Emissions'!$L32/130000)</f>
        <v>11.659846153845137</v>
      </c>
      <c r="W32" s="21">
        <f>-1*('Input Emissions'!W32/130000 - 'Input Emissions'!$M32/130000)</f>
        <v>0</v>
      </c>
      <c r="X32" s="22">
        <f>-1*('Input Emissions'!X32/130000 - 'Input Emissions'!$N32/130000)</f>
        <v>-0.10962999999999923</v>
      </c>
      <c r="Y32" s="20">
        <f>-1*('Input Emissions'!Y32 - 'Input Emissions'!$O32)</f>
        <v>124736</v>
      </c>
      <c r="Z32" s="21">
        <f>-1*('Input Emissions'!Z32 - 'Input Emissions'!$P32)</f>
        <v>0</v>
      </c>
      <c r="AA32" s="22">
        <f>-1*('Input Emissions'!AA32 - 'Input Emissions'!$Q32)</f>
        <v>-1089.5899999999965</v>
      </c>
      <c r="AB32" s="20">
        <f>-1*('Input Emissions'!AB32 - 'Input Emissions'!$R32)</f>
        <v>-202.32999999998719</v>
      </c>
      <c r="AC32" s="21">
        <f>-1*('Input Emissions'!AC32 - 'Input Emissions'!$S32)</f>
        <v>0</v>
      </c>
      <c r="AD32" s="22">
        <f>-1*('Input Emissions'!AD32 - 'Input Emissions'!$T32)</f>
        <v>-1.3319059999999894</v>
      </c>
      <c r="AE32" s="50"/>
      <c r="AF32" s="20">
        <f>-1*('Input Emissions'!AF32/130000 - 'Input Emissions'!$L32/130000)</f>
        <v>84.13738461538378</v>
      </c>
      <c r="AG32" s="21">
        <f>-1*('Input Emissions'!AG32/130000 - 'Input Emissions'!$M32/130000)</f>
        <v>0</v>
      </c>
      <c r="AH32" s="22">
        <f>-1*('Input Emissions'!AH32/130000 - 'Input Emissions'!$N32/130000)</f>
        <v>-0.47872846153845927</v>
      </c>
      <c r="AI32" s="20">
        <f>-1*('Input Emissions'!AI32 - 'Input Emissions'!$O32)</f>
        <v>710928</v>
      </c>
      <c r="AJ32" s="21">
        <f>-1*('Input Emissions'!AJ32 - 'Input Emissions'!$P32)</f>
        <v>0</v>
      </c>
      <c r="AK32" s="22">
        <f>-1*('Input Emissions'!AK32 - 'Input Emissions'!$Q32)</f>
        <v>-4758.1200000000244</v>
      </c>
      <c r="AL32" s="20">
        <f>-1*('Input Emissions'!AL32 - 'Input Emissions'!$R32)</f>
        <v>322.41000000000349</v>
      </c>
      <c r="AM32" s="21">
        <f>-1*('Input Emissions'!AM32 - 'Input Emissions'!$S32)</f>
        <v>0</v>
      </c>
      <c r="AN32" s="22">
        <f>-1*('Input Emissions'!AN32 - 'Input Emissions'!$T32)</f>
        <v>-3.0979949999999974</v>
      </c>
    </row>
    <row r="33" spans="1:40" ht="15" customHeight="1" x14ac:dyDescent="0.25">
      <c r="A33" s="6">
        <v>0.70486111111111405</v>
      </c>
      <c r="B33" s="17">
        <f>-1*('Input Emissions'!B33/130000 - 'Input Emissions'!$L33/130000)</f>
        <v>202.27146153846115</v>
      </c>
      <c r="C33" s="18">
        <f>-1*('Input Emissions'!C33/130000 - 'Input Emissions'!$M33/130000)</f>
        <v>0</v>
      </c>
      <c r="D33" s="19">
        <f>-1*('Input Emissions'!D33/130000 - 'Input Emissions'!$N33/130000)</f>
        <v>0.20097461538461658</v>
      </c>
      <c r="E33" s="17">
        <f>-1*('Input Emissions'!E33 - 'Input Emissions'!$O33)</f>
        <v>2014768</v>
      </c>
      <c r="F33" s="18">
        <f>-1*('Input Emissions'!F33 - 'Input Emissions'!$P33)</f>
        <v>0</v>
      </c>
      <c r="G33" s="19">
        <f>-1*('Input Emissions'!G33 - 'Input Emissions'!$Q33)</f>
        <v>1997.2300000000105</v>
      </c>
      <c r="H33" s="17">
        <f>-1*('Input Emissions'!H33 - 'Input Emissions'!$R33)</f>
        <v>720.19999999998254</v>
      </c>
      <c r="I33" s="18">
        <f>-1*('Input Emissions'!I33 - 'Input Emissions'!$S33)</f>
        <v>0</v>
      </c>
      <c r="J33" s="19">
        <f>-1*('Input Emissions'!J33 - 'Input Emissions'!$T33)</f>
        <v>0.48395600000000627</v>
      </c>
      <c r="K33" s="50"/>
      <c r="L33" s="17">
        <f>-1*('Input Emissions'!L33/130000 - 'Input Emissions'!$L33/130000)</f>
        <v>0</v>
      </c>
      <c r="M33" s="18">
        <f>-1*('Input Emissions'!M33/130000 - 'Input Emissions'!$M33/130000)</f>
        <v>0</v>
      </c>
      <c r="N33" s="19">
        <f>-1*('Input Emissions'!N33/130000 - 'Input Emissions'!$N33/130000)</f>
        <v>0</v>
      </c>
      <c r="O33" s="17">
        <f>-1*('Input Emissions'!O33 - 'Input Emissions'!$O33)</f>
        <v>0</v>
      </c>
      <c r="P33" s="18">
        <f>-1*('Input Emissions'!P33 - 'Input Emissions'!$P33)</f>
        <v>0</v>
      </c>
      <c r="Q33" s="19">
        <f>-1*('Input Emissions'!Q33 - 'Input Emissions'!$Q33)</f>
        <v>0</v>
      </c>
      <c r="R33" s="17">
        <f>-1*('Input Emissions'!R33 - 'Input Emissions'!$R33)</f>
        <v>0</v>
      </c>
      <c r="S33" s="18">
        <f>-1*('Input Emissions'!S33 - 'Input Emissions'!$S33)</f>
        <v>0</v>
      </c>
      <c r="T33" s="19">
        <f>-1*('Input Emissions'!T33 - 'Input Emissions'!$T33)</f>
        <v>0</v>
      </c>
      <c r="U33" s="50"/>
      <c r="V33" s="17">
        <f>-1*('Input Emissions'!V33/130000 - 'Input Emissions'!$L33/130000)</f>
        <v>41.948538461540011</v>
      </c>
      <c r="W33" s="18">
        <f>-1*('Input Emissions'!W33/130000 - 'Input Emissions'!$M33/130000)</f>
        <v>0</v>
      </c>
      <c r="X33" s="19">
        <f>-1*('Input Emissions'!X33/130000 - 'Input Emissions'!$N33/130000)</f>
        <v>6.1476923076924095E-2</v>
      </c>
      <c r="Y33" s="17">
        <f>-1*('Input Emissions'!Y33 - 'Input Emissions'!$O33)</f>
        <v>430832</v>
      </c>
      <c r="Z33" s="18">
        <f>-1*('Input Emissions'!Z33 - 'Input Emissions'!$P33)</f>
        <v>0</v>
      </c>
      <c r="AA33" s="19">
        <f>-1*('Input Emissions'!AA33 - 'Input Emissions'!$Q33)</f>
        <v>610.92000000001281</v>
      </c>
      <c r="AB33" s="17">
        <f>-1*('Input Emissions'!AB33 - 'Input Emissions'!$R33)</f>
        <v>40.25</v>
      </c>
      <c r="AC33" s="18">
        <f>-1*('Input Emissions'!AC33 - 'Input Emissions'!$S33)</f>
        <v>0</v>
      </c>
      <c r="AD33" s="19">
        <f>-1*('Input Emissions'!AD33 - 'Input Emissions'!$T33)</f>
        <v>-0.19063500000000033</v>
      </c>
      <c r="AE33" s="50"/>
      <c r="AF33" s="17">
        <f>-1*('Input Emissions'!AF33/130000 - 'Input Emissions'!$L33/130000)</f>
        <v>48.914692307691439</v>
      </c>
      <c r="AG33" s="18">
        <f>-1*('Input Emissions'!AG33/130000 - 'Input Emissions'!$M33/130000)</f>
        <v>0</v>
      </c>
      <c r="AH33" s="19">
        <f>-1*('Input Emissions'!AH33/130000 - 'Input Emissions'!$N33/130000)</f>
        <v>-0.89049230769230547</v>
      </c>
      <c r="AI33" s="17">
        <f>-1*('Input Emissions'!AI33 - 'Input Emissions'!$O33)</f>
        <v>199920</v>
      </c>
      <c r="AJ33" s="18">
        <f>-1*('Input Emissions'!AJ33 - 'Input Emissions'!$P33)</f>
        <v>0</v>
      </c>
      <c r="AK33" s="19">
        <f>-1*('Input Emissions'!AK33 - 'Input Emissions'!$Q33)</f>
        <v>-8850.3299999999872</v>
      </c>
      <c r="AL33" s="17">
        <f>-1*('Input Emissions'!AL33 - 'Input Emissions'!$R33)</f>
        <v>673.9199999999837</v>
      </c>
      <c r="AM33" s="18">
        <f>-1*('Input Emissions'!AM33 - 'Input Emissions'!$S33)</f>
        <v>0</v>
      </c>
      <c r="AN33" s="19">
        <f>-1*('Input Emissions'!AN33 - 'Input Emissions'!$T33)</f>
        <v>-5.4742200000000025</v>
      </c>
    </row>
    <row r="34" spans="1:40" ht="15" customHeight="1" x14ac:dyDescent="0.25">
      <c r="A34" s="6">
        <v>0.70833333333333703</v>
      </c>
      <c r="B34" s="20">
        <f>-1*('Input Emissions'!B34/130000 - 'Input Emissions'!$L34/130000)</f>
        <v>299.14584615384592</v>
      </c>
      <c r="C34" s="21">
        <f>-1*('Input Emissions'!C34/130000 - 'Input Emissions'!$M34/130000)</f>
        <v>0</v>
      </c>
      <c r="D34" s="22">
        <f>-1*('Input Emissions'!D34/130000 - 'Input Emissions'!$N34/130000)</f>
        <v>0.31682153846153582</v>
      </c>
      <c r="E34" s="20">
        <f>-1*('Input Emissions'!E34 - 'Input Emissions'!$O34)</f>
        <v>2992336</v>
      </c>
      <c r="F34" s="21">
        <f>-1*('Input Emissions'!F34 - 'Input Emissions'!$P34)</f>
        <v>0</v>
      </c>
      <c r="G34" s="22">
        <f>-1*('Input Emissions'!G34 - 'Input Emissions'!$Q34)</f>
        <v>3148.5800000000163</v>
      </c>
      <c r="H34" s="20">
        <f>-1*('Input Emissions'!H34 - 'Input Emissions'!$R34)</f>
        <v>1450.3399999999965</v>
      </c>
      <c r="I34" s="21">
        <f>-1*('Input Emissions'!I34 - 'Input Emissions'!$S34)</f>
        <v>0</v>
      </c>
      <c r="J34" s="22">
        <f>-1*('Input Emissions'!J34 - 'Input Emissions'!$T34)</f>
        <v>1.041560000000004</v>
      </c>
      <c r="K34" s="50"/>
      <c r="L34" s="20">
        <f>-1*('Input Emissions'!L34/130000 - 'Input Emissions'!$L34/130000)</f>
        <v>0</v>
      </c>
      <c r="M34" s="21">
        <f>-1*('Input Emissions'!M34/130000 - 'Input Emissions'!$M34/130000)</f>
        <v>0</v>
      </c>
      <c r="N34" s="22">
        <f>-1*('Input Emissions'!N34/130000 - 'Input Emissions'!$N34/130000)</f>
        <v>0</v>
      </c>
      <c r="O34" s="20">
        <f>-1*('Input Emissions'!O34 - 'Input Emissions'!$O34)</f>
        <v>0</v>
      </c>
      <c r="P34" s="21">
        <f>-1*('Input Emissions'!P34 - 'Input Emissions'!$P34)</f>
        <v>0</v>
      </c>
      <c r="Q34" s="22">
        <f>-1*('Input Emissions'!Q34 - 'Input Emissions'!$Q34)</f>
        <v>0</v>
      </c>
      <c r="R34" s="20">
        <f>-1*('Input Emissions'!R34 - 'Input Emissions'!$R34)</f>
        <v>0</v>
      </c>
      <c r="S34" s="21">
        <f>-1*('Input Emissions'!S34 - 'Input Emissions'!$S34)</f>
        <v>0</v>
      </c>
      <c r="T34" s="22">
        <f>-1*('Input Emissions'!T34 - 'Input Emissions'!$T34)</f>
        <v>0</v>
      </c>
      <c r="U34" s="50"/>
      <c r="V34" s="20">
        <f>-1*('Input Emissions'!V34/130000 - 'Input Emissions'!$L34/130000)</f>
        <v>31.875923076924664</v>
      </c>
      <c r="W34" s="21">
        <f>-1*('Input Emissions'!W34/130000 - 'Input Emissions'!$M34/130000)</f>
        <v>0</v>
      </c>
      <c r="X34" s="22">
        <f>-1*('Input Emissions'!X34/130000 - 'Input Emissions'!$N34/130000)</f>
        <v>0.16019076923076625</v>
      </c>
      <c r="Y34" s="20">
        <f>-1*('Input Emissions'!Y34 - 'Input Emissions'!$O34)</f>
        <v>324848</v>
      </c>
      <c r="Z34" s="21">
        <f>-1*('Input Emissions'!Z34 - 'Input Emissions'!$P34)</f>
        <v>0</v>
      </c>
      <c r="AA34" s="22">
        <f>-1*('Input Emissions'!AA34 - 'Input Emissions'!$Q34)</f>
        <v>1592.0199999999895</v>
      </c>
      <c r="AB34" s="20">
        <f>-1*('Input Emissions'!AB34 - 'Input Emissions'!$R34)</f>
        <v>-58.549999999988358</v>
      </c>
      <c r="AC34" s="21">
        <f>-1*('Input Emissions'!AC34 - 'Input Emissions'!$S34)</f>
        <v>0</v>
      </c>
      <c r="AD34" s="22">
        <f>-1*('Input Emissions'!AD34 - 'Input Emissions'!$T34)</f>
        <v>0.37442000000000064</v>
      </c>
      <c r="AE34" s="50"/>
      <c r="AF34" s="20">
        <f>-1*('Input Emissions'!AF34/130000 - 'Input Emissions'!$L34/130000)</f>
        <v>43.03161538461427</v>
      </c>
      <c r="AG34" s="21">
        <f>-1*('Input Emissions'!AG34/130000 - 'Input Emissions'!$M34/130000)</f>
        <v>0</v>
      </c>
      <c r="AH34" s="22">
        <f>-1*('Input Emissions'!AH34/130000 - 'Input Emissions'!$N34/130000)</f>
        <v>-1.2233030769230808</v>
      </c>
      <c r="AI34" s="20">
        <f>-1*('Input Emissions'!AI34 - 'Input Emissions'!$O34)</f>
        <v>460768</v>
      </c>
      <c r="AJ34" s="21">
        <f>-1*('Input Emissions'!AJ34 - 'Input Emissions'!$P34)</f>
        <v>0</v>
      </c>
      <c r="AK34" s="22">
        <f>-1*('Input Emissions'!AK34 - 'Input Emissions'!$Q34)</f>
        <v>-12157.799999999988</v>
      </c>
      <c r="AL34" s="20">
        <f>-1*('Input Emissions'!AL34 - 'Input Emissions'!$R34)</f>
        <v>663.57000000000698</v>
      </c>
      <c r="AM34" s="21">
        <f>-1*('Input Emissions'!AM34 - 'Input Emissions'!$S34)</f>
        <v>0</v>
      </c>
      <c r="AN34" s="22">
        <f>-1*('Input Emissions'!AN34 - 'Input Emissions'!$T34)</f>
        <v>-7.0413300000000021</v>
      </c>
    </row>
    <row r="35" spans="1:40" ht="15" customHeight="1" x14ac:dyDescent="0.25">
      <c r="A35" s="6">
        <v>0.71180555555555902</v>
      </c>
      <c r="B35" s="17">
        <f>-1*('Input Emissions'!B35/130000 - 'Input Emissions'!$L35/130000)</f>
        <v>358.61661538461703</v>
      </c>
      <c r="C35" s="18">
        <f>-1*('Input Emissions'!C35/130000 - 'Input Emissions'!$M35/130000)</f>
        <v>0</v>
      </c>
      <c r="D35" s="19">
        <f>-1*('Input Emissions'!D35/130000 - 'Input Emissions'!$N35/130000)</f>
        <v>0.69813615384615701</v>
      </c>
      <c r="E35" s="17">
        <f>-1*('Input Emissions'!E35 - 'Input Emissions'!$O35)</f>
        <v>3615952</v>
      </c>
      <c r="F35" s="18">
        <f>-1*('Input Emissions'!F35 - 'Input Emissions'!$P35)</f>
        <v>0</v>
      </c>
      <c r="G35" s="19">
        <f>-1*('Input Emissions'!G35 - 'Input Emissions'!$Q35)</f>
        <v>6938.390000000014</v>
      </c>
      <c r="H35" s="17">
        <f>-1*('Input Emissions'!H35 - 'Input Emissions'!$R35)</f>
        <v>1704.6499999999942</v>
      </c>
      <c r="I35" s="18">
        <f>-1*('Input Emissions'!I35 - 'Input Emissions'!$S35)</f>
        <v>0</v>
      </c>
      <c r="J35" s="19">
        <f>-1*('Input Emissions'!J35 - 'Input Emissions'!$T35)</f>
        <v>3.6340299999999957</v>
      </c>
      <c r="K35" s="50"/>
      <c r="L35" s="17">
        <f>-1*('Input Emissions'!L35/130000 - 'Input Emissions'!$L35/130000)</f>
        <v>0</v>
      </c>
      <c r="M35" s="18">
        <f>-1*('Input Emissions'!M35/130000 - 'Input Emissions'!$M35/130000)</f>
        <v>0</v>
      </c>
      <c r="N35" s="19">
        <f>-1*('Input Emissions'!N35/130000 - 'Input Emissions'!$N35/130000)</f>
        <v>0</v>
      </c>
      <c r="O35" s="17">
        <f>-1*('Input Emissions'!O35 - 'Input Emissions'!$O35)</f>
        <v>0</v>
      </c>
      <c r="P35" s="18">
        <f>-1*('Input Emissions'!P35 - 'Input Emissions'!$P35)</f>
        <v>0</v>
      </c>
      <c r="Q35" s="19">
        <f>-1*('Input Emissions'!Q35 - 'Input Emissions'!$Q35)</f>
        <v>0</v>
      </c>
      <c r="R35" s="17">
        <f>-1*('Input Emissions'!R35 - 'Input Emissions'!$R35)</f>
        <v>0</v>
      </c>
      <c r="S35" s="18">
        <f>-1*('Input Emissions'!S35 - 'Input Emissions'!$S35)</f>
        <v>0</v>
      </c>
      <c r="T35" s="19">
        <f>-1*('Input Emissions'!T35 - 'Input Emissions'!$T35)</f>
        <v>0</v>
      </c>
      <c r="U35" s="50"/>
      <c r="V35" s="17">
        <f>-1*('Input Emissions'!V35/130000 - 'Input Emissions'!$L35/130000)</f>
        <v>43.795692307692661</v>
      </c>
      <c r="W35" s="18">
        <f>-1*('Input Emissions'!W35/130000 - 'Input Emissions'!$M35/130000)</f>
        <v>0</v>
      </c>
      <c r="X35" s="19">
        <f>-1*('Input Emissions'!X35/130000 - 'Input Emissions'!$N35/130000)</f>
        <v>0.35145615384615425</v>
      </c>
      <c r="Y35" s="17">
        <f>-1*('Input Emissions'!Y35 - 'Input Emissions'!$O35)</f>
        <v>458704</v>
      </c>
      <c r="Z35" s="18">
        <f>-1*('Input Emissions'!Z35 - 'Input Emissions'!$P35)</f>
        <v>0</v>
      </c>
      <c r="AA35" s="19">
        <f>-1*('Input Emissions'!AA35 - 'Input Emissions'!$Q35)</f>
        <v>3492.9400000000023</v>
      </c>
      <c r="AB35" s="17">
        <f>-1*('Input Emissions'!AB35 - 'Input Emissions'!$R35)</f>
        <v>-51.809999999997672</v>
      </c>
      <c r="AC35" s="18">
        <f>-1*('Input Emissions'!AC35 - 'Input Emissions'!$S35)</f>
        <v>0</v>
      </c>
      <c r="AD35" s="19">
        <f>-1*('Input Emissions'!AD35 - 'Input Emissions'!$T35)</f>
        <v>1.751135000000005</v>
      </c>
      <c r="AE35" s="50"/>
      <c r="AF35" s="17">
        <f>-1*('Input Emissions'!AF35/130000 - 'Input Emissions'!$L35/130000)</f>
        <v>35.670615384617122</v>
      </c>
      <c r="AG35" s="18">
        <f>-1*('Input Emissions'!AG35/130000 - 'Input Emissions'!$M35/130000)</f>
        <v>0</v>
      </c>
      <c r="AH35" s="19">
        <f>-1*('Input Emissions'!AH35/130000 - 'Input Emissions'!$N35/130000)</f>
        <v>-1.486234615384614</v>
      </c>
      <c r="AI35" s="17">
        <f>-1*('Input Emissions'!AI35 - 'Input Emissions'!$O35)</f>
        <v>-517984</v>
      </c>
      <c r="AJ35" s="18">
        <f>-1*('Input Emissions'!AJ35 - 'Input Emissions'!$P35)</f>
        <v>0</v>
      </c>
      <c r="AK35" s="19">
        <f>-1*('Input Emissions'!AK35 - 'Input Emissions'!$Q35)</f>
        <v>-14770.920000000013</v>
      </c>
      <c r="AL35" s="17">
        <f>-1*('Input Emissions'!AL35 - 'Input Emissions'!$R35)</f>
        <v>1291.7399999999907</v>
      </c>
      <c r="AM35" s="18">
        <f>-1*('Input Emissions'!AM35 - 'Input Emissions'!$S35)</f>
        <v>0</v>
      </c>
      <c r="AN35" s="19">
        <f>-1*('Input Emissions'!AN35 - 'Input Emissions'!$T35)</f>
        <v>-7.5892200000000116</v>
      </c>
    </row>
    <row r="36" spans="1:40" ht="15" customHeight="1" x14ac:dyDescent="0.25">
      <c r="A36" s="6">
        <v>0.71527777777778101</v>
      </c>
      <c r="B36" s="20">
        <f>-1*('Input Emissions'!B36/130000 - 'Input Emissions'!$L36/130000)</f>
        <v>518.9159230769219</v>
      </c>
      <c r="C36" s="21">
        <f>-1*('Input Emissions'!C36/130000 - 'Input Emissions'!$M36/130000)</f>
        <v>0</v>
      </c>
      <c r="D36" s="22">
        <f>-1*('Input Emissions'!D36/130000 - 'Input Emissions'!$N36/130000)</f>
        <v>0.71425153846153933</v>
      </c>
      <c r="E36" s="20">
        <f>-1*('Input Emissions'!E36 - 'Input Emissions'!$O36)</f>
        <v>5171056</v>
      </c>
      <c r="F36" s="21">
        <f>-1*('Input Emissions'!F36 - 'Input Emissions'!$P36)</f>
        <v>0</v>
      </c>
      <c r="G36" s="22">
        <f>-1*('Input Emissions'!G36 - 'Input Emissions'!$Q36)</f>
        <v>7098.6399999999849</v>
      </c>
      <c r="H36" s="20">
        <f>-1*('Input Emissions'!H36 - 'Input Emissions'!$R36)</f>
        <v>2945.9400000000023</v>
      </c>
      <c r="I36" s="21">
        <f>-1*('Input Emissions'!I36 - 'Input Emissions'!$S36)</f>
        <v>0</v>
      </c>
      <c r="J36" s="22">
        <f>-1*('Input Emissions'!J36 - 'Input Emissions'!$T36)</f>
        <v>3.5134499999999917</v>
      </c>
      <c r="K36" s="50"/>
      <c r="L36" s="20">
        <f>-1*('Input Emissions'!L36/130000 - 'Input Emissions'!$L36/130000)</f>
        <v>0</v>
      </c>
      <c r="M36" s="21">
        <f>-1*('Input Emissions'!M36/130000 - 'Input Emissions'!$M36/130000)</f>
        <v>0</v>
      </c>
      <c r="N36" s="22">
        <f>-1*('Input Emissions'!N36/130000 - 'Input Emissions'!$N36/130000)</f>
        <v>0</v>
      </c>
      <c r="O36" s="20">
        <f>-1*('Input Emissions'!O36 - 'Input Emissions'!$O36)</f>
        <v>0</v>
      </c>
      <c r="P36" s="21">
        <f>-1*('Input Emissions'!P36 - 'Input Emissions'!$P36)</f>
        <v>0</v>
      </c>
      <c r="Q36" s="22">
        <f>-1*('Input Emissions'!Q36 - 'Input Emissions'!$Q36)</f>
        <v>0</v>
      </c>
      <c r="R36" s="20">
        <f>-1*('Input Emissions'!R36 - 'Input Emissions'!$R36)</f>
        <v>0</v>
      </c>
      <c r="S36" s="21">
        <f>-1*('Input Emissions'!S36 - 'Input Emissions'!$S36)</f>
        <v>0</v>
      </c>
      <c r="T36" s="22">
        <f>-1*('Input Emissions'!T36 - 'Input Emissions'!$T36)</f>
        <v>0</v>
      </c>
      <c r="U36" s="50"/>
      <c r="V36" s="20">
        <f>-1*('Input Emissions'!V36/130000 - 'Input Emissions'!$L36/130000)</f>
        <v>95.946846153845399</v>
      </c>
      <c r="W36" s="21">
        <f>-1*('Input Emissions'!W36/130000 - 'Input Emissions'!$M36/130000)</f>
        <v>0</v>
      </c>
      <c r="X36" s="22">
        <f>-1*('Input Emissions'!X36/130000 - 'Input Emissions'!$N36/130000)</f>
        <v>5.9743846153846647E-2</v>
      </c>
      <c r="Y36" s="20">
        <f>-1*('Input Emissions'!Y36 - 'Input Emissions'!$O36)</f>
        <v>979536</v>
      </c>
      <c r="Z36" s="21">
        <f>-1*('Input Emissions'!Z36 - 'Input Emissions'!$P36)</f>
        <v>0</v>
      </c>
      <c r="AA36" s="22">
        <f>-1*('Input Emissions'!AA36 - 'Input Emissions'!$Q36)</f>
        <v>593.65999999997439</v>
      </c>
      <c r="AB36" s="20">
        <f>-1*('Input Emissions'!AB36 - 'Input Emissions'!$R36)</f>
        <v>362.29000000000815</v>
      </c>
      <c r="AC36" s="21">
        <f>-1*('Input Emissions'!AC36 - 'Input Emissions'!$S36)</f>
        <v>0</v>
      </c>
      <c r="AD36" s="22">
        <f>-1*('Input Emissions'!AD36 - 'Input Emissions'!$T36)</f>
        <v>-0.7217899999999986</v>
      </c>
      <c r="AE36" s="50"/>
      <c r="AF36" s="20">
        <f>-1*('Input Emissions'!AF36/130000 - 'Input Emissions'!$L36/130000)</f>
        <v>95.768615384615259</v>
      </c>
      <c r="AG36" s="21">
        <f>-1*('Input Emissions'!AG36/130000 - 'Input Emissions'!$M36/130000)</f>
        <v>0</v>
      </c>
      <c r="AH36" s="22">
        <f>-1*('Input Emissions'!AH36/130000 - 'Input Emissions'!$N36/130000)</f>
        <v>-0.75116076923076847</v>
      </c>
      <c r="AI36" s="20">
        <f>-1*('Input Emissions'!AI36 - 'Input Emissions'!$O36)</f>
        <v>-1124368</v>
      </c>
      <c r="AJ36" s="21">
        <f>-1*('Input Emissions'!AJ36 - 'Input Emissions'!$P36)</f>
        <v>0</v>
      </c>
      <c r="AK36" s="22">
        <f>-1*('Input Emissions'!AK36 - 'Input Emissions'!$Q36)</f>
        <v>-7465.0800000000163</v>
      </c>
      <c r="AL36" s="20">
        <f>-1*('Input Emissions'!AL36 - 'Input Emissions'!$R36)</f>
        <v>1886.4900000000198</v>
      </c>
      <c r="AM36" s="21">
        <f>-1*('Input Emissions'!AM36 - 'Input Emissions'!$S36)</f>
        <v>0</v>
      </c>
      <c r="AN36" s="22">
        <f>-1*('Input Emissions'!AN36 - 'Input Emissions'!$T36)</f>
        <v>-0.96417000000000996</v>
      </c>
    </row>
    <row r="37" spans="1:40" ht="15" customHeight="1" x14ac:dyDescent="0.25">
      <c r="A37" s="6">
        <v>0.718750000000004</v>
      </c>
      <c r="B37" s="17">
        <f>-1*('Input Emissions'!B37/130000 - 'Input Emissions'!$L37/130000)</f>
        <v>629.57684615384642</v>
      </c>
      <c r="C37" s="18">
        <f>-1*('Input Emissions'!C37/130000 - 'Input Emissions'!$M37/130000)</f>
        <v>0</v>
      </c>
      <c r="D37" s="19">
        <f>-1*('Input Emissions'!D37/130000 - 'Input Emissions'!$N37/130000)</f>
        <v>0.79305846153846282</v>
      </c>
      <c r="E37" s="17">
        <f>-1*('Input Emissions'!E37 - 'Input Emissions'!$O37)</f>
        <v>6239280</v>
      </c>
      <c r="F37" s="18">
        <f>-1*('Input Emissions'!F37 - 'Input Emissions'!$P37)</f>
        <v>0</v>
      </c>
      <c r="G37" s="19">
        <f>-1*('Input Emissions'!G37 - 'Input Emissions'!$Q37)</f>
        <v>7881.890000000014</v>
      </c>
      <c r="H37" s="17">
        <f>-1*('Input Emissions'!H37 - 'Input Emissions'!$R37)</f>
        <v>3800.3699999999953</v>
      </c>
      <c r="I37" s="18">
        <f>-1*('Input Emissions'!I37 - 'Input Emissions'!$S37)</f>
        <v>0</v>
      </c>
      <c r="J37" s="19">
        <f>-1*('Input Emissions'!J37 - 'Input Emissions'!$T37)</f>
        <v>4.2160599999999988</v>
      </c>
      <c r="K37" s="50"/>
      <c r="L37" s="17">
        <f>-1*('Input Emissions'!L37/130000 - 'Input Emissions'!$L37/130000)</f>
        <v>0</v>
      </c>
      <c r="M37" s="18">
        <f>-1*('Input Emissions'!M37/130000 - 'Input Emissions'!$M37/130000)</f>
        <v>0</v>
      </c>
      <c r="N37" s="19">
        <f>-1*('Input Emissions'!N37/130000 - 'Input Emissions'!$N37/130000)</f>
        <v>0</v>
      </c>
      <c r="O37" s="17">
        <f>-1*('Input Emissions'!O37 - 'Input Emissions'!$O37)</f>
        <v>0</v>
      </c>
      <c r="P37" s="18">
        <f>-1*('Input Emissions'!P37 - 'Input Emissions'!$P37)</f>
        <v>0</v>
      </c>
      <c r="Q37" s="19">
        <f>-1*('Input Emissions'!Q37 - 'Input Emissions'!$Q37)</f>
        <v>0</v>
      </c>
      <c r="R37" s="17">
        <f>-1*('Input Emissions'!R37 - 'Input Emissions'!$R37)</f>
        <v>0</v>
      </c>
      <c r="S37" s="18">
        <f>-1*('Input Emissions'!S37 - 'Input Emissions'!$S37)</f>
        <v>0</v>
      </c>
      <c r="T37" s="19">
        <f>-1*('Input Emissions'!T37 - 'Input Emissions'!$T37)</f>
        <v>0</v>
      </c>
      <c r="U37" s="50"/>
      <c r="V37" s="17">
        <f>-1*('Input Emissions'!V37/130000 - 'Input Emissions'!$L37/130000)</f>
        <v>152.86353846154088</v>
      </c>
      <c r="W37" s="18">
        <f>-1*('Input Emissions'!W37/130000 - 'Input Emissions'!$M37/130000)</f>
        <v>0</v>
      </c>
      <c r="X37" s="19">
        <f>-1*('Input Emissions'!X37/130000 - 'Input Emissions'!$N37/130000)</f>
        <v>0.16223846153846111</v>
      </c>
      <c r="Y37" s="17">
        <f>-1*('Input Emissions'!Y37 - 'Input Emissions'!$O37)</f>
        <v>1538304</v>
      </c>
      <c r="Z37" s="18">
        <f>-1*('Input Emissions'!Z37 - 'Input Emissions'!$P37)</f>
        <v>0</v>
      </c>
      <c r="AA37" s="19">
        <f>-1*('Input Emissions'!AA37 - 'Input Emissions'!$Q37)</f>
        <v>1612.3099999999977</v>
      </c>
      <c r="AB37" s="17">
        <f>-1*('Input Emissions'!AB37 - 'Input Emissions'!$R37)</f>
        <v>829.67999999999302</v>
      </c>
      <c r="AC37" s="18">
        <f>-1*('Input Emissions'!AC37 - 'Input Emissions'!$S37)</f>
        <v>0</v>
      </c>
      <c r="AD37" s="19">
        <f>-1*('Input Emissions'!AD37 - 'Input Emissions'!$T37)</f>
        <v>0.46298999999999069</v>
      </c>
      <c r="AE37" s="50"/>
      <c r="AF37" s="17">
        <f>-1*('Input Emissions'!AF37/130000 - 'Input Emissions'!$L37/130000)</f>
        <v>7.9763846153873601</v>
      </c>
      <c r="AG37" s="18">
        <f>-1*('Input Emissions'!AG37/130000 - 'Input Emissions'!$M37/130000)</f>
        <v>0</v>
      </c>
      <c r="AH37" s="19">
        <f>-1*('Input Emissions'!AH37/130000 - 'Input Emissions'!$N37/130000)</f>
        <v>-0.85610076923076761</v>
      </c>
      <c r="AI37" s="17">
        <f>-1*('Input Emissions'!AI37 - 'Input Emissions'!$O37)</f>
        <v>-911904</v>
      </c>
      <c r="AJ37" s="18">
        <f>-1*('Input Emissions'!AJ37 - 'Input Emissions'!$P37)</f>
        <v>0</v>
      </c>
      <c r="AK37" s="19">
        <f>-1*('Input Emissions'!AK37 - 'Input Emissions'!$Q37)</f>
        <v>-8508.2099999999919</v>
      </c>
      <c r="AL37" s="17">
        <f>-1*('Input Emissions'!AL37 - 'Input Emissions'!$R37)</f>
        <v>1499.0099999999802</v>
      </c>
      <c r="AM37" s="18">
        <f>-1*('Input Emissions'!AM37 - 'Input Emissions'!$S37)</f>
        <v>0</v>
      </c>
      <c r="AN37" s="19">
        <f>-1*('Input Emissions'!AN37 - 'Input Emissions'!$T37)</f>
        <v>-3.2090100000000064</v>
      </c>
    </row>
    <row r="38" spans="1:40" ht="15" customHeight="1" x14ac:dyDescent="0.25">
      <c r="A38" s="6">
        <v>0.72222222222222598</v>
      </c>
      <c r="B38" s="20">
        <f>-1*('Input Emissions'!B38/130000 - 'Input Emissions'!$L38/130000)</f>
        <v>708.45838461538733</v>
      </c>
      <c r="C38" s="21">
        <f>-1*('Input Emissions'!C38/130000 - 'Input Emissions'!$M38/130000)</f>
        <v>0</v>
      </c>
      <c r="D38" s="22">
        <f>-1*('Input Emissions'!D38/130000 - 'Input Emissions'!$N38/130000)</f>
        <v>0.79287461538461379</v>
      </c>
      <c r="E38" s="20">
        <f>-1*('Input Emissions'!E38 - 'Input Emissions'!$O38)</f>
        <v>7003648</v>
      </c>
      <c r="F38" s="21">
        <f>-1*('Input Emissions'!F38 - 'Input Emissions'!$P38)</f>
        <v>0</v>
      </c>
      <c r="G38" s="22">
        <f>-1*('Input Emissions'!G38 - 'Input Emissions'!$Q38)</f>
        <v>7880.0500000000175</v>
      </c>
      <c r="H38" s="20">
        <f>-1*('Input Emissions'!H38 - 'Input Emissions'!$R38)</f>
        <v>4347.9699999999721</v>
      </c>
      <c r="I38" s="21">
        <f>-1*('Input Emissions'!I38 - 'Input Emissions'!$S38)</f>
        <v>0</v>
      </c>
      <c r="J38" s="22">
        <f>-1*('Input Emissions'!J38 - 'Input Emissions'!$T38)</f>
        <v>4.711615000000009</v>
      </c>
      <c r="K38" s="50"/>
      <c r="L38" s="20">
        <f>-1*('Input Emissions'!L38/130000 - 'Input Emissions'!$L38/130000)</f>
        <v>0</v>
      </c>
      <c r="M38" s="21">
        <f>-1*('Input Emissions'!M38/130000 - 'Input Emissions'!$M38/130000)</f>
        <v>0</v>
      </c>
      <c r="N38" s="22">
        <f>-1*('Input Emissions'!N38/130000 - 'Input Emissions'!$N38/130000)</f>
        <v>0</v>
      </c>
      <c r="O38" s="20">
        <f>-1*('Input Emissions'!O38 - 'Input Emissions'!$O38)</f>
        <v>0</v>
      </c>
      <c r="P38" s="21">
        <f>-1*('Input Emissions'!P38 - 'Input Emissions'!$P38)</f>
        <v>0</v>
      </c>
      <c r="Q38" s="22">
        <f>-1*('Input Emissions'!Q38 - 'Input Emissions'!$Q38)</f>
        <v>0</v>
      </c>
      <c r="R38" s="20">
        <f>-1*('Input Emissions'!R38 - 'Input Emissions'!$R38)</f>
        <v>0</v>
      </c>
      <c r="S38" s="21">
        <f>-1*('Input Emissions'!S38 - 'Input Emissions'!$S38)</f>
        <v>0</v>
      </c>
      <c r="T38" s="22">
        <f>-1*('Input Emissions'!T38 - 'Input Emissions'!$T38)</f>
        <v>0</v>
      </c>
      <c r="U38" s="50"/>
      <c r="V38" s="20">
        <f>-1*('Input Emissions'!V38/130000 - 'Input Emissions'!$L38/130000)</f>
        <v>165.98253846153966</v>
      </c>
      <c r="W38" s="21">
        <f>-1*('Input Emissions'!W38/130000 - 'Input Emissions'!$M38/130000)</f>
        <v>0</v>
      </c>
      <c r="X38" s="22">
        <f>-1*('Input Emissions'!X38/130000 - 'Input Emissions'!$N38/130000)</f>
        <v>9.093615384615461E-2</v>
      </c>
      <c r="Y38" s="20">
        <f>-1*('Input Emissions'!Y38 - 'Input Emissions'!$O38)</f>
        <v>1660128</v>
      </c>
      <c r="Z38" s="21">
        <f>-1*('Input Emissions'!Z38 - 'Input Emissions'!$P38)</f>
        <v>0</v>
      </c>
      <c r="AA38" s="22">
        <f>-1*('Input Emissions'!AA38 - 'Input Emissions'!$Q38)</f>
        <v>903.64999999999418</v>
      </c>
      <c r="AB38" s="20">
        <f>-1*('Input Emissions'!AB38 - 'Input Emissions'!$R38)</f>
        <v>881.29999999998836</v>
      </c>
      <c r="AC38" s="21">
        <f>-1*('Input Emissions'!AC38 - 'Input Emissions'!$S38)</f>
        <v>0</v>
      </c>
      <c r="AD38" s="22">
        <f>-1*('Input Emissions'!AD38 - 'Input Emissions'!$T38)</f>
        <v>0.32482500000000414</v>
      </c>
      <c r="AE38" s="50"/>
      <c r="AF38" s="20">
        <f>-1*('Input Emissions'!AF38/130000 - 'Input Emissions'!$L38/130000)</f>
        <v>62.524076923076791</v>
      </c>
      <c r="AG38" s="21">
        <f>-1*('Input Emissions'!AG38/130000 - 'Input Emissions'!$M38/130000)</f>
        <v>0</v>
      </c>
      <c r="AH38" s="22">
        <f>-1*('Input Emissions'!AH38/130000 - 'Input Emissions'!$N38/130000)</f>
        <v>-0.21490384615384883</v>
      </c>
      <c r="AI38" s="20">
        <f>-1*('Input Emissions'!AI38 - 'Input Emissions'!$O38)</f>
        <v>173536</v>
      </c>
      <c r="AJ38" s="21">
        <f>-1*('Input Emissions'!AJ38 - 'Input Emissions'!$P38)</f>
        <v>0</v>
      </c>
      <c r="AK38" s="22">
        <f>-1*('Input Emissions'!AK38 - 'Input Emissions'!$Q38)</f>
        <v>-2135.4899999999907</v>
      </c>
      <c r="AL38" s="20">
        <f>-1*('Input Emissions'!AL38 - 'Input Emissions'!$R38)</f>
        <v>761.75999999998021</v>
      </c>
      <c r="AM38" s="21">
        <f>-1*('Input Emissions'!AM38 - 'Input Emissions'!$S38)</f>
        <v>0</v>
      </c>
      <c r="AN38" s="22">
        <f>-1*('Input Emissions'!AN38 - 'Input Emissions'!$T38)</f>
        <v>1.4528250000000043</v>
      </c>
    </row>
    <row r="39" spans="1:40" ht="15" customHeight="1" x14ac:dyDescent="0.25">
      <c r="A39" s="6">
        <v>0.72569444444444797</v>
      </c>
      <c r="B39" s="17">
        <f>-1*('Input Emissions'!B39/130000 - 'Input Emissions'!$L39/130000)</f>
        <v>777.21407692307548</v>
      </c>
      <c r="C39" s="18">
        <f>-1*('Input Emissions'!C39/130000 - 'Input Emissions'!$M39/130000)</f>
        <v>0</v>
      </c>
      <c r="D39" s="19">
        <f>-1*('Input Emissions'!D39/130000 - 'Input Emissions'!$N39/130000)</f>
        <v>0.44205307692307549</v>
      </c>
      <c r="E39" s="17">
        <f>-1*('Input Emissions'!E39 - 'Input Emissions'!$O39)</f>
        <v>7650736</v>
      </c>
      <c r="F39" s="18">
        <f>-1*('Input Emissions'!F39 - 'Input Emissions'!$P39)</f>
        <v>0</v>
      </c>
      <c r="G39" s="19">
        <f>-1*('Input Emissions'!G39 - 'Input Emissions'!$Q39)</f>
        <v>4393.3199999999779</v>
      </c>
      <c r="H39" s="17">
        <f>-1*('Input Emissions'!H39 - 'Input Emissions'!$R39)</f>
        <v>4949.4599999999919</v>
      </c>
      <c r="I39" s="18">
        <f>-1*('Input Emissions'!I39 - 'Input Emissions'!$S39)</f>
        <v>0</v>
      </c>
      <c r="J39" s="19">
        <f>-1*('Input Emissions'!J39 - 'Input Emissions'!$T39)</f>
        <v>2.3480539999999905</v>
      </c>
      <c r="K39" s="50"/>
      <c r="L39" s="17">
        <f>-1*('Input Emissions'!L39/130000 - 'Input Emissions'!$L39/130000)</f>
        <v>0</v>
      </c>
      <c r="M39" s="18">
        <f>-1*('Input Emissions'!M39/130000 - 'Input Emissions'!$M39/130000)</f>
        <v>0</v>
      </c>
      <c r="N39" s="19">
        <f>-1*('Input Emissions'!N39/130000 - 'Input Emissions'!$N39/130000)</f>
        <v>0</v>
      </c>
      <c r="O39" s="17">
        <f>-1*('Input Emissions'!O39 - 'Input Emissions'!$O39)</f>
        <v>0</v>
      </c>
      <c r="P39" s="18">
        <f>-1*('Input Emissions'!P39 - 'Input Emissions'!$P39)</f>
        <v>0</v>
      </c>
      <c r="Q39" s="19">
        <f>-1*('Input Emissions'!Q39 - 'Input Emissions'!$Q39)</f>
        <v>0</v>
      </c>
      <c r="R39" s="17">
        <f>-1*('Input Emissions'!R39 - 'Input Emissions'!$R39)</f>
        <v>0</v>
      </c>
      <c r="S39" s="18">
        <f>-1*('Input Emissions'!S39 - 'Input Emissions'!$S39)</f>
        <v>0</v>
      </c>
      <c r="T39" s="19">
        <f>-1*('Input Emissions'!T39 - 'Input Emissions'!$T39)</f>
        <v>0</v>
      </c>
      <c r="U39" s="50"/>
      <c r="V39" s="17">
        <f>-1*('Input Emissions'!V39/130000 - 'Input Emissions'!$L39/130000)</f>
        <v>222.28676923077001</v>
      </c>
      <c r="W39" s="18">
        <f>-1*('Input Emissions'!W39/130000 - 'Input Emissions'!$M39/130000)</f>
        <v>0</v>
      </c>
      <c r="X39" s="19">
        <f>-1*('Input Emissions'!X39/130000 - 'Input Emissions'!$N39/130000)</f>
        <v>-0.18284461538461372</v>
      </c>
      <c r="Y39" s="17">
        <f>-1*('Input Emissions'!Y39 - 'Input Emissions'!$O39)</f>
        <v>2219792</v>
      </c>
      <c r="Z39" s="18">
        <f>-1*('Input Emissions'!Z39 - 'Input Emissions'!$P39)</f>
        <v>0</v>
      </c>
      <c r="AA39" s="19">
        <f>-1*('Input Emissions'!AA39 - 'Input Emissions'!$Q39)</f>
        <v>-1817.3800000000047</v>
      </c>
      <c r="AB39" s="17">
        <f>-1*('Input Emissions'!AB39 - 'Input Emissions'!$R39)</f>
        <v>1316.609999999986</v>
      </c>
      <c r="AC39" s="18">
        <f>-1*('Input Emissions'!AC39 - 'Input Emissions'!$S39)</f>
        <v>0</v>
      </c>
      <c r="AD39" s="19">
        <f>-1*('Input Emissions'!AD39 - 'Input Emissions'!$T39)</f>
        <v>-1.5660360000000111</v>
      </c>
      <c r="AE39" s="50"/>
      <c r="AF39" s="17">
        <f>-1*('Input Emissions'!AF39/130000 - 'Input Emissions'!$L39/130000)</f>
        <v>-9.0279230769228889</v>
      </c>
      <c r="AG39" s="18">
        <f>-1*('Input Emissions'!AG39/130000 - 'Input Emissions'!$M39/130000)</f>
        <v>0</v>
      </c>
      <c r="AH39" s="19">
        <f>-1*('Input Emissions'!AH39/130000 - 'Input Emissions'!$N39/130000)</f>
        <v>0.41606538461538456</v>
      </c>
      <c r="AI39" s="17">
        <f>-1*('Input Emissions'!AI39 - 'Input Emissions'!$O39)</f>
        <v>-470480</v>
      </c>
      <c r="AJ39" s="18">
        <f>-1*('Input Emissions'!AJ39 - 'Input Emissions'!$P39)</f>
        <v>0</v>
      </c>
      <c r="AK39" s="19">
        <f>-1*('Input Emissions'!AK39 - 'Input Emissions'!$Q39)</f>
        <v>4135.5</v>
      </c>
      <c r="AL39" s="17">
        <f>-1*('Input Emissions'!AL39 - 'Input Emissions'!$R39)</f>
        <v>490.31999999997788</v>
      </c>
      <c r="AM39" s="18">
        <f>-1*('Input Emissions'!AM39 - 'Input Emissions'!$S39)</f>
        <v>0</v>
      </c>
      <c r="AN39" s="19">
        <f>-1*('Input Emissions'!AN39 - 'Input Emissions'!$T39)</f>
        <v>4.5079199999999986</v>
      </c>
    </row>
    <row r="40" spans="1:40" ht="15" customHeight="1" x14ac:dyDescent="0.25">
      <c r="A40" s="6">
        <v>0.72916666666667096</v>
      </c>
      <c r="B40" s="20">
        <f>-1*('Input Emissions'!B40/130000 - 'Input Emissions'!$L40/130000)</f>
        <v>786.61907692307432</v>
      </c>
      <c r="C40" s="21">
        <f>-1*('Input Emissions'!C40/130000 - 'Input Emissions'!$M40/130000)</f>
        <v>0</v>
      </c>
      <c r="D40" s="22">
        <f>-1*('Input Emissions'!D40/130000 - 'Input Emissions'!$N40/130000)</f>
        <v>0.22948461538461551</v>
      </c>
      <c r="E40" s="20">
        <f>-1*('Input Emissions'!E40 - 'Input Emissions'!$O40)</f>
        <v>7689424</v>
      </c>
      <c r="F40" s="21">
        <f>-1*('Input Emissions'!F40 - 'Input Emissions'!$P40)</f>
        <v>0</v>
      </c>
      <c r="G40" s="22">
        <f>-1*('Input Emissions'!G40 - 'Input Emissions'!$Q40)</f>
        <v>2280.640000000014</v>
      </c>
      <c r="H40" s="20">
        <f>-1*('Input Emissions'!H40 - 'Input Emissions'!$R40)</f>
        <v>5078</v>
      </c>
      <c r="I40" s="21">
        <f>-1*('Input Emissions'!I40 - 'Input Emissions'!$S40)</f>
        <v>0</v>
      </c>
      <c r="J40" s="22">
        <f>-1*('Input Emissions'!J40 - 'Input Emissions'!$T40)</f>
        <v>1.2170600000000036</v>
      </c>
      <c r="K40" s="50"/>
      <c r="L40" s="20">
        <f>-1*('Input Emissions'!L40/130000 - 'Input Emissions'!$L40/130000)</f>
        <v>0</v>
      </c>
      <c r="M40" s="21">
        <f>-1*('Input Emissions'!M40/130000 - 'Input Emissions'!$M40/130000)</f>
        <v>0</v>
      </c>
      <c r="N40" s="22">
        <f>-1*('Input Emissions'!N40/130000 - 'Input Emissions'!$N40/130000)</f>
        <v>0</v>
      </c>
      <c r="O40" s="20">
        <f>-1*('Input Emissions'!O40 - 'Input Emissions'!$O40)</f>
        <v>0</v>
      </c>
      <c r="P40" s="21">
        <f>-1*('Input Emissions'!P40 - 'Input Emissions'!$P40)</f>
        <v>0</v>
      </c>
      <c r="Q40" s="22">
        <f>-1*('Input Emissions'!Q40 - 'Input Emissions'!$Q40)</f>
        <v>0</v>
      </c>
      <c r="R40" s="20">
        <f>-1*('Input Emissions'!R40 - 'Input Emissions'!$R40)</f>
        <v>0</v>
      </c>
      <c r="S40" s="21">
        <f>-1*('Input Emissions'!S40 - 'Input Emissions'!$S40)</f>
        <v>0</v>
      </c>
      <c r="T40" s="22">
        <f>-1*('Input Emissions'!T40 - 'Input Emissions'!$T40)</f>
        <v>0</v>
      </c>
      <c r="U40" s="50"/>
      <c r="V40" s="20">
        <f>-1*('Input Emissions'!V40/130000 - 'Input Emissions'!$L40/130000)</f>
        <v>275.54269230769205</v>
      </c>
      <c r="W40" s="21">
        <f>-1*('Input Emissions'!W40/130000 - 'Input Emissions'!$M40/130000)</f>
        <v>0</v>
      </c>
      <c r="X40" s="22">
        <f>-1*('Input Emissions'!X40/130000 - 'Input Emissions'!$N40/130000)</f>
        <v>-0.23242076923076915</v>
      </c>
      <c r="Y40" s="20">
        <f>-1*('Input Emissions'!Y40 - 'Input Emissions'!$O40)</f>
        <v>2717984</v>
      </c>
      <c r="Z40" s="21">
        <f>-1*('Input Emissions'!Z40 - 'Input Emissions'!$P40)</f>
        <v>0</v>
      </c>
      <c r="AA40" s="22">
        <f>-1*('Input Emissions'!AA40 - 'Input Emissions'!$Q40)</f>
        <v>-2310.109999999986</v>
      </c>
      <c r="AB40" s="20">
        <f>-1*('Input Emissions'!AB40 - 'Input Emissions'!$R40)</f>
        <v>1669.0799999999872</v>
      </c>
      <c r="AC40" s="21">
        <f>-1*('Input Emissions'!AC40 - 'Input Emissions'!$S40)</f>
        <v>0</v>
      </c>
      <c r="AD40" s="22">
        <f>-1*('Input Emissions'!AD40 - 'Input Emissions'!$T40)</f>
        <v>-1.7047749999999979</v>
      </c>
      <c r="AE40" s="50"/>
      <c r="AF40" s="20">
        <f>-1*('Input Emissions'!AF40/130000 - 'Input Emissions'!$L40/130000)</f>
        <v>-26.641692307694029</v>
      </c>
      <c r="AG40" s="21">
        <f>-1*('Input Emissions'!AG40/130000 - 'Input Emissions'!$M40/130000)</f>
        <v>0</v>
      </c>
      <c r="AH40" s="22">
        <f>-1*('Input Emissions'!AH40/130000 - 'Input Emissions'!$N40/130000)</f>
        <v>1.1998938461538469</v>
      </c>
      <c r="AI40" s="20">
        <f>-1*('Input Emissions'!AI40 - 'Input Emissions'!$O40)</f>
        <v>-358624</v>
      </c>
      <c r="AJ40" s="21">
        <f>-1*('Input Emissions'!AJ40 - 'Input Emissions'!$P40)</f>
        <v>0</v>
      </c>
      <c r="AK40" s="22">
        <f>-1*('Input Emissions'!AK40 - 'Input Emissions'!$Q40)</f>
        <v>11925.660000000003</v>
      </c>
      <c r="AL40" s="20">
        <f>-1*('Input Emissions'!AL40 - 'Input Emissions'!$R40)</f>
        <v>431.12999999997555</v>
      </c>
      <c r="AM40" s="21">
        <f>-1*('Input Emissions'!AM40 - 'Input Emissions'!$S40)</f>
        <v>0</v>
      </c>
      <c r="AN40" s="22">
        <f>-1*('Input Emissions'!AN40 - 'Input Emissions'!$T40)</f>
        <v>9.743850000000009</v>
      </c>
    </row>
    <row r="41" spans="1:40" ht="15" customHeight="1" x14ac:dyDescent="0.25">
      <c r="A41" s="6">
        <v>0.73263888888889295</v>
      </c>
      <c r="B41" s="17">
        <f>-1*('Input Emissions'!B41/130000 - 'Input Emissions'!$L41/130000)</f>
        <v>860.27615384615638</v>
      </c>
      <c r="C41" s="18">
        <f>-1*('Input Emissions'!C41/130000 - 'Input Emissions'!$M41/130000)</f>
        <v>0</v>
      </c>
      <c r="D41" s="19">
        <f>-1*('Input Emissions'!D41/130000 - 'Input Emissions'!$N41/130000)</f>
        <v>-0.18734615384615338</v>
      </c>
      <c r="E41" s="17">
        <f>-1*('Input Emissions'!E41 - 'Input Emissions'!$O41)</f>
        <v>8374752</v>
      </c>
      <c r="F41" s="18">
        <f>-1*('Input Emissions'!F41 - 'Input Emissions'!$P41)</f>
        <v>0</v>
      </c>
      <c r="G41" s="19">
        <f>-1*('Input Emissions'!G41 - 'Input Emissions'!$Q41)</f>
        <v>-1862.1600000000035</v>
      </c>
      <c r="H41" s="17">
        <f>-1*('Input Emissions'!H41 - 'Input Emissions'!$R41)</f>
        <v>5884.5599999999977</v>
      </c>
      <c r="I41" s="18">
        <f>-1*('Input Emissions'!I41 - 'Input Emissions'!$S41)</f>
        <v>0</v>
      </c>
      <c r="J41" s="19">
        <f>-1*('Input Emissions'!J41 - 'Input Emissions'!$T41)</f>
        <v>-1.7001049999999935</v>
      </c>
      <c r="K41" s="50"/>
      <c r="L41" s="17">
        <f>-1*('Input Emissions'!L41/130000 - 'Input Emissions'!$L41/130000)</f>
        <v>0</v>
      </c>
      <c r="M41" s="18">
        <f>-1*('Input Emissions'!M41/130000 - 'Input Emissions'!$M41/130000)</f>
        <v>0</v>
      </c>
      <c r="N41" s="19">
        <f>-1*('Input Emissions'!N41/130000 - 'Input Emissions'!$N41/130000)</f>
        <v>0</v>
      </c>
      <c r="O41" s="17">
        <f>-1*('Input Emissions'!O41 - 'Input Emissions'!$O41)</f>
        <v>0</v>
      </c>
      <c r="P41" s="18">
        <f>-1*('Input Emissions'!P41 - 'Input Emissions'!$P41)</f>
        <v>0</v>
      </c>
      <c r="Q41" s="19">
        <f>-1*('Input Emissions'!Q41 - 'Input Emissions'!$Q41)</f>
        <v>0</v>
      </c>
      <c r="R41" s="17">
        <f>-1*('Input Emissions'!R41 - 'Input Emissions'!$R41)</f>
        <v>0</v>
      </c>
      <c r="S41" s="18">
        <f>-1*('Input Emissions'!S41 - 'Input Emissions'!$S41)</f>
        <v>0</v>
      </c>
      <c r="T41" s="19">
        <f>-1*('Input Emissions'!T41 - 'Input Emissions'!$T41)</f>
        <v>0</v>
      </c>
      <c r="U41" s="50"/>
      <c r="V41" s="17">
        <f>-1*('Input Emissions'!V41/130000 - 'Input Emissions'!$L41/130000)</f>
        <v>312.09153846154004</v>
      </c>
      <c r="W41" s="18">
        <f>-1*('Input Emissions'!W41/130000 - 'Input Emissions'!$M41/130000)</f>
        <v>0</v>
      </c>
      <c r="X41" s="19">
        <f>-1*('Input Emissions'!X41/130000 - 'Input Emissions'!$N41/130000)</f>
        <v>-0.41424923076922937</v>
      </c>
      <c r="Y41" s="17">
        <f>-1*('Input Emissions'!Y41 - 'Input Emissions'!$O41)</f>
        <v>3051488</v>
      </c>
      <c r="Z41" s="18">
        <f>-1*('Input Emissions'!Z41 - 'Input Emissions'!$P41)</f>
        <v>0</v>
      </c>
      <c r="AA41" s="19">
        <f>-1*('Input Emissions'!AA41 - 'Input Emissions'!$Q41)</f>
        <v>-4117.2000000000116</v>
      </c>
      <c r="AB41" s="17">
        <f>-1*('Input Emissions'!AB41 - 'Input Emissions'!$R41)</f>
        <v>2009.7200000000012</v>
      </c>
      <c r="AC41" s="18">
        <f>-1*('Input Emissions'!AC41 - 'Input Emissions'!$S41)</f>
        <v>0</v>
      </c>
      <c r="AD41" s="19">
        <f>-1*('Input Emissions'!AD41 - 'Input Emissions'!$T41)</f>
        <v>-2.9778299999999973</v>
      </c>
      <c r="AE41" s="50"/>
      <c r="AF41" s="17">
        <f>-1*('Input Emissions'!AF41/130000 - 'Input Emissions'!$L41/130000)</f>
        <v>-1.9249230769200949</v>
      </c>
      <c r="AG41" s="18">
        <f>-1*('Input Emissions'!AG41/130000 - 'Input Emissions'!$M41/130000)</f>
        <v>0</v>
      </c>
      <c r="AH41" s="19">
        <f>-1*('Input Emissions'!AH41/130000 - 'Input Emissions'!$N41/130000)</f>
        <v>1.9985907692307698</v>
      </c>
      <c r="AI41" s="17">
        <f>-1*('Input Emissions'!AI41 - 'Input Emissions'!$O41)</f>
        <v>-372800</v>
      </c>
      <c r="AJ41" s="18">
        <f>-1*('Input Emissions'!AJ41 - 'Input Emissions'!$P41)</f>
        <v>0</v>
      </c>
      <c r="AK41" s="19">
        <f>-1*('Input Emissions'!AK41 - 'Input Emissions'!$Q41)</f>
        <v>19863.809999999983</v>
      </c>
      <c r="AL41" s="17">
        <f>-1*('Input Emissions'!AL41 - 'Input Emissions'!$R41)</f>
        <v>561.92999999999302</v>
      </c>
      <c r="AM41" s="18">
        <f>-1*('Input Emissions'!AM41 - 'Input Emissions'!$S41)</f>
        <v>0</v>
      </c>
      <c r="AN41" s="19">
        <f>-1*('Input Emissions'!AN41 - 'Input Emissions'!$T41)</f>
        <v>15.05265</v>
      </c>
    </row>
    <row r="42" spans="1:40" ht="15" customHeight="1" x14ac:dyDescent="0.25">
      <c r="A42" s="6">
        <v>0.73611111111111505</v>
      </c>
      <c r="B42" s="20">
        <f>-1*('Input Emissions'!B42/130000 - 'Input Emissions'!$L42/130000)</f>
        <v>913.89046153845993</v>
      </c>
      <c r="C42" s="21">
        <f>-1*('Input Emissions'!C42/130000 - 'Input Emissions'!$M42/130000)</f>
        <v>0</v>
      </c>
      <c r="D42" s="22">
        <f>-1*('Input Emissions'!D42/130000 - 'Input Emissions'!$N42/130000)</f>
        <v>-0.23509384615384477</v>
      </c>
      <c r="E42" s="20">
        <f>-1*('Input Emissions'!E42 - 'Input Emissions'!$O42)</f>
        <v>8927824</v>
      </c>
      <c r="F42" s="21">
        <f>-1*('Input Emissions'!F42 - 'Input Emissions'!$P42)</f>
        <v>0</v>
      </c>
      <c r="G42" s="22">
        <f>-1*('Input Emissions'!G42 - 'Input Emissions'!$Q42)</f>
        <v>-2336.7500000000146</v>
      </c>
      <c r="H42" s="20">
        <f>-1*('Input Emissions'!H42 - 'Input Emissions'!$R42)</f>
        <v>6361.8799999999756</v>
      </c>
      <c r="I42" s="21">
        <f>-1*('Input Emissions'!I42 - 'Input Emissions'!$S42)</f>
        <v>0</v>
      </c>
      <c r="J42" s="22">
        <f>-1*('Input Emissions'!J42 - 'Input Emissions'!$T42)</f>
        <v>-1.5884199999999993</v>
      </c>
      <c r="K42" s="50"/>
      <c r="L42" s="20">
        <f>-1*('Input Emissions'!L42/130000 - 'Input Emissions'!$L42/130000)</f>
        <v>0</v>
      </c>
      <c r="M42" s="21">
        <f>-1*('Input Emissions'!M42/130000 - 'Input Emissions'!$M42/130000)</f>
        <v>0</v>
      </c>
      <c r="N42" s="22">
        <f>-1*('Input Emissions'!N42/130000 - 'Input Emissions'!$N42/130000)</f>
        <v>0</v>
      </c>
      <c r="O42" s="20">
        <f>-1*('Input Emissions'!O42 - 'Input Emissions'!$O42)</f>
        <v>0</v>
      </c>
      <c r="P42" s="21">
        <f>-1*('Input Emissions'!P42 - 'Input Emissions'!$P42)</f>
        <v>0</v>
      </c>
      <c r="Q42" s="22">
        <f>-1*('Input Emissions'!Q42 - 'Input Emissions'!$Q42)</f>
        <v>0</v>
      </c>
      <c r="R42" s="20">
        <f>-1*('Input Emissions'!R42 - 'Input Emissions'!$R42)</f>
        <v>0</v>
      </c>
      <c r="S42" s="21">
        <f>-1*('Input Emissions'!S42 - 'Input Emissions'!$S42)</f>
        <v>0</v>
      </c>
      <c r="T42" s="22">
        <f>-1*('Input Emissions'!T42 - 'Input Emissions'!$T42)</f>
        <v>0</v>
      </c>
      <c r="U42" s="50"/>
      <c r="V42" s="20">
        <f>-1*('Input Emissions'!V42/130000 - 'Input Emissions'!$L42/130000)</f>
        <v>279.14038461538439</v>
      </c>
      <c r="W42" s="21">
        <f>-1*('Input Emissions'!W42/130000 - 'Input Emissions'!$M42/130000)</f>
        <v>0</v>
      </c>
      <c r="X42" s="22">
        <f>-1*('Input Emissions'!X42/130000 - 'Input Emissions'!$N42/130000)</f>
        <v>-0.16025230769230703</v>
      </c>
      <c r="Y42" s="20">
        <f>-1*('Input Emissions'!Y42 - 'Input Emissions'!$O42)</f>
        <v>2722016</v>
      </c>
      <c r="Z42" s="21">
        <f>-1*('Input Emissions'!Z42 - 'Input Emissions'!$P42)</f>
        <v>0</v>
      </c>
      <c r="AA42" s="22">
        <f>-1*('Input Emissions'!AA42 - 'Input Emissions'!$Q42)</f>
        <v>-1592.8099999999977</v>
      </c>
      <c r="AB42" s="20">
        <f>-1*('Input Emissions'!AB42 - 'Input Emissions'!$R42)</f>
        <v>1751.3799999999756</v>
      </c>
      <c r="AC42" s="21">
        <f>-1*('Input Emissions'!AC42 - 'Input Emissions'!$S42)</f>
        <v>0</v>
      </c>
      <c r="AD42" s="22">
        <f>-1*('Input Emissions'!AD42 - 'Input Emissions'!$T42)</f>
        <v>-0.61644000000001142</v>
      </c>
      <c r="AE42" s="50"/>
      <c r="AF42" s="20">
        <f>-1*('Input Emissions'!AF42/130000 - 'Input Emissions'!$L42/130000)</f>
        <v>13.818076923074841</v>
      </c>
      <c r="AG42" s="21">
        <f>-1*('Input Emissions'!AG42/130000 - 'Input Emissions'!$M42/130000)</f>
        <v>0</v>
      </c>
      <c r="AH42" s="22">
        <f>-1*('Input Emissions'!AH42/130000 - 'Input Emissions'!$N42/130000)</f>
        <v>1.0964123076923098</v>
      </c>
      <c r="AI42" s="20">
        <f>-1*('Input Emissions'!AI42 - 'Input Emissions'!$O42)</f>
        <v>74816</v>
      </c>
      <c r="AJ42" s="21">
        <f>-1*('Input Emissions'!AJ42 - 'Input Emissions'!$P42)</f>
        <v>0</v>
      </c>
      <c r="AK42" s="22">
        <f>-1*('Input Emissions'!AK42 - 'Input Emissions'!$Q42)</f>
        <v>10897.259999999995</v>
      </c>
      <c r="AL42" s="20">
        <f>-1*('Input Emissions'!AL42 - 'Input Emissions'!$R42)</f>
        <v>517.1699999999837</v>
      </c>
      <c r="AM42" s="21">
        <f>-1*('Input Emissions'!AM42 - 'Input Emissions'!$S42)</f>
        <v>0</v>
      </c>
      <c r="AN42" s="22">
        <f>-1*('Input Emissions'!AN42 - 'Input Emissions'!$T42)</f>
        <v>7.5991799999999898</v>
      </c>
    </row>
    <row r="43" spans="1:40" ht="15" customHeight="1" x14ac:dyDescent="0.25">
      <c r="A43" s="6">
        <v>0.73958333333333803</v>
      </c>
      <c r="B43" s="17">
        <f>-1*('Input Emissions'!B43/130000 - 'Input Emissions'!$L43/130000)</f>
        <v>951.64261538461506</v>
      </c>
      <c r="C43" s="18">
        <f>-1*('Input Emissions'!C43/130000 - 'Input Emissions'!$M43/130000)</f>
        <v>0</v>
      </c>
      <c r="D43" s="19">
        <f>-1*('Input Emissions'!D43/130000 - 'Input Emissions'!$N43/130000)</f>
        <v>-0.14778538461538382</v>
      </c>
      <c r="E43" s="17">
        <f>-1*('Input Emissions'!E43 - 'Input Emissions'!$O43)</f>
        <v>9308256</v>
      </c>
      <c r="F43" s="18">
        <f>-1*('Input Emissions'!F43 - 'Input Emissions'!$P43)</f>
        <v>0</v>
      </c>
      <c r="G43" s="19">
        <f>-1*('Input Emissions'!G43 - 'Input Emissions'!$Q43)</f>
        <v>-1468.9339999999938</v>
      </c>
      <c r="H43" s="17">
        <f>-1*('Input Emissions'!H43 - 'Input Emissions'!$R43)</f>
        <v>6702.2099999999919</v>
      </c>
      <c r="I43" s="18">
        <f>-1*('Input Emissions'!I43 - 'Input Emissions'!$S43)</f>
        <v>0</v>
      </c>
      <c r="J43" s="19">
        <f>-1*('Input Emissions'!J43 - 'Input Emissions'!$T43)</f>
        <v>-1.0304599999999908</v>
      </c>
      <c r="K43" s="50"/>
      <c r="L43" s="17">
        <f>-1*('Input Emissions'!L43/130000 - 'Input Emissions'!$L43/130000)</f>
        <v>0</v>
      </c>
      <c r="M43" s="18">
        <f>-1*('Input Emissions'!M43/130000 - 'Input Emissions'!$M43/130000)</f>
        <v>0</v>
      </c>
      <c r="N43" s="19">
        <f>-1*('Input Emissions'!N43/130000 - 'Input Emissions'!$N43/130000)</f>
        <v>0</v>
      </c>
      <c r="O43" s="17">
        <f>-1*('Input Emissions'!O43 - 'Input Emissions'!$O43)</f>
        <v>0</v>
      </c>
      <c r="P43" s="18">
        <f>-1*('Input Emissions'!P43 - 'Input Emissions'!$P43)</f>
        <v>0</v>
      </c>
      <c r="Q43" s="19">
        <f>-1*('Input Emissions'!Q43 - 'Input Emissions'!$Q43)</f>
        <v>0</v>
      </c>
      <c r="R43" s="17">
        <f>-1*('Input Emissions'!R43 - 'Input Emissions'!$R43)</f>
        <v>0</v>
      </c>
      <c r="S43" s="18">
        <f>-1*('Input Emissions'!S43 - 'Input Emissions'!$S43)</f>
        <v>0</v>
      </c>
      <c r="T43" s="19">
        <f>-1*('Input Emissions'!T43 - 'Input Emissions'!$T43)</f>
        <v>0</v>
      </c>
      <c r="U43" s="50"/>
      <c r="V43" s="17">
        <f>-1*('Input Emissions'!V43/130000 - 'Input Emissions'!$L43/130000)</f>
        <v>254.4580769230779</v>
      </c>
      <c r="W43" s="18">
        <f>-1*('Input Emissions'!W43/130000 - 'Input Emissions'!$M43/130000)</f>
        <v>0</v>
      </c>
      <c r="X43" s="19">
        <f>-1*('Input Emissions'!X43/130000 - 'Input Emissions'!$N43/130000)</f>
        <v>-0.1808261538461533</v>
      </c>
      <c r="Y43" s="17">
        <f>-1*('Input Emissions'!Y43 - 'Input Emissions'!$O43)</f>
        <v>2456544</v>
      </c>
      <c r="Z43" s="18">
        <f>-1*('Input Emissions'!Z43 - 'Input Emissions'!$P43)</f>
        <v>0</v>
      </c>
      <c r="AA43" s="19">
        <f>-1*('Input Emissions'!AA43 - 'Input Emissions'!$Q43)</f>
        <v>-1797.3589999999967</v>
      </c>
      <c r="AB43" s="17">
        <f>-1*('Input Emissions'!AB43 - 'Input Emissions'!$R43)</f>
        <v>1582.4200000000128</v>
      </c>
      <c r="AC43" s="18">
        <f>-1*('Input Emissions'!AC43 - 'Input Emissions'!$S43)</f>
        <v>0</v>
      </c>
      <c r="AD43" s="19">
        <f>-1*('Input Emissions'!AD43 - 'Input Emissions'!$T43)</f>
        <v>-1.5316799999999944</v>
      </c>
      <c r="AE43" s="50"/>
      <c r="AF43" s="17">
        <f>-1*('Input Emissions'!AF43/130000 - 'Input Emissions'!$L43/130000)</f>
        <v>4.4465384615396033</v>
      </c>
      <c r="AG43" s="18">
        <f>-1*('Input Emissions'!AG43/130000 - 'Input Emissions'!$M43/130000)</f>
        <v>0</v>
      </c>
      <c r="AH43" s="19">
        <f>-1*('Input Emissions'!AH43/130000 - 'Input Emissions'!$N43/130000)</f>
        <v>0.69067846153846091</v>
      </c>
      <c r="AI43" s="17">
        <f>-1*('Input Emissions'!AI43 - 'Input Emissions'!$O43)</f>
        <v>-511104</v>
      </c>
      <c r="AJ43" s="18">
        <f>-1*('Input Emissions'!AJ43 - 'Input Emissions'!$P43)</f>
        <v>0</v>
      </c>
      <c r="AK43" s="19">
        <f>-1*('Input Emissions'!AK43 - 'Input Emissions'!$Q43)</f>
        <v>6864.7920000000013</v>
      </c>
      <c r="AL43" s="17">
        <f>-1*('Input Emissions'!AL43 - 'Input Emissions'!$R43)</f>
        <v>901.73999999999069</v>
      </c>
      <c r="AM43" s="18">
        <f>-1*('Input Emissions'!AM43 - 'Input Emissions'!$S43)</f>
        <v>0</v>
      </c>
      <c r="AN43" s="19">
        <f>-1*('Input Emissions'!AN43 - 'Input Emissions'!$T43)</f>
        <v>5.6840400000000102</v>
      </c>
    </row>
    <row r="44" spans="1:40" ht="15" customHeight="1" x14ac:dyDescent="0.25">
      <c r="A44" s="6">
        <v>0.74305555555556002</v>
      </c>
      <c r="B44" s="20">
        <f>-1*('Input Emissions'!B44/130000 - 'Input Emissions'!$L44/130000)</f>
        <v>886.03569230769426</v>
      </c>
      <c r="C44" s="21">
        <f>-1*('Input Emissions'!C44/130000 - 'Input Emissions'!$M44/130000)</f>
        <v>0</v>
      </c>
      <c r="D44" s="22">
        <f>-1*('Input Emissions'!D44/130000 - 'Input Emissions'!$N44/130000)</f>
        <v>-0.14127076923076842</v>
      </c>
      <c r="E44" s="20">
        <f>-1*('Input Emissions'!E44 - 'Input Emissions'!$O44)</f>
        <v>8663376</v>
      </c>
      <c r="F44" s="21">
        <f>-1*('Input Emissions'!F44 - 'Input Emissions'!$P44)</f>
        <v>0</v>
      </c>
      <c r="G44" s="22">
        <f>-1*('Input Emissions'!G44 - 'Input Emissions'!$Q44)</f>
        <v>-1404.1549999999988</v>
      </c>
      <c r="H44" s="20">
        <f>-1*('Input Emissions'!H44 - 'Input Emissions'!$R44)</f>
        <v>6366.1100000000151</v>
      </c>
      <c r="I44" s="21">
        <f>-1*('Input Emissions'!I44 - 'Input Emissions'!$S44)</f>
        <v>0</v>
      </c>
      <c r="J44" s="22">
        <f>-1*('Input Emissions'!J44 - 'Input Emissions'!$T44)</f>
        <v>-1.5398500000000013</v>
      </c>
      <c r="K44" s="50"/>
      <c r="L44" s="20">
        <f>-1*('Input Emissions'!L44/130000 - 'Input Emissions'!$L44/130000)</f>
        <v>0</v>
      </c>
      <c r="M44" s="21">
        <f>-1*('Input Emissions'!M44/130000 - 'Input Emissions'!$M44/130000)</f>
        <v>0</v>
      </c>
      <c r="N44" s="22">
        <f>-1*('Input Emissions'!N44/130000 - 'Input Emissions'!$N44/130000)</f>
        <v>0</v>
      </c>
      <c r="O44" s="20">
        <f>-1*('Input Emissions'!O44 - 'Input Emissions'!$O44)</f>
        <v>0</v>
      </c>
      <c r="P44" s="21">
        <f>-1*('Input Emissions'!P44 - 'Input Emissions'!$P44)</f>
        <v>0</v>
      </c>
      <c r="Q44" s="22">
        <f>-1*('Input Emissions'!Q44 - 'Input Emissions'!$Q44)</f>
        <v>0</v>
      </c>
      <c r="R44" s="20">
        <f>-1*('Input Emissions'!R44 - 'Input Emissions'!$R44)</f>
        <v>0</v>
      </c>
      <c r="S44" s="21">
        <f>-1*('Input Emissions'!S44 - 'Input Emissions'!$S44)</f>
        <v>0</v>
      </c>
      <c r="T44" s="22">
        <f>-1*('Input Emissions'!T44 - 'Input Emissions'!$T44)</f>
        <v>0</v>
      </c>
      <c r="U44" s="50"/>
      <c r="V44" s="20">
        <f>-1*('Input Emissions'!V44/130000 - 'Input Emissions'!$L44/130000)</f>
        <v>231.64061538461465</v>
      </c>
      <c r="W44" s="21">
        <f>-1*('Input Emissions'!W44/130000 - 'Input Emissions'!$M44/130000)</f>
        <v>0</v>
      </c>
      <c r="X44" s="22">
        <f>-1*('Input Emissions'!X44/130000 - 'Input Emissions'!$N44/130000)</f>
        <v>0.26029461538461618</v>
      </c>
      <c r="Y44" s="20">
        <f>-1*('Input Emissions'!Y44 - 'Input Emissions'!$O44)</f>
        <v>2213680</v>
      </c>
      <c r="Z44" s="21">
        <f>-1*('Input Emissions'!Z44 - 'Input Emissions'!$P44)</f>
        <v>0</v>
      </c>
      <c r="AA44" s="22">
        <f>-1*('Input Emissions'!AA44 - 'Input Emissions'!$Q44)</f>
        <v>2586.9609999999957</v>
      </c>
      <c r="AB44" s="20">
        <f>-1*('Input Emissions'!AB44 - 'Input Emissions'!$R44)</f>
        <v>1491.4800000000105</v>
      </c>
      <c r="AC44" s="21">
        <f>-1*('Input Emissions'!AC44 - 'Input Emissions'!$S44)</f>
        <v>0</v>
      </c>
      <c r="AD44" s="22">
        <f>-1*('Input Emissions'!AD44 - 'Input Emissions'!$T44)</f>
        <v>1.2937700000000092</v>
      </c>
      <c r="AE44" s="50"/>
      <c r="AF44" s="20">
        <f>-1*('Input Emissions'!AF44/130000 - 'Input Emissions'!$L44/130000)</f>
        <v>-9.8215384615396033</v>
      </c>
      <c r="AG44" s="21">
        <f>-1*('Input Emissions'!AG44/130000 - 'Input Emissions'!$M44/130000)</f>
        <v>0</v>
      </c>
      <c r="AH44" s="22">
        <f>-1*('Input Emissions'!AH44/130000 - 'Input Emissions'!$N44/130000)</f>
        <v>0.21333923076923256</v>
      </c>
      <c r="AI44" s="20">
        <f>-1*('Input Emissions'!AI44 - 'Input Emissions'!$O44)</f>
        <v>106928</v>
      </c>
      <c r="AJ44" s="21">
        <f>-1*('Input Emissions'!AJ44 - 'Input Emissions'!$P44)</f>
        <v>0</v>
      </c>
      <c r="AK44" s="22">
        <f>-1*('Input Emissions'!AK44 - 'Input Emissions'!$Q44)</f>
        <v>2120.6729999999952</v>
      </c>
      <c r="AL44" s="20">
        <f>-1*('Input Emissions'!AL44 - 'Input Emissions'!$R44)</f>
        <v>762.3300000000163</v>
      </c>
      <c r="AM44" s="21">
        <f>-1*('Input Emissions'!AM44 - 'Input Emissions'!$S44)</f>
        <v>0</v>
      </c>
      <c r="AN44" s="22">
        <f>-1*('Input Emissions'!AN44 - 'Input Emissions'!$T44)</f>
        <v>3.054702000000006</v>
      </c>
    </row>
    <row r="45" spans="1:40" ht="15" customHeight="1" x14ac:dyDescent="0.25">
      <c r="A45" s="6">
        <v>0.74652777777778201</v>
      </c>
      <c r="B45" s="17">
        <f>-1*('Input Emissions'!B45/130000 - 'Input Emissions'!$L45/130000)</f>
        <v>772.18261538461593</v>
      </c>
      <c r="C45" s="18">
        <f>-1*('Input Emissions'!C45/130000 - 'Input Emissions'!$M45/130000)</f>
        <v>0</v>
      </c>
      <c r="D45" s="19">
        <f>-1*('Input Emissions'!D45/130000 - 'Input Emissions'!$N45/130000)</f>
        <v>2.0682307692307944E-2</v>
      </c>
      <c r="E45" s="17">
        <f>-1*('Input Emissions'!E45 - 'Input Emissions'!$O45)</f>
        <v>7548016</v>
      </c>
      <c r="F45" s="18">
        <f>-1*('Input Emissions'!F45 - 'Input Emissions'!$P45)</f>
        <v>0</v>
      </c>
      <c r="G45" s="19">
        <f>-1*('Input Emissions'!G45 - 'Input Emissions'!$Q45)</f>
        <v>205.48600000000442</v>
      </c>
      <c r="H45" s="17">
        <f>-1*('Input Emissions'!H45 - 'Input Emissions'!$R45)</f>
        <v>5529.8399999999965</v>
      </c>
      <c r="I45" s="18">
        <f>-1*('Input Emissions'!I45 - 'Input Emissions'!$S45)</f>
        <v>0</v>
      </c>
      <c r="J45" s="19">
        <f>-1*('Input Emissions'!J45 - 'Input Emissions'!$T45)</f>
        <v>-0.5065400000000011</v>
      </c>
      <c r="K45" s="50"/>
      <c r="L45" s="17">
        <f>-1*('Input Emissions'!L45/130000 - 'Input Emissions'!$L45/130000)</f>
        <v>0</v>
      </c>
      <c r="M45" s="18">
        <f>-1*('Input Emissions'!M45/130000 - 'Input Emissions'!$M45/130000)</f>
        <v>0</v>
      </c>
      <c r="N45" s="19">
        <f>-1*('Input Emissions'!N45/130000 - 'Input Emissions'!$N45/130000)</f>
        <v>0</v>
      </c>
      <c r="O45" s="17">
        <f>-1*('Input Emissions'!O45 - 'Input Emissions'!$O45)</f>
        <v>0</v>
      </c>
      <c r="P45" s="18">
        <f>-1*('Input Emissions'!P45 - 'Input Emissions'!$P45)</f>
        <v>0</v>
      </c>
      <c r="Q45" s="19">
        <f>-1*('Input Emissions'!Q45 - 'Input Emissions'!$Q45)</f>
        <v>0</v>
      </c>
      <c r="R45" s="17">
        <f>-1*('Input Emissions'!R45 - 'Input Emissions'!$R45)</f>
        <v>0</v>
      </c>
      <c r="S45" s="18">
        <f>-1*('Input Emissions'!S45 - 'Input Emissions'!$S45)</f>
        <v>0</v>
      </c>
      <c r="T45" s="19">
        <f>-1*('Input Emissions'!T45 - 'Input Emissions'!$T45)</f>
        <v>0</v>
      </c>
      <c r="U45" s="50"/>
      <c r="V45" s="17">
        <f>-1*('Input Emissions'!V45/130000 - 'Input Emissions'!$L45/130000)</f>
        <v>163.41661538461267</v>
      </c>
      <c r="W45" s="18">
        <f>-1*('Input Emissions'!W45/130000 - 'Input Emissions'!$M45/130000)</f>
        <v>0</v>
      </c>
      <c r="X45" s="19">
        <f>-1*('Input Emissions'!X45/130000 - 'Input Emissions'!$N45/130000)</f>
        <v>0.55380461538461567</v>
      </c>
      <c r="Y45" s="17">
        <f>-1*('Input Emissions'!Y45 - 'Input Emissions'!$O45)</f>
        <v>1524112</v>
      </c>
      <c r="Z45" s="18">
        <f>-1*('Input Emissions'!Z45 - 'Input Emissions'!$P45)</f>
        <v>0</v>
      </c>
      <c r="AA45" s="19">
        <f>-1*('Input Emissions'!AA45 - 'Input Emissions'!$Q45)</f>
        <v>5504.1600000000035</v>
      </c>
      <c r="AB45" s="17">
        <f>-1*('Input Emissions'!AB45 - 'Input Emissions'!$R45)</f>
        <v>1057.6199999999953</v>
      </c>
      <c r="AC45" s="18">
        <f>-1*('Input Emissions'!AC45 - 'Input Emissions'!$S45)</f>
        <v>0</v>
      </c>
      <c r="AD45" s="19">
        <f>-1*('Input Emissions'!AD45 - 'Input Emissions'!$T45)</f>
        <v>3.2348750000000024</v>
      </c>
      <c r="AE45" s="50"/>
      <c r="AF45" s="17">
        <f>-1*('Input Emissions'!AF45/130000 - 'Input Emissions'!$L45/130000)</f>
        <v>88.264846153844701</v>
      </c>
      <c r="AG45" s="18">
        <f>-1*('Input Emissions'!AG45/130000 - 'Input Emissions'!$M45/130000)</f>
        <v>0</v>
      </c>
      <c r="AH45" s="19">
        <f>-1*('Input Emissions'!AH45/130000 - 'Input Emissions'!$N45/130000)</f>
        <v>-0.5187092307692307</v>
      </c>
      <c r="AI45" s="17">
        <f>-1*('Input Emissions'!AI45 - 'Input Emissions'!$O45)</f>
        <v>317936</v>
      </c>
      <c r="AJ45" s="18">
        <f>-1*('Input Emissions'!AJ45 - 'Input Emissions'!$P45)</f>
        <v>0</v>
      </c>
      <c r="AK45" s="19">
        <f>-1*('Input Emissions'!AK45 - 'Input Emissions'!$Q45)</f>
        <v>-5155.2599999999948</v>
      </c>
      <c r="AL45" s="17">
        <f>-1*('Input Emissions'!AL45 - 'Input Emissions'!$R45)</f>
        <v>726.69000000000233</v>
      </c>
      <c r="AM45" s="18">
        <f>-1*('Input Emissions'!AM45 - 'Input Emissions'!$S45)</f>
        <v>0</v>
      </c>
      <c r="AN45" s="19">
        <f>-1*('Input Emissions'!AN45 - 'Input Emissions'!$T45)</f>
        <v>-1.4418299999999959</v>
      </c>
    </row>
    <row r="46" spans="1:40" ht="15" customHeight="1" x14ac:dyDescent="0.25">
      <c r="A46" s="6">
        <v>0.750000000000004</v>
      </c>
      <c r="B46" s="20">
        <f>-1*('Input Emissions'!B46/130000 - 'Input Emissions'!$L46/130000)</f>
        <v>682.6771538461544</v>
      </c>
      <c r="C46" s="21">
        <f>-1*('Input Emissions'!C46/130000 - 'Input Emissions'!$M46/130000)</f>
        <v>0</v>
      </c>
      <c r="D46" s="22">
        <f>-1*('Input Emissions'!D46/130000 - 'Input Emissions'!$N46/130000)</f>
        <v>0.36206076923076935</v>
      </c>
      <c r="E46" s="20">
        <f>-1*('Input Emissions'!E46 - 'Input Emissions'!$O46)</f>
        <v>6706240</v>
      </c>
      <c r="F46" s="21">
        <f>-1*('Input Emissions'!F46 - 'Input Emissions'!$P46)</f>
        <v>0</v>
      </c>
      <c r="G46" s="22">
        <f>-1*('Input Emissions'!G46 - 'Input Emissions'!$Q46)</f>
        <v>3598.3899999999994</v>
      </c>
      <c r="H46" s="20">
        <f>-1*('Input Emissions'!H46 - 'Input Emissions'!$R46)</f>
        <v>4904.8300000000163</v>
      </c>
      <c r="I46" s="21">
        <f>-1*('Input Emissions'!I46 - 'Input Emissions'!$S46)</f>
        <v>0</v>
      </c>
      <c r="J46" s="22">
        <f>-1*('Input Emissions'!J46 - 'Input Emissions'!$T46)</f>
        <v>1.8253460000000103</v>
      </c>
      <c r="K46" s="50"/>
      <c r="L46" s="20">
        <f>-1*('Input Emissions'!L46/130000 - 'Input Emissions'!$L46/130000)</f>
        <v>0</v>
      </c>
      <c r="M46" s="21">
        <f>-1*('Input Emissions'!M46/130000 - 'Input Emissions'!$M46/130000)</f>
        <v>0</v>
      </c>
      <c r="N46" s="22">
        <f>-1*('Input Emissions'!N46/130000 - 'Input Emissions'!$N46/130000)</f>
        <v>0</v>
      </c>
      <c r="O46" s="20">
        <f>-1*('Input Emissions'!O46 - 'Input Emissions'!$O46)</f>
        <v>0</v>
      </c>
      <c r="P46" s="21">
        <f>-1*('Input Emissions'!P46 - 'Input Emissions'!$P46)</f>
        <v>0</v>
      </c>
      <c r="Q46" s="22">
        <f>-1*('Input Emissions'!Q46 - 'Input Emissions'!$Q46)</f>
        <v>0</v>
      </c>
      <c r="R46" s="20">
        <f>-1*('Input Emissions'!R46 - 'Input Emissions'!$R46)</f>
        <v>0</v>
      </c>
      <c r="S46" s="21">
        <f>-1*('Input Emissions'!S46 - 'Input Emissions'!$S46)</f>
        <v>0</v>
      </c>
      <c r="T46" s="22">
        <f>-1*('Input Emissions'!T46 - 'Input Emissions'!$T46)</f>
        <v>0</v>
      </c>
      <c r="U46" s="50"/>
      <c r="V46" s="20">
        <f>-1*('Input Emissions'!V46/130000 - 'Input Emissions'!$L46/130000)</f>
        <v>118.23653846153684</v>
      </c>
      <c r="W46" s="21">
        <f>-1*('Input Emissions'!W46/130000 - 'Input Emissions'!$M46/130000)</f>
        <v>0</v>
      </c>
      <c r="X46" s="22">
        <f>-1*('Input Emissions'!X46/130000 - 'Input Emissions'!$N46/130000)</f>
        <v>0.60688000000000031</v>
      </c>
      <c r="Y46" s="20">
        <f>-1*('Input Emissions'!Y46 - 'Input Emissions'!$O46)</f>
        <v>1127360</v>
      </c>
      <c r="Z46" s="21">
        <f>-1*('Input Emissions'!Z46 - 'Input Emissions'!$P46)</f>
        <v>0</v>
      </c>
      <c r="AA46" s="22">
        <f>-1*('Input Emissions'!AA46 - 'Input Emissions'!$Q46)</f>
        <v>6031.6499999999942</v>
      </c>
      <c r="AB46" s="20">
        <f>-1*('Input Emissions'!AB46 - 'Input Emissions'!$R46)</f>
        <v>805.11000000001513</v>
      </c>
      <c r="AC46" s="21">
        <f>-1*('Input Emissions'!AC46 - 'Input Emissions'!$S46)</f>
        <v>0</v>
      </c>
      <c r="AD46" s="22">
        <f>-1*('Input Emissions'!AD46 - 'Input Emissions'!$T46)</f>
        <v>3.4104499999999973</v>
      </c>
      <c r="AE46" s="50"/>
      <c r="AF46" s="20">
        <f>-1*('Input Emissions'!AF46/130000 - 'Input Emissions'!$L46/130000)</f>
        <v>0.31015384615238872</v>
      </c>
      <c r="AG46" s="21">
        <f>-1*('Input Emissions'!AG46/130000 - 'Input Emissions'!$M46/130000)</f>
        <v>0</v>
      </c>
      <c r="AH46" s="22">
        <f>-1*('Input Emissions'!AH46/130000 - 'Input Emissions'!$N46/130000)</f>
        <v>-0.18284769230769271</v>
      </c>
      <c r="AI46" s="20">
        <f>-1*('Input Emissions'!AI46 - 'Input Emissions'!$O46)</f>
        <v>224640</v>
      </c>
      <c r="AJ46" s="21">
        <f>-1*('Input Emissions'!AJ46 - 'Input Emissions'!$P46)</f>
        <v>0</v>
      </c>
      <c r="AK46" s="22">
        <f>-1*('Input Emissions'!AK46 - 'Input Emissions'!$Q46)</f>
        <v>-1817.2774999999965</v>
      </c>
      <c r="AL46" s="20">
        <f>-1*('Input Emissions'!AL46 - 'Input Emissions'!$R46)</f>
        <v>4.0299999999988358</v>
      </c>
      <c r="AM46" s="21">
        <f>-1*('Input Emissions'!AM46 - 'Input Emissions'!$S46)</f>
        <v>0</v>
      </c>
      <c r="AN46" s="22">
        <f>-1*('Input Emissions'!AN46 - 'Input Emissions'!$T46)</f>
        <v>-0.89798499999999137</v>
      </c>
    </row>
    <row r="47" spans="1:40" ht="15" customHeight="1" x14ac:dyDescent="0.25">
      <c r="A47" s="6">
        <v>0.75347222222222698</v>
      </c>
      <c r="B47" s="17">
        <f>-1*('Input Emissions'!B47/130000 - 'Input Emissions'!$L47/130000)</f>
        <v>604.94376923076925</v>
      </c>
      <c r="C47" s="18">
        <f>-1*('Input Emissions'!C47/130000 - 'Input Emissions'!$M47/130000)</f>
        <v>0</v>
      </c>
      <c r="D47" s="19">
        <f>-1*('Input Emissions'!D47/130000 - 'Input Emissions'!$N47/130000)</f>
        <v>0.49148846153846115</v>
      </c>
      <c r="E47" s="17">
        <f>-1*('Input Emissions'!E47 - 'Input Emissions'!$O47)</f>
        <v>5957440</v>
      </c>
      <c r="F47" s="18">
        <f>-1*('Input Emissions'!F47 - 'Input Emissions'!$P47)</f>
        <v>0</v>
      </c>
      <c r="G47" s="19">
        <f>-1*('Input Emissions'!G47 - 'Input Emissions'!$Q47)</f>
        <v>4884.7799999999988</v>
      </c>
      <c r="H47" s="17">
        <f>-1*('Input Emissions'!H47 - 'Input Emissions'!$R47)</f>
        <v>4383.1399999999849</v>
      </c>
      <c r="I47" s="18">
        <f>-1*('Input Emissions'!I47 - 'Input Emissions'!$S47)</f>
        <v>0</v>
      </c>
      <c r="J47" s="19">
        <f>-1*('Input Emissions'!J47 - 'Input Emissions'!$T47)</f>
        <v>2.7022500000000065</v>
      </c>
      <c r="K47" s="50"/>
      <c r="L47" s="17">
        <f>-1*('Input Emissions'!L47/130000 - 'Input Emissions'!$L47/130000)</f>
        <v>0</v>
      </c>
      <c r="M47" s="18">
        <f>-1*('Input Emissions'!M47/130000 - 'Input Emissions'!$M47/130000)</f>
        <v>0</v>
      </c>
      <c r="N47" s="19">
        <f>-1*('Input Emissions'!N47/130000 - 'Input Emissions'!$N47/130000)</f>
        <v>0</v>
      </c>
      <c r="O47" s="17">
        <f>-1*('Input Emissions'!O47 - 'Input Emissions'!$O47)</f>
        <v>0</v>
      </c>
      <c r="P47" s="18">
        <f>-1*('Input Emissions'!P47 - 'Input Emissions'!$P47)</f>
        <v>0</v>
      </c>
      <c r="Q47" s="19">
        <f>-1*('Input Emissions'!Q47 - 'Input Emissions'!$Q47)</f>
        <v>0</v>
      </c>
      <c r="R47" s="17">
        <f>-1*('Input Emissions'!R47 - 'Input Emissions'!$R47)</f>
        <v>0</v>
      </c>
      <c r="S47" s="18">
        <f>-1*('Input Emissions'!S47 - 'Input Emissions'!$S47)</f>
        <v>0</v>
      </c>
      <c r="T47" s="19">
        <f>-1*('Input Emissions'!T47 - 'Input Emissions'!$T47)</f>
        <v>0</v>
      </c>
      <c r="U47" s="50"/>
      <c r="V47" s="17">
        <f>-1*('Input Emissions'!V47/130000 - 'Input Emissions'!$L47/130000)</f>
        <v>108.70546153846226</v>
      </c>
      <c r="W47" s="18">
        <f>-1*('Input Emissions'!W47/130000 - 'Input Emissions'!$M47/130000)</f>
        <v>0</v>
      </c>
      <c r="X47" s="19">
        <f>-1*('Input Emissions'!X47/130000 - 'Input Emissions'!$N47/130000)</f>
        <v>0.70737846153846107</v>
      </c>
      <c r="Y47" s="17">
        <f>-1*('Input Emissions'!Y47 - 'Input Emissions'!$O47)</f>
        <v>1056128</v>
      </c>
      <c r="Z47" s="18">
        <f>-1*('Input Emissions'!Z47 - 'Input Emissions'!$P47)</f>
        <v>0</v>
      </c>
      <c r="AA47" s="19">
        <f>-1*('Input Emissions'!AA47 - 'Input Emissions'!$Q47)</f>
        <v>7030.4900000000052</v>
      </c>
      <c r="AB47" s="17">
        <f>-1*('Input Emissions'!AB47 - 'Input Emissions'!$R47)</f>
        <v>763.63999999998487</v>
      </c>
      <c r="AC47" s="18">
        <f>-1*('Input Emissions'!AC47 - 'Input Emissions'!$S47)</f>
        <v>0</v>
      </c>
      <c r="AD47" s="19">
        <f>-1*('Input Emissions'!AD47 - 'Input Emissions'!$T47)</f>
        <v>3.9834800000000001</v>
      </c>
      <c r="AE47" s="50"/>
      <c r="AF47" s="17">
        <f>-1*('Input Emissions'!AF47/130000 - 'Input Emissions'!$L47/130000)</f>
        <v>93.677307692309114</v>
      </c>
      <c r="AG47" s="18">
        <f>-1*('Input Emissions'!AG47/130000 - 'Input Emissions'!$M47/130000)</f>
        <v>0</v>
      </c>
      <c r="AH47" s="19">
        <f>-1*('Input Emissions'!AH47/130000 - 'Input Emissions'!$N47/130000)</f>
        <v>-0.21620192307692321</v>
      </c>
      <c r="AI47" s="17">
        <f>-1*('Input Emissions'!AI47 - 'Input Emissions'!$O47)</f>
        <v>636592</v>
      </c>
      <c r="AJ47" s="18">
        <f>-1*('Input Emissions'!AJ47 - 'Input Emissions'!$P47)</f>
        <v>0</v>
      </c>
      <c r="AK47" s="19">
        <f>-1*('Input Emissions'!AK47 - 'Input Emissions'!$Q47)</f>
        <v>-2148.7699999999895</v>
      </c>
      <c r="AL47" s="17">
        <f>-1*('Input Emissions'!AL47 - 'Input Emissions'!$R47)</f>
        <v>240.25999999998021</v>
      </c>
      <c r="AM47" s="18">
        <f>-1*('Input Emissions'!AM47 - 'Input Emissions'!$S47)</f>
        <v>0</v>
      </c>
      <c r="AN47" s="19">
        <f>-1*('Input Emissions'!AN47 - 'Input Emissions'!$T47)</f>
        <v>-0.99926499999999407</v>
      </c>
    </row>
    <row r="48" spans="1:40" ht="15" customHeight="1" x14ac:dyDescent="0.25">
      <c r="A48" s="6">
        <v>0.75694444444444897</v>
      </c>
      <c r="B48" s="20">
        <f>-1*('Input Emissions'!B48/130000 - 'Input Emissions'!$L48/130000)</f>
        <v>534.7190769230765</v>
      </c>
      <c r="C48" s="21">
        <f>-1*('Input Emissions'!C48/130000 - 'Input Emissions'!$M48/130000)</f>
        <v>0</v>
      </c>
      <c r="D48" s="22">
        <f>-1*('Input Emissions'!D48/130000 - 'Input Emissions'!$N48/130000)</f>
        <v>0.51881769230769237</v>
      </c>
      <c r="E48" s="20">
        <f>-1*('Input Emissions'!E48 - 'Input Emissions'!$O48)</f>
        <v>5244128</v>
      </c>
      <c r="F48" s="21">
        <f>-1*('Input Emissions'!F48 - 'Input Emissions'!$P48)</f>
        <v>0</v>
      </c>
      <c r="G48" s="22">
        <f>-1*('Input Emissions'!G48 - 'Input Emissions'!$Q48)</f>
        <v>5156.4609999999957</v>
      </c>
      <c r="H48" s="20">
        <f>-1*('Input Emissions'!H48 - 'Input Emissions'!$R48)</f>
        <v>3942.3699999999953</v>
      </c>
      <c r="I48" s="21">
        <f>-1*('Input Emissions'!I48 - 'Input Emissions'!$S48)</f>
        <v>0</v>
      </c>
      <c r="J48" s="22">
        <f>-1*('Input Emissions'!J48 - 'Input Emissions'!$T48)</f>
        <v>2.8223449999999985</v>
      </c>
      <c r="K48" s="50"/>
      <c r="L48" s="20">
        <f>-1*('Input Emissions'!L48/130000 - 'Input Emissions'!$L48/130000)</f>
        <v>0</v>
      </c>
      <c r="M48" s="21">
        <f>-1*('Input Emissions'!M48/130000 - 'Input Emissions'!$M48/130000)</f>
        <v>0</v>
      </c>
      <c r="N48" s="22">
        <f>-1*('Input Emissions'!N48/130000 - 'Input Emissions'!$N48/130000)</f>
        <v>0</v>
      </c>
      <c r="O48" s="20">
        <f>-1*('Input Emissions'!O48 - 'Input Emissions'!$O48)</f>
        <v>0</v>
      </c>
      <c r="P48" s="21">
        <f>-1*('Input Emissions'!P48 - 'Input Emissions'!$P48)</f>
        <v>0</v>
      </c>
      <c r="Q48" s="22">
        <f>-1*('Input Emissions'!Q48 - 'Input Emissions'!$Q48)</f>
        <v>0</v>
      </c>
      <c r="R48" s="20">
        <f>-1*('Input Emissions'!R48 - 'Input Emissions'!$R48)</f>
        <v>0</v>
      </c>
      <c r="S48" s="21">
        <f>-1*('Input Emissions'!S48 - 'Input Emissions'!$S48)</f>
        <v>0</v>
      </c>
      <c r="T48" s="22">
        <f>-1*('Input Emissions'!T48 - 'Input Emissions'!$T48)</f>
        <v>0</v>
      </c>
      <c r="U48" s="50"/>
      <c r="V48" s="20">
        <f>-1*('Input Emissions'!V48/130000 - 'Input Emissions'!$L48/130000)</f>
        <v>151.38069230769179</v>
      </c>
      <c r="W48" s="21">
        <f>-1*('Input Emissions'!W48/130000 - 'Input Emissions'!$M48/130000)</f>
        <v>0</v>
      </c>
      <c r="X48" s="22">
        <f>-1*('Input Emissions'!X48/130000 - 'Input Emissions'!$N48/130000)</f>
        <v>0.82499923076923309</v>
      </c>
      <c r="Y48" s="20">
        <f>-1*('Input Emissions'!Y48 - 'Input Emissions'!$O48)</f>
        <v>1477360</v>
      </c>
      <c r="Z48" s="21">
        <f>-1*('Input Emissions'!Z48 - 'Input Emissions'!$P48)</f>
        <v>0</v>
      </c>
      <c r="AA48" s="22">
        <f>-1*('Input Emissions'!AA48 - 'Input Emissions'!$Q48)</f>
        <v>8199.5350000000035</v>
      </c>
      <c r="AB48" s="20">
        <f>-1*('Input Emissions'!AB48 - 'Input Emissions'!$R48)</f>
        <v>1198.609999999986</v>
      </c>
      <c r="AC48" s="21">
        <f>-1*('Input Emissions'!AC48 - 'Input Emissions'!$S48)</f>
        <v>0</v>
      </c>
      <c r="AD48" s="22">
        <f>-1*('Input Emissions'!AD48 - 'Input Emissions'!$T48)</f>
        <v>4.723204999999993</v>
      </c>
      <c r="AE48" s="50"/>
      <c r="AF48" s="20">
        <f>-1*('Input Emissions'!AF48/130000 - 'Input Emissions'!$L48/130000)</f>
        <v>89.025999999998021</v>
      </c>
      <c r="AG48" s="21">
        <f>-1*('Input Emissions'!AG48/130000 - 'Input Emissions'!$M48/130000)</f>
        <v>0</v>
      </c>
      <c r="AH48" s="22">
        <f>-1*('Input Emissions'!AH48/130000 - 'Input Emissions'!$N48/130000)</f>
        <v>-0.37108961538461394</v>
      </c>
      <c r="AI48" s="20">
        <f>-1*('Input Emissions'!AI48 - 'Input Emissions'!$O48)</f>
        <v>1069536</v>
      </c>
      <c r="AJ48" s="21">
        <f>-1*('Input Emissions'!AJ48 - 'Input Emissions'!$P48)</f>
        <v>0</v>
      </c>
      <c r="AK48" s="22">
        <f>-1*('Input Emissions'!AK48 - 'Input Emissions'!$Q48)</f>
        <v>-3688.2174999999988</v>
      </c>
      <c r="AL48" s="20">
        <f>-1*('Input Emissions'!AL48 - 'Input Emissions'!$R48)</f>
        <v>591.04000000000815</v>
      </c>
      <c r="AM48" s="21">
        <f>-1*('Input Emissions'!AM48 - 'Input Emissions'!$S48)</f>
        <v>0</v>
      </c>
      <c r="AN48" s="22">
        <f>-1*('Input Emissions'!AN48 - 'Input Emissions'!$T48)</f>
        <v>-2.2463175000000035</v>
      </c>
    </row>
    <row r="49" spans="1:40" ht="15" customHeight="1" x14ac:dyDescent="0.25">
      <c r="A49" s="6">
        <v>0.76041666666667096</v>
      </c>
      <c r="B49" s="17">
        <f>-1*('Input Emissions'!B49/130000 - 'Input Emissions'!$L49/130000)</f>
        <v>458.23799999999756</v>
      </c>
      <c r="C49" s="18">
        <f>-1*('Input Emissions'!C49/130000 - 'Input Emissions'!$M49/130000)</f>
        <v>0</v>
      </c>
      <c r="D49" s="19">
        <f>-1*('Input Emissions'!D49/130000 - 'Input Emissions'!$N49/130000)</f>
        <v>0.26671461538461649</v>
      </c>
      <c r="E49" s="17">
        <f>-1*('Input Emissions'!E49 - 'Input Emissions'!$O49)</f>
        <v>4492896</v>
      </c>
      <c r="F49" s="18">
        <f>-1*('Input Emissions'!F49 - 'Input Emissions'!$P49)</f>
        <v>0</v>
      </c>
      <c r="G49" s="19">
        <f>-1*('Input Emissions'!G49 - 'Input Emissions'!$Q49)</f>
        <v>2650.7849999999889</v>
      </c>
      <c r="H49" s="17">
        <f>-1*('Input Emissions'!H49 - 'Input Emissions'!$R49)</f>
        <v>3540.4599999999919</v>
      </c>
      <c r="I49" s="18">
        <f>-1*('Input Emissions'!I49 - 'Input Emissions'!$S49)</f>
        <v>0</v>
      </c>
      <c r="J49" s="19">
        <f>-1*('Input Emissions'!J49 - 'Input Emissions'!$T49)</f>
        <v>1.1284349999999961</v>
      </c>
      <c r="K49" s="50"/>
      <c r="L49" s="17">
        <f>-1*('Input Emissions'!L49/130000 - 'Input Emissions'!$L49/130000)</f>
        <v>0</v>
      </c>
      <c r="M49" s="18">
        <f>-1*('Input Emissions'!M49/130000 - 'Input Emissions'!$M49/130000)</f>
        <v>0</v>
      </c>
      <c r="N49" s="19">
        <f>-1*('Input Emissions'!N49/130000 - 'Input Emissions'!$N49/130000)</f>
        <v>0</v>
      </c>
      <c r="O49" s="17">
        <f>-1*('Input Emissions'!O49 - 'Input Emissions'!$O49)</f>
        <v>0</v>
      </c>
      <c r="P49" s="18">
        <f>-1*('Input Emissions'!P49 - 'Input Emissions'!$P49)</f>
        <v>0</v>
      </c>
      <c r="Q49" s="19">
        <f>-1*('Input Emissions'!Q49 - 'Input Emissions'!$Q49)</f>
        <v>0</v>
      </c>
      <c r="R49" s="17">
        <f>-1*('Input Emissions'!R49 - 'Input Emissions'!$R49)</f>
        <v>0</v>
      </c>
      <c r="S49" s="18">
        <f>-1*('Input Emissions'!S49 - 'Input Emissions'!$S49)</f>
        <v>0</v>
      </c>
      <c r="T49" s="19">
        <f>-1*('Input Emissions'!T49 - 'Input Emissions'!$T49)</f>
        <v>0</v>
      </c>
      <c r="U49" s="50"/>
      <c r="V49" s="17">
        <f>-1*('Input Emissions'!V49/130000 - 'Input Emissions'!$L49/130000)</f>
        <v>139.59284615384604</v>
      </c>
      <c r="W49" s="18">
        <f>-1*('Input Emissions'!W49/130000 - 'Input Emissions'!$M49/130000)</f>
        <v>0</v>
      </c>
      <c r="X49" s="19">
        <f>-1*('Input Emissions'!X49/130000 - 'Input Emissions'!$N49/130000)</f>
        <v>0.86639769230769481</v>
      </c>
      <c r="Y49" s="17">
        <f>-1*('Input Emissions'!Y49 - 'Input Emissions'!$O49)</f>
        <v>1386256</v>
      </c>
      <c r="Z49" s="18">
        <f>-1*('Input Emissions'!Z49 - 'Input Emissions'!$P49)</f>
        <v>0</v>
      </c>
      <c r="AA49" s="19">
        <f>-1*('Input Emissions'!AA49 - 'Input Emissions'!$Q49)</f>
        <v>8611</v>
      </c>
      <c r="AB49" s="17">
        <f>-1*('Input Emissions'!AB49 - 'Input Emissions'!$R49)</f>
        <v>1407.5599999999977</v>
      </c>
      <c r="AC49" s="18">
        <f>-1*('Input Emissions'!AC49 - 'Input Emissions'!$S49)</f>
        <v>0</v>
      </c>
      <c r="AD49" s="19">
        <f>-1*('Input Emissions'!AD49 - 'Input Emissions'!$T49)</f>
        <v>5.4033699999999953</v>
      </c>
      <c r="AE49" s="50"/>
      <c r="AF49" s="17">
        <f>-1*('Input Emissions'!AF49/130000 - 'Input Emissions'!$L49/130000)</f>
        <v>168.42138461538343</v>
      </c>
      <c r="AG49" s="18">
        <f>-1*('Input Emissions'!AG49/130000 - 'Input Emissions'!$M49/130000)</f>
        <v>0</v>
      </c>
      <c r="AH49" s="19">
        <f>-1*('Input Emissions'!AH49/130000 - 'Input Emissions'!$N49/130000)</f>
        <v>-0.26881384615384363</v>
      </c>
      <c r="AI49" s="17">
        <f>-1*('Input Emissions'!AI49 - 'Input Emissions'!$O49)</f>
        <v>1848064</v>
      </c>
      <c r="AJ49" s="18">
        <f>-1*('Input Emissions'!AJ49 - 'Input Emissions'!$P49)</f>
        <v>0</v>
      </c>
      <c r="AK49" s="19">
        <f>-1*('Input Emissions'!AK49 - 'Input Emissions'!$Q49)</f>
        <v>-2671.6955000000016</v>
      </c>
      <c r="AL49" s="17">
        <f>-1*('Input Emissions'!AL49 - 'Input Emissions'!$R49)</f>
        <v>802.48000000001048</v>
      </c>
      <c r="AM49" s="18">
        <f>-1*('Input Emissions'!AM49 - 'Input Emissions'!$S49)</f>
        <v>0</v>
      </c>
      <c r="AN49" s="19">
        <f>-1*('Input Emissions'!AN49 - 'Input Emissions'!$T49)</f>
        <v>-1.4921499999999952</v>
      </c>
    </row>
    <row r="50" spans="1:40" ht="15" customHeight="1" x14ac:dyDescent="0.25">
      <c r="A50" s="6">
        <v>0.76388888888889395</v>
      </c>
      <c r="B50" s="20">
        <f>-1*('Input Emissions'!B50/130000 - 'Input Emissions'!$L50/130000)</f>
        <v>440.4204615384624</v>
      </c>
      <c r="C50" s="21">
        <f>-1*('Input Emissions'!C50/130000 - 'Input Emissions'!$M50/130000)</f>
        <v>0</v>
      </c>
      <c r="D50" s="22">
        <f>-1*('Input Emissions'!D50/130000 - 'Input Emissions'!$N50/130000)</f>
        <v>0.22585230769230868</v>
      </c>
      <c r="E50" s="20">
        <f>-1*('Input Emissions'!E50 - 'Input Emissions'!$O50)</f>
        <v>4327872</v>
      </c>
      <c r="F50" s="21">
        <f>-1*('Input Emissions'!F50 - 'Input Emissions'!$P50)</f>
        <v>0</v>
      </c>
      <c r="G50" s="22">
        <f>-1*('Input Emissions'!G50 - 'Input Emissions'!$Q50)</f>
        <v>2244.7600000000093</v>
      </c>
      <c r="H50" s="20">
        <f>-1*('Input Emissions'!H50 - 'Input Emissions'!$R50)</f>
        <v>3474.7200000000012</v>
      </c>
      <c r="I50" s="21">
        <f>-1*('Input Emissions'!I50 - 'Input Emissions'!$S50)</f>
        <v>0</v>
      </c>
      <c r="J50" s="22">
        <f>-1*('Input Emissions'!J50 - 'Input Emissions'!$T50)</f>
        <v>1.5357699999999994</v>
      </c>
      <c r="K50" s="50"/>
      <c r="L50" s="20">
        <f>-1*('Input Emissions'!L50/130000 - 'Input Emissions'!$L50/130000)</f>
        <v>0</v>
      </c>
      <c r="M50" s="21">
        <f>-1*('Input Emissions'!M50/130000 - 'Input Emissions'!$M50/130000)</f>
        <v>0</v>
      </c>
      <c r="N50" s="22">
        <f>-1*('Input Emissions'!N50/130000 - 'Input Emissions'!$N50/130000)</f>
        <v>0</v>
      </c>
      <c r="O50" s="20">
        <f>-1*('Input Emissions'!O50 - 'Input Emissions'!$O50)</f>
        <v>0</v>
      </c>
      <c r="P50" s="21">
        <f>-1*('Input Emissions'!P50 - 'Input Emissions'!$P50)</f>
        <v>0</v>
      </c>
      <c r="Q50" s="22">
        <f>-1*('Input Emissions'!Q50 - 'Input Emissions'!$Q50)</f>
        <v>0</v>
      </c>
      <c r="R50" s="20">
        <f>-1*('Input Emissions'!R50 - 'Input Emissions'!$R50)</f>
        <v>0</v>
      </c>
      <c r="S50" s="21">
        <f>-1*('Input Emissions'!S50 - 'Input Emissions'!$S50)</f>
        <v>0</v>
      </c>
      <c r="T50" s="22">
        <f>-1*('Input Emissions'!T50 - 'Input Emissions'!$T50)</f>
        <v>0</v>
      </c>
      <c r="U50" s="50"/>
      <c r="V50" s="20">
        <f>-1*('Input Emissions'!V50/130000 - 'Input Emissions'!$L50/130000)</f>
        <v>107.15969230769406</v>
      </c>
      <c r="W50" s="21">
        <f>-1*('Input Emissions'!W50/130000 - 'Input Emissions'!$M50/130000)</f>
        <v>0</v>
      </c>
      <c r="X50" s="22">
        <f>-1*('Input Emissions'!X50/130000 - 'Input Emissions'!$N50/130000)</f>
        <v>0.83152846153846305</v>
      </c>
      <c r="Y50" s="20">
        <f>-1*('Input Emissions'!Y50 - 'Input Emissions'!$O50)</f>
        <v>1104736</v>
      </c>
      <c r="Z50" s="21">
        <f>-1*('Input Emissions'!Z50 - 'Input Emissions'!$P50)</f>
        <v>0</v>
      </c>
      <c r="AA50" s="22">
        <f>-1*('Input Emissions'!AA50 - 'Input Emissions'!$Q50)</f>
        <v>8264.4600000000064</v>
      </c>
      <c r="AB50" s="20">
        <f>-1*('Input Emissions'!AB50 - 'Input Emissions'!$R50)</f>
        <v>1250.0799999999872</v>
      </c>
      <c r="AC50" s="21">
        <f>-1*('Input Emissions'!AC50 - 'Input Emissions'!$S50)</f>
        <v>0</v>
      </c>
      <c r="AD50" s="22">
        <f>-1*('Input Emissions'!AD50 - 'Input Emissions'!$T50)</f>
        <v>5.8795400000000058</v>
      </c>
      <c r="AE50" s="50"/>
      <c r="AF50" s="20">
        <f>-1*('Input Emissions'!AF50/130000 - 'Input Emissions'!$L50/130000)</f>
        <v>201.88261538461666</v>
      </c>
      <c r="AG50" s="21">
        <f>-1*('Input Emissions'!AG50/130000 - 'Input Emissions'!$M50/130000)</f>
        <v>0</v>
      </c>
      <c r="AH50" s="22">
        <f>-1*('Input Emissions'!AH50/130000 - 'Input Emissions'!$N50/130000)</f>
        <v>-0.30841576923076808</v>
      </c>
      <c r="AI50" s="20">
        <f>-1*('Input Emissions'!AI50 - 'Input Emissions'!$O50)</f>
        <v>2175664</v>
      </c>
      <c r="AJ50" s="21">
        <f>-1*('Input Emissions'!AJ50 - 'Input Emissions'!$P50)</f>
        <v>0</v>
      </c>
      <c r="AK50" s="22">
        <f>-1*('Input Emissions'!AK50 - 'Input Emissions'!$Q50)</f>
        <v>-3065.3150000000023</v>
      </c>
      <c r="AL50" s="20">
        <f>-1*('Input Emissions'!AL50 - 'Input Emissions'!$R50)</f>
        <v>944.52999999999884</v>
      </c>
      <c r="AM50" s="21">
        <f>-1*('Input Emissions'!AM50 - 'Input Emissions'!$S50)</f>
        <v>0</v>
      </c>
      <c r="AN50" s="22">
        <f>-1*('Input Emissions'!AN50 - 'Input Emissions'!$T50)</f>
        <v>-2.1479499999999945</v>
      </c>
    </row>
    <row r="51" spans="1:40" ht="15" customHeight="1" x14ac:dyDescent="0.25">
      <c r="A51" s="6">
        <v>0.76736111111111605</v>
      </c>
      <c r="B51" s="17">
        <f>-1*('Input Emissions'!B51/130000 - 'Input Emissions'!$L51/130000)</f>
        <v>387.75338461538558</v>
      </c>
      <c r="C51" s="18">
        <f>-1*('Input Emissions'!C51/130000 - 'Input Emissions'!$M51/130000)</f>
        <v>0</v>
      </c>
      <c r="D51" s="19">
        <f>-1*('Input Emissions'!D51/130000 - 'Input Emissions'!$N51/130000)</f>
        <v>0.28608923076922999</v>
      </c>
      <c r="E51" s="17">
        <f>-1*('Input Emissions'!E51 - 'Input Emissions'!$O51)</f>
        <v>3800272</v>
      </c>
      <c r="F51" s="18">
        <f>-1*('Input Emissions'!F51 - 'Input Emissions'!$P51)</f>
        <v>0</v>
      </c>
      <c r="G51" s="19">
        <f>-1*('Input Emissions'!G51 - 'Input Emissions'!$Q51)</f>
        <v>2843.5</v>
      </c>
      <c r="H51" s="17">
        <f>-1*('Input Emissions'!H51 - 'Input Emissions'!$R51)</f>
        <v>3165.6700000000128</v>
      </c>
      <c r="I51" s="18">
        <f>-1*('Input Emissions'!I51 - 'Input Emissions'!$S51)</f>
        <v>0</v>
      </c>
      <c r="J51" s="19">
        <f>-1*('Input Emissions'!J51 - 'Input Emissions'!$T51)</f>
        <v>2.5298250000000024</v>
      </c>
      <c r="K51" s="50"/>
      <c r="L51" s="17">
        <f>-1*('Input Emissions'!L51/130000 - 'Input Emissions'!$L51/130000)</f>
        <v>0</v>
      </c>
      <c r="M51" s="18">
        <f>-1*('Input Emissions'!M51/130000 - 'Input Emissions'!$M51/130000)</f>
        <v>0</v>
      </c>
      <c r="N51" s="19">
        <f>-1*('Input Emissions'!N51/130000 - 'Input Emissions'!$N51/130000)</f>
        <v>0</v>
      </c>
      <c r="O51" s="17">
        <f>-1*('Input Emissions'!O51 - 'Input Emissions'!$O51)</f>
        <v>0</v>
      </c>
      <c r="P51" s="18">
        <f>-1*('Input Emissions'!P51 - 'Input Emissions'!$P51)</f>
        <v>0</v>
      </c>
      <c r="Q51" s="19">
        <f>-1*('Input Emissions'!Q51 - 'Input Emissions'!$Q51)</f>
        <v>0</v>
      </c>
      <c r="R51" s="17">
        <f>-1*('Input Emissions'!R51 - 'Input Emissions'!$R51)</f>
        <v>0</v>
      </c>
      <c r="S51" s="18">
        <f>-1*('Input Emissions'!S51 - 'Input Emissions'!$S51)</f>
        <v>0</v>
      </c>
      <c r="T51" s="19">
        <f>-1*('Input Emissions'!T51 - 'Input Emissions'!$T51)</f>
        <v>0</v>
      </c>
      <c r="U51" s="50"/>
      <c r="V51" s="17">
        <f>-1*('Input Emissions'!V51/130000 - 'Input Emissions'!$L51/130000)</f>
        <v>72.079769230767852</v>
      </c>
      <c r="W51" s="18">
        <f>-1*('Input Emissions'!W51/130000 - 'Input Emissions'!$M51/130000)</f>
        <v>0</v>
      </c>
      <c r="X51" s="19">
        <f>-1*('Input Emissions'!X51/130000 - 'Input Emissions'!$N51/130000)</f>
        <v>0.83769153846153799</v>
      </c>
      <c r="Y51" s="17">
        <f>-1*('Input Emissions'!Y51 - 'Input Emissions'!$O51)</f>
        <v>761264</v>
      </c>
      <c r="Z51" s="18">
        <f>-1*('Input Emissions'!Z51 - 'Input Emissions'!$P51)</f>
        <v>0</v>
      </c>
      <c r="AA51" s="19">
        <f>-1*('Input Emissions'!AA51 - 'Input Emissions'!$Q51)</f>
        <v>8325.7700000000041</v>
      </c>
      <c r="AB51" s="17">
        <f>-1*('Input Emissions'!AB51 - 'Input Emissions'!$R51)</f>
        <v>1226.6100000000151</v>
      </c>
      <c r="AC51" s="18">
        <f>-1*('Input Emissions'!AC51 - 'Input Emissions'!$S51)</f>
        <v>0</v>
      </c>
      <c r="AD51" s="19">
        <f>-1*('Input Emissions'!AD51 - 'Input Emissions'!$T51)</f>
        <v>6.4439349999999962</v>
      </c>
      <c r="AE51" s="50"/>
      <c r="AF51" s="17">
        <f>-1*('Input Emissions'!AF51/130000 - 'Input Emissions'!$L51/130000)</f>
        <v>220.1659230769219</v>
      </c>
      <c r="AG51" s="18">
        <f>-1*('Input Emissions'!AG51/130000 - 'Input Emissions'!$M51/130000)</f>
        <v>0</v>
      </c>
      <c r="AH51" s="19">
        <f>-1*('Input Emissions'!AH51/130000 - 'Input Emissions'!$N51/130000)</f>
        <v>-0.34438923076923089</v>
      </c>
      <c r="AI51" s="17">
        <f>-1*('Input Emissions'!AI51 - 'Input Emissions'!$O51)</f>
        <v>2581008</v>
      </c>
      <c r="AJ51" s="18">
        <f>-1*('Input Emissions'!AJ51 - 'Input Emissions'!$P51)</f>
        <v>0</v>
      </c>
      <c r="AK51" s="19">
        <f>-1*('Input Emissions'!AK51 - 'Input Emissions'!$Q51)</f>
        <v>-3422.8350000000064</v>
      </c>
      <c r="AL51" s="17">
        <f>-1*('Input Emissions'!AL51 - 'Input Emissions'!$R51)</f>
        <v>1251.8999999999942</v>
      </c>
      <c r="AM51" s="18">
        <f>-1*('Input Emissions'!AM51 - 'Input Emissions'!$S51)</f>
        <v>0</v>
      </c>
      <c r="AN51" s="19">
        <f>-1*('Input Emissions'!AN51 - 'Input Emissions'!$T51)</f>
        <v>-2.4000274999999931</v>
      </c>
    </row>
    <row r="52" spans="1:40" ht="15" customHeight="1" x14ac:dyDescent="0.25">
      <c r="A52" s="6">
        <v>0.77083333333333803</v>
      </c>
      <c r="B52" s="20">
        <f>-1*('Input Emissions'!B52/130000 - 'Input Emissions'!$L52/130000)</f>
        <v>334.49353846153826</v>
      </c>
      <c r="C52" s="21">
        <f>-1*('Input Emissions'!C52/130000 - 'Input Emissions'!$M52/130000)</f>
        <v>0</v>
      </c>
      <c r="D52" s="22">
        <f>-1*('Input Emissions'!D52/130000 - 'Input Emissions'!$N52/130000)</f>
        <v>-0.11871307692307731</v>
      </c>
      <c r="E52" s="20">
        <f>-1*('Input Emissions'!E52 - 'Input Emissions'!$O52)</f>
        <v>3258560</v>
      </c>
      <c r="F52" s="21">
        <f>-1*('Input Emissions'!F52 - 'Input Emissions'!$P52)</f>
        <v>0</v>
      </c>
      <c r="G52" s="22">
        <f>-1*('Input Emissions'!G52 - 'Input Emissions'!$Q52)</f>
        <v>-1179.7939999999944</v>
      </c>
      <c r="H52" s="20">
        <f>-1*('Input Emissions'!H52 - 'Input Emissions'!$R52)</f>
        <v>2914.2000000000116</v>
      </c>
      <c r="I52" s="21">
        <f>-1*('Input Emissions'!I52 - 'Input Emissions'!$S52)</f>
        <v>0</v>
      </c>
      <c r="J52" s="22">
        <f>-1*('Input Emissions'!J52 - 'Input Emissions'!$T52)</f>
        <v>0.1226999999999947</v>
      </c>
      <c r="K52" s="50"/>
      <c r="L52" s="20">
        <f>-1*('Input Emissions'!L52/130000 - 'Input Emissions'!$L52/130000)</f>
        <v>0</v>
      </c>
      <c r="M52" s="21">
        <f>-1*('Input Emissions'!M52/130000 - 'Input Emissions'!$M52/130000)</f>
        <v>0</v>
      </c>
      <c r="N52" s="22">
        <f>-1*('Input Emissions'!N52/130000 - 'Input Emissions'!$N52/130000)</f>
        <v>0</v>
      </c>
      <c r="O52" s="20">
        <f>-1*('Input Emissions'!O52 - 'Input Emissions'!$O52)</f>
        <v>0</v>
      </c>
      <c r="P52" s="21">
        <f>-1*('Input Emissions'!P52 - 'Input Emissions'!$P52)</f>
        <v>0</v>
      </c>
      <c r="Q52" s="22">
        <f>-1*('Input Emissions'!Q52 - 'Input Emissions'!$Q52)</f>
        <v>0</v>
      </c>
      <c r="R52" s="20">
        <f>-1*('Input Emissions'!R52 - 'Input Emissions'!$R52)</f>
        <v>0</v>
      </c>
      <c r="S52" s="21">
        <f>-1*('Input Emissions'!S52 - 'Input Emissions'!$S52)</f>
        <v>0</v>
      </c>
      <c r="T52" s="22">
        <f>-1*('Input Emissions'!T52 - 'Input Emissions'!$T52)</f>
        <v>0</v>
      </c>
      <c r="U52" s="50"/>
      <c r="V52" s="20">
        <f>-1*('Input Emissions'!V52/130000 - 'Input Emissions'!$L52/130000)</f>
        <v>40.516923076924286</v>
      </c>
      <c r="W52" s="21">
        <f>-1*('Input Emissions'!W52/130000 - 'Input Emissions'!$M52/130000)</f>
        <v>0</v>
      </c>
      <c r="X52" s="22">
        <f>-1*('Input Emissions'!X52/130000 - 'Input Emissions'!$N52/130000)</f>
        <v>0.52881769230769216</v>
      </c>
      <c r="Y52" s="20">
        <f>-1*('Input Emissions'!Y52 - 'Input Emissions'!$O52)</f>
        <v>417520</v>
      </c>
      <c r="Z52" s="21">
        <f>-1*('Input Emissions'!Z52 - 'Input Emissions'!$P52)</f>
        <v>0</v>
      </c>
      <c r="AA52" s="22">
        <f>-1*('Input Emissions'!AA52 - 'Input Emissions'!$Q52)</f>
        <v>5255.8800000000047</v>
      </c>
      <c r="AB52" s="20">
        <f>-1*('Input Emissions'!AB52 - 'Input Emissions'!$R52)</f>
        <v>1021.0400000000081</v>
      </c>
      <c r="AC52" s="21">
        <f>-1*('Input Emissions'!AC52 - 'Input Emissions'!$S52)</f>
        <v>0</v>
      </c>
      <c r="AD52" s="22">
        <f>-1*('Input Emissions'!AD52 - 'Input Emissions'!$T52)</f>
        <v>4.5985199999999935</v>
      </c>
      <c r="AE52" s="50"/>
      <c r="AF52" s="20">
        <f>-1*('Input Emissions'!AF52/130000 - 'Input Emissions'!$L52/130000)</f>
        <v>289.23369230769458</v>
      </c>
      <c r="AG52" s="21">
        <f>-1*('Input Emissions'!AG52/130000 - 'Input Emissions'!$M52/130000)</f>
        <v>0</v>
      </c>
      <c r="AH52" s="22">
        <f>-1*('Input Emissions'!AH52/130000 - 'Input Emissions'!$N52/130000)</f>
        <v>-0.24935153846153746</v>
      </c>
      <c r="AI52" s="20">
        <f>-1*('Input Emissions'!AI52 - 'Input Emissions'!$O52)</f>
        <v>2489184</v>
      </c>
      <c r="AJ52" s="21">
        <f>-1*('Input Emissions'!AJ52 - 'Input Emissions'!$P52)</f>
        <v>0</v>
      </c>
      <c r="AK52" s="22">
        <f>-1*('Input Emissions'!AK52 - 'Input Emissions'!$Q52)</f>
        <v>-2478.2599999999948</v>
      </c>
      <c r="AL52" s="20">
        <f>-1*('Input Emissions'!AL52 - 'Input Emissions'!$R52)</f>
        <v>1383.375</v>
      </c>
      <c r="AM52" s="21">
        <f>-1*('Input Emissions'!AM52 - 'Input Emissions'!$S52)</f>
        <v>0</v>
      </c>
      <c r="AN52" s="22">
        <f>-1*('Input Emissions'!AN52 - 'Input Emissions'!$T52)</f>
        <v>-1.8363270000000114</v>
      </c>
    </row>
    <row r="53" spans="1:40" ht="15" customHeight="1" x14ac:dyDescent="0.25">
      <c r="A53" s="6">
        <v>0.77430555555556102</v>
      </c>
      <c r="B53" s="17">
        <f>-1*('Input Emissions'!B53/130000 - 'Input Emissions'!$L53/130000)</f>
        <v>245.10423076922962</v>
      </c>
      <c r="C53" s="18">
        <f>-1*('Input Emissions'!C53/130000 - 'Input Emissions'!$M53/130000)</f>
        <v>0</v>
      </c>
      <c r="D53" s="19">
        <f>-1*('Input Emissions'!D53/130000 - 'Input Emissions'!$N53/130000)</f>
        <v>-0.62738846153846239</v>
      </c>
      <c r="E53" s="17">
        <f>-1*('Input Emissions'!E53 - 'Input Emissions'!$O53)</f>
        <v>2364656</v>
      </c>
      <c r="F53" s="18">
        <f>-1*('Input Emissions'!F53 - 'Input Emissions'!$P53)</f>
        <v>0</v>
      </c>
      <c r="G53" s="19">
        <f>-1*('Input Emissions'!G53 - 'Input Emissions'!$Q53)</f>
        <v>-6235.4700000000012</v>
      </c>
      <c r="H53" s="17">
        <f>-1*('Input Emissions'!H53 - 'Input Emissions'!$R53)</f>
        <v>2421.2200000000012</v>
      </c>
      <c r="I53" s="18">
        <f>-1*('Input Emissions'!I53 - 'Input Emissions'!$S53)</f>
        <v>0</v>
      </c>
      <c r="J53" s="19">
        <f>-1*('Input Emissions'!J53 - 'Input Emissions'!$T53)</f>
        <v>-3.3114249999999998</v>
      </c>
      <c r="K53" s="50"/>
      <c r="L53" s="17">
        <f>-1*('Input Emissions'!L53/130000 - 'Input Emissions'!$L53/130000)</f>
        <v>0</v>
      </c>
      <c r="M53" s="18">
        <f>-1*('Input Emissions'!M53/130000 - 'Input Emissions'!$M53/130000)</f>
        <v>0</v>
      </c>
      <c r="N53" s="19">
        <f>-1*('Input Emissions'!N53/130000 - 'Input Emissions'!$N53/130000)</f>
        <v>0</v>
      </c>
      <c r="O53" s="17">
        <f>-1*('Input Emissions'!O53 - 'Input Emissions'!$O53)</f>
        <v>0</v>
      </c>
      <c r="P53" s="18">
        <f>-1*('Input Emissions'!P53 - 'Input Emissions'!$P53)</f>
        <v>0</v>
      </c>
      <c r="Q53" s="19">
        <f>-1*('Input Emissions'!Q53 - 'Input Emissions'!$Q53)</f>
        <v>0</v>
      </c>
      <c r="R53" s="17">
        <f>-1*('Input Emissions'!R53 - 'Input Emissions'!$R53)</f>
        <v>0</v>
      </c>
      <c r="S53" s="18">
        <f>-1*('Input Emissions'!S53 - 'Input Emissions'!$S53)</f>
        <v>0</v>
      </c>
      <c r="T53" s="19">
        <f>-1*('Input Emissions'!T53 - 'Input Emissions'!$T53)</f>
        <v>0</v>
      </c>
      <c r="U53" s="50"/>
      <c r="V53" s="17">
        <f>-1*('Input Emissions'!V53/130000 - 'Input Emissions'!$L53/130000)</f>
        <v>-18.183923076921928</v>
      </c>
      <c r="W53" s="18">
        <f>-1*('Input Emissions'!W53/130000 - 'Input Emissions'!$M53/130000)</f>
        <v>0</v>
      </c>
      <c r="X53" s="19">
        <f>-1*('Input Emissions'!X53/130000 - 'Input Emissions'!$N53/130000)</f>
        <v>0.18132846153846138</v>
      </c>
      <c r="Y53" s="17">
        <f>-1*('Input Emissions'!Y53 - 'Input Emissions'!$O53)</f>
        <v>-175840</v>
      </c>
      <c r="Z53" s="18">
        <f>-1*('Input Emissions'!Z53 - 'Input Emissions'!$P53)</f>
        <v>0</v>
      </c>
      <c r="AA53" s="19">
        <f>-1*('Input Emissions'!AA53 - 'Input Emissions'!$Q53)</f>
        <v>1802.2299999999959</v>
      </c>
      <c r="AB53" s="17">
        <f>-1*('Input Emissions'!AB53 - 'Input Emissions'!$R53)</f>
        <v>8.9400000000023283</v>
      </c>
      <c r="AC53" s="18">
        <f>-1*('Input Emissions'!AC53 - 'Input Emissions'!$S53)</f>
        <v>0</v>
      </c>
      <c r="AD53" s="19">
        <f>-1*('Input Emissions'!AD53 - 'Input Emissions'!$T53)</f>
        <v>2.4531199999999984</v>
      </c>
      <c r="AE53" s="50"/>
      <c r="AF53" s="17">
        <f>-1*('Input Emissions'!AF53/130000 - 'Input Emissions'!$L53/130000)</f>
        <v>296.98853846153725</v>
      </c>
      <c r="AG53" s="18">
        <f>-1*('Input Emissions'!AG53/130000 - 'Input Emissions'!$M53/130000)</f>
        <v>0</v>
      </c>
      <c r="AH53" s="19">
        <f>-1*('Input Emissions'!AH53/130000 - 'Input Emissions'!$N53/130000)</f>
        <v>-0.18821923076923142</v>
      </c>
      <c r="AI53" s="17">
        <f>-1*('Input Emissions'!AI53 - 'Input Emissions'!$O53)</f>
        <v>2566576</v>
      </c>
      <c r="AJ53" s="18">
        <f>-1*('Input Emissions'!AJ53 - 'Input Emissions'!$P53)</f>
        <v>0</v>
      </c>
      <c r="AK53" s="19">
        <f>-1*('Input Emissions'!AK53 - 'Input Emissions'!$Q53)</f>
        <v>-1870.6900000000023</v>
      </c>
      <c r="AL53" s="17">
        <f>-1*('Input Emissions'!AL53 - 'Input Emissions'!$R53)</f>
        <v>1402.4349999999977</v>
      </c>
      <c r="AM53" s="18">
        <f>-1*('Input Emissions'!AM53 - 'Input Emissions'!$S53)</f>
        <v>0</v>
      </c>
      <c r="AN53" s="19">
        <f>-1*('Input Emissions'!AN53 - 'Input Emissions'!$T53)</f>
        <v>-1.5690249999999963</v>
      </c>
    </row>
    <row r="54" spans="1:40" ht="15" customHeight="1" x14ac:dyDescent="0.25">
      <c r="A54" s="6">
        <v>0.77777777777778301</v>
      </c>
      <c r="B54" s="20">
        <f>-1*('Input Emissions'!B54/130000 - 'Input Emissions'!$L54/130000)</f>
        <v>139.3900769230786</v>
      </c>
      <c r="C54" s="21">
        <f>-1*('Input Emissions'!C54/130000 - 'Input Emissions'!$M54/130000)</f>
        <v>0</v>
      </c>
      <c r="D54" s="22">
        <f>-1*('Input Emissions'!D54/130000 - 'Input Emissions'!$N54/130000)</f>
        <v>-0.88381461538461714</v>
      </c>
      <c r="E54" s="20">
        <f>-1*('Input Emissions'!E54 - 'Input Emissions'!$O54)</f>
        <v>1330448</v>
      </c>
      <c r="F54" s="21">
        <f>-1*('Input Emissions'!F54 - 'Input Emissions'!$P54)</f>
        <v>0</v>
      </c>
      <c r="G54" s="22">
        <f>-1*('Input Emissions'!G54 - 'Input Emissions'!$Q54)</f>
        <v>-8784.1199999999953</v>
      </c>
      <c r="H54" s="20">
        <f>-1*('Input Emissions'!H54 - 'Input Emissions'!$R54)</f>
        <v>1887.4700000000012</v>
      </c>
      <c r="I54" s="21">
        <f>-1*('Input Emissions'!I54 - 'Input Emissions'!$S54)</f>
        <v>0</v>
      </c>
      <c r="J54" s="22">
        <f>-1*('Input Emissions'!J54 - 'Input Emissions'!$T54)</f>
        <v>-5.1000200000000007</v>
      </c>
      <c r="K54" s="50"/>
      <c r="L54" s="20">
        <f>-1*('Input Emissions'!L54/130000 - 'Input Emissions'!$L54/130000)</f>
        <v>0</v>
      </c>
      <c r="M54" s="21">
        <f>-1*('Input Emissions'!M54/130000 - 'Input Emissions'!$M54/130000)</f>
        <v>0</v>
      </c>
      <c r="N54" s="22">
        <f>-1*('Input Emissions'!N54/130000 - 'Input Emissions'!$N54/130000)</f>
        <v>0</v>
      </c>
      <c r="O54" s="20">
        <f>-1*('Input Emissions'!O54 - 'Input Emissions'!$O54)</f>
        <v>0</v>
      </c>
      <c r="P54" s="21">
        <f>-1*('Input Emissions'!P54 - 'Input Emissions'!$P54)</f>
        <v>0</v>
      </c>
      <c r="Q54" s="22">
        <f>-1*('Input Emissions'!Q54 - 'Input Emissions'!$Q54)</f>
        <v>0</v>
      </c>
      <c r="R54" s="20">
        <f>-1*('Input Emissions'!R54 - 'Input Emissions'!$R54)</f>
        <v>0</v>
      </c>
      <c r="S54" s="21">
        <f>-1*('Input Emissions'!S54 - 'Input Emissions'!$S54)</f>
        <v>0</v>
      </c>
      <c r="T54" s="22">
        <f>-1*('Input Emissions'!T54 - 'Input Emissions'!$T54)</f>
        <v>0</v>
      </c>
      <c r="U54" s="50"/>
      <c r="V54" s="20">
        <f>-1*('Input Emissions'!V54/130000 - 'Input Emissions'!$L54/130000)</f>
        <v>4.660230769233749</v>
      </c>
      <c r="W54" s="21">
        <f>-1*('Input Emissions'!W54/130000 - 'Input Emissions'!$M54/130000)</f>
        <v>0</v>
      </c>
      <c r="X54" s="22">
        <f>-1*('Input Emissions'!X54/130000 - 'Input Emissions'!$N54/130000)</f>
        <v>-4.9367692307692224E-2</v>
      </c>
      <c r="Y54" s="20">
        <f>-1*('Input Emissions'!Y54 - 'Input Emissions'!$O54)</f>
        <v>-1968</v>
      </c>
      <c r="Z54" s="21">
        <f>-1*('Input Emissions'!Z54 - 'Input Emissions'!$P54)</f>
        <v>0</v>
      </c>
      <c r="AA54" s="22">
        <f>-1*('Input Emissions'!AA54 - 'Input Emissions'!$Q54)</f>
        <v>-490.62399999999616</v>
      </c>
      <c r="AB54" s="20">
        <f>-1*('Input Emissions'!AB54 - 'Input Emissions'!$R54)</f>
        <v>44.190000000002328</v>
      </c>
      <c r="AC54" s="21">
        <f>-1*('Input Emissions'!AC54 - 'Input Emissions'!$S54)</f>
        <v>0</v>
      </c>
      <c r="AD54" s="22">
        <f>-1*('Input Emissions'!AD54 - 'Input Emissions'!$T54)</f>
        <v>1.2018099999999947</v>
      </c>
      <c r="AE54" s="50"/>
      <c r="AF54" s="20">
        <f>-1*('Input Emissions'!AF54/130000 - 'Input Emissions'!$L54/130000)</f>
        <v>228.97923076923325</v>
      </c>
      <c r="AG54" s="21">
        <f>-1*('Input Emissions'!AG54/130000 - 'Input Emissions'!$M54/130000)</f>
        <v>0</v>
      </c>
      <c r="AH54" s="22">
        <f>-1*('Input Emissions'!AH54/130000 - 'Input Emissions'!$N54/130000)</f>
        <v>-6.4717692307691976E-3</v>
      </c>
      <c r="AI54" s="20">
        <f>-1*('Input Emissions'!AI54 - 'Input Emissions'!$O54)</f>
        <v>2391584</v>
      </c>
      <c r="AJ54" s="21">
        <f>-1*('Input Emissions'!AJ54 - 'Input Emissions'!$P54)</f>
        <v>0</v>
      </c>
      <c r="AK54" s="22">
        <f>-1*('Input Emissions'!AK54 - 'Input Emissions'!$Q54)</f>
        <v>-64.307300000000396</v>
      </c>
      <c r="AL54" s="20">
        <f>-1*('Input Emissions'!AL54 - 'Input Emissions'!$R54)</f>
        <v>967.32300000000396</v>
      </c>
      <c r="AM54" s="21">
        <f>-1*('Input Emissions'!AM54 - 'Input Emissions'!$S54)</f>
        <v>0</v>
      </c>
      <c r="AN54" s="22">
        <f>-1*('Input Emissions'!AN54 - 'Input Emissions'!$T54)</f>
        <v>-0.14772100000000421</v>
      </c>
    </row>
    <row r="55" spans="1:40" ht="15" customHeight="1" x14ac:dyDescent="0.25">
      <c r="A55" s="6">
        <v>0.781250000000005</v>
      </c>
      <c r="B55" s="17">
        <f>-1*('Input Emissions'!B55/130000 - 'Input Emissions'!$L55/130000)</f>
        <v>30.247384615384362</v>
      </c>
      <c r="C55" s="18">
        <f>-1*('Input Emissions'!C55/130000 - 'Input Emissions'!$M55/130000)</f>
        <v>0</v>
      </c>
      <c r="D55" s="19">
        <f>-1*('Input Emissions'!D55/130000 - 'Input Emissions'!$N55/130000)</f>
        <v>-0.8984384615384613</v>
      </c>
      <c r="E55" s="17">
        <f>-1*('Input Emissions'!E55 - 'Input Emissions'!$O55)</f>
        <v>255888</v>
      </c>
      <c r="F55" s="18">
        <f>-1*('Input Emissions'!F55 - 'Input Emissions'!$P55)</f>
        <v>0</v>
      </c>
      <c r="G55" s="19">
        <f>-1*('Input Emissions'!G55 - 'Input Emissions'!$Q55)</f>
        <v>-8929.4499999999971</v>
      </c>
      <c r="H55" s="17">
        <f>-1*('Input Emissions'!H55 - 'Input Emissions'!$R55)</f>
        <v>1182.5599999999977</v>
      </c>
      <c r="I55" s="18">
        <f>-1*('Input Emissions'!I55 - 'Input Emissions'!$S55)</f>
        <v>0</v>
      </c>
      <c r="J55" s="19">
        <f>-1*('Input Emissions'!J55 - 'Input Emissions'!$T55)</f>
        <v>-4.8980899999999963</v>
      </c>
      <c r="K55" s="50"/>
      <c r="L55" s="17">
        <f>-1*('Input Emissions'!L55/130000 - 'Input Emissions'!$L55/130000)</f>
        <v>0</v>
      </c>
      <c r="M55" s="18">
        <f>-1*('Input Emissions'!M55/130000 - 'Input Emissions'!$M55/130000)</f>
        <v>0</v>
      </c>
      <c r="N55" s="19">
        <f>-1*('Input Emissions'!N55/130000 - 'Input Emissions'!$N55/130000)</f>
        <v>0</v>
      </c>
      <c r="O55" s="17">
        <f>-1*('Input Emissions'!O55 - 'Input Emissions'!$O55)</f>
        <v>0</v>
      </c>
      <c r="P55" s="18">
        <f>-1*('Input Emissions'!P55 - 'Input Emissions'!$P55)</f>
        <v>0</v>
      </c>
      <c r="Q55" s="19">
        <f>-1*('Input Emissions'!Q55 - 'Input Emissions'!$Q55)</f>
        <v>0</v>
      </c>
      <c r="R55" s="17">
        <f>-1*('Input Emissions'!R55 - 'Input Emissions'!$R55)</f>
        <v>0</v>
      </c>
      <c r="S55" s="18">
        <f>-1*('Input Emissions'!S55 - 'Input Emissions'!$S55)</f>
        <v>0</v>
      </c>
      <c r="T55" s="19">
        <f>-1*('Input Emissions'!T55 - 'Input Emissions'!$T55)</f>
        <v>0</v>
      </c>
      <c r="U55" s="50"/>
      <c r="V55" s="17">
        <f>-1*('Input Emissions'!V55/130000 - 'Input Emissions'!$L55/130000)</f>
        <v>2.5142307692331087</v>
      </c>
      <c r="W55" s="18">
        <f>-1*('Input Emissions'!W55/130000 - 'Input Emissions'!$M55/130000)</f>
        <v>0</v>
      </c>
      <c r="X55" s="19">
        <f>-1*('Input Emissions'!X55/130000 - 'Input Emissions'!$N55/130000)</f>
        <v>-0.36336846153846025</v>
      </c>
      <c r="Y55" s="17">
        <f>-1*('Input Emissions'!Y55 - 'Input Emissions'!$O55)</f>
        <v>-20928</v>
      </c>
      <c r="Z55" s="18">
        <f>-1*('Input Emissions'!Z55 - 'Input Emissions'!$P55)</f>
        <v>0</v>
      </c>
      <c r="AA55" s="19">
        <f>-1*('Input Emissions'!AA55 - 'Input Emissions'!$Q55)</f>
        <v>-3611.4499999999971</v>
      </c>
      <c r="AB55" s="17">
        <f>-1*('Input Emissions'!AB55 - 'Input Emissions'!$R55)</f>
        <v>24.75</v>
      </c>
      <c r="AC55" s="18">
        <f>-1*('Input Emissions'!AC55 - 'Input Emissions'!$S55)</f>
        <v>0</v>
      </c>
      <c r="AD55" s="19">
        <f>-1*('Input Emissions'!AD55 - 'Input Emissions'!$T55)</f>
        <v>-0.81792000000000087</v>
      </c>
      <c r="AE55" s="50"/>
      <c r="AF55" s="17">
        <f>-1*('Input Emissions'!AF55/130000 - 'Input Emissions'!$L55/130000)</f>
        <v>111.19461538461474</v>
      </c>
      <c r="AG55" s="18">
        <f>-1*('Input Emissions'!AG55/130000 - 'Input Emissions'!$M55/130000)</f>
        <v>0</v>
      </c>
      <c r="AH55" s="19">
        <f>-1*('Input Emissions'!AH55/130000 - 'Input Emissions'!$N55/130000)</f>
        <v>9.9098076923098688E-3</v>
      </c>
      <c r="AI55" s="17">
        <f>-1*('Input Emissions'!AI55 - 'Input Emissions'!$O55)</f>
        <v>1471712</v>
      </c>
      <c r="AJ55" s="18">
        <f>-1*('Input Emissions'!AJ55 - 'Input Emissions'!$P55)</f>
        <v>0</v>
      </c>
      <c r="AK55" s="19">
        <f>-1*('Input Emissions'!AK55 - 'Input Emissions'!$Q55)</f>
        <v>98.502500000002328</v>
      </c>
      <c r="AL55" s="17">
        <f>-1*('Input Emissions'!AL55 - 'Input Emissions'!$R55)</f>
        <v>763.34500000000116</v>
      </c>
      <c r="AM55" s="18">
        <f>-1*('Input Emissions'!AM55 - 'Input Emissions'!$S55)</f>
        <v>0</v>
      </c>
      <c r="AN55" s="19">
        <f>-1*('Input Emissions'!AN55 - 'Input Emissions'!$T55)</f>
        <v>-4.9472499999993147E-2</v>
      </c>
    </row>
    <row r="56" spans="1:40" ht="15" customHeight="1" x14ac:dyDescent="0.25">
      <c r="A56" s="6">
        <v>0.78472222222222798</v>
      </c>
      <c r="B56" s="20">
        <f>-1*('Input Emissions'!B56/130000 - 'Input Emissions'!$L56/130000)</f>
        <v>-18.367000000002008</v>
      </c>
      <c r="C56" s="21">
        <f>-1*('Input Emissions'!C56/130000 - 'Input Emissions'!$M56/130000)</f>
        <v>0</v>
      </c>
      <c r="D56" s="22">
        <f>-1*('Input Emissions'!D56/130000 - 'Input Emissions'!$N56/130000)</f>
        <v>-0.84633000000000003</v>
      </c>
      <c r="E56" s="20">
        <f>-1*('Input Emissions'!E56 - 'Input Emissions'!$O56)</f>
        <v>-243488</v>
      </c>
      <c r="F56" s="21">
        <f>-1*('Input Emissions'!F56 - 'Input Emissions'!$P56)</f>
        <v>0</v>
      </c>
      <c r="G56" s="22">
        <f>-1*('Input Emissions'!G56 - 'Input Emissions'!$Q56)</f>
        <v>-8411.5699999999924</v>
      </c>
      <c r="H56" s="20">
        <f>-1*('Input Emissions'!H56 - 'Input Emissions'!$R56)</f>
        <v>932.62999999997555</v>
      </c>
      <c r="I56" s="21">
        <f>-1*('Input Emissions'!I56 - 'Input Emissions'!$S56)</f>
        <v>0</v>
      </c>
      <c r="J56" s="22">
        <f>-1*('Input Emissions'!J56 - 'Input Emissions'!$T56)</f>
        <v>-4.6886500000000098</v>
      </c>
      <c r="K56" s="50"/>
      <c r="L56" s="20">
        <f>-1*('Input Emissions'!L56/130000 - 'Input Emissions'!$L56/130000)</f>
        <v>0</v>
      </c>
      <c r="M56" s="21">
        <f>-1*('Input Emissions'!M56/130000 - 'Input Emissions'!$M56/130000)</f>
        <v>0</v>
      </c>
      <c r="N56" s="22">
        <f>-1*('Input Emissions'!N56/130000 - 'Input Emissions'!$N56/130000)</f>
        <v>0</v>
      </c>
      <c r="O56" s="20">
        <f>-1*('Input Emissions'!O56 - 'Input Emissions'!$O56)</f>
        <v>0</v>
      </c>
      <c r="P56" s="21">
        <f>-1*('Input Emissions'!P56 - 'Input Emissions'!$P56)</f>
        <v>0</v>
      </c>
      <c r="Q56" s="22">
        <f>-1*('Input Emissions'!Q56 - 'Input Emissions'!$Q56)</f>
        <v>0</v>
      </c>
      <c r="R56" s="20">
        <f>-1*('Input Emissions'!R56 - 'Input Emissions'!$R56)</f>
        <v>0</v>
      </c>
      <c r="S56" s="21">
        <f>-1*('Input Emissions'!S56 - 'Input Emissions'!$S56)</f>
        <v>0</v>
      </c>
      <c r="T56" s="22">
        <f>-1*('Input Emissions'!T56 - 'Input Emissions'!$T56)</f>
        <v>0</v>
      </c>
      <c r="U56" s="50"/>
      <c r="V56" s="20">
        <f>-1*('Input Emissions'!V56/130000 - 'Input Emissions'!$L56/130000)</f>
        <v>-1.1503846153864288</v>
      </c>
      <c r="W56" s="21">
        <f>-1*('Input Emissions'!W56/130000 - 'Input Emissions'!$M56/130000)</f>
        <v>0</v>
      </c>
      <c r="X56" s="22">
        <f>-1*('Input Emissions'!X56/130000 - 'Input Emissions'!$N56/130000)</f>
        <v>-0.80018846153846113</v>
      </c>
      <c r="Y56" s="20">
        <f>-1*('Input Emissions'!Y56 - 'Input Emissions'!$O56)</f>
        <v>82640</v>
      </c>
      <c r="Z56" s="21">
        <f>-1*('Input Emissions'!Z56 - 'Input Emissions'!$P56)</f>
        <v>0</v>
      </c>
      <c r="AA56" s="22">
        <f>-1*('Input Emissions'!AA56 - 'Input Emissions'!$Q56)</f>
        <v>-7953.0099999999948</v>
      </c>
      <c r="AB56" s="20">
        <f>-1*('Input Emissions'!AB56 - 'Input Emissions'!$R56)</f>
        <v>5.6099999999860302</v>
      </c>
      <c r="AC56" s="21">
        <f>-1*('Input Emissions'!AC56 - 'Input Emissions'!$S56)</f>
        <v>0</v>
      </c>
      <c r="AD56" s="22">
        <f>-1*('Input Emissions'!AD56 - 'Input Emissions'!$T56)</f>
        <v>-4.253895</v>
      </c>
      <c r="AE56" s="50"/>
      <c r="AF56" s="20">
        <f>-1*('Input Emissions'!AF56/130000 - 'Input Emissions'!$L56/130000)</f>
        <v>112.45492307692257</v>
      </c>
      <c r="AG56" s="21">
        <f>-1*('Input Emissions'!AG56/130000 - 'Input Emissions'!$M56/130000)</f>
        <v>0</v>
      </c>
      <c r="AH56" s="22">
        <f>-1*('Input Emissions'!AH56/130000 - 'Input Emissions'!$N56/130000)</f>
        <v>5.8526423076923351E-2</v>
      </c>
      <c r="AI56" s="20">
        <f>-1*('Input Emissions'!AI56 - 'Input Emissions'!$O56)</f>
        <v>966656</v>
      </c>
      <c r="AJ56" s="21">
        <f>-1*('Input Emissions'!AJ56 - 'Input Emissions'!$P56)</f>
        <v>0</v>
      </c>
      <c r="AK56" s="22">
        <f>-1*('Input Emissions'!AK56 - 'Input Emissions'!$Q56)</f>
        <v>581.69700000000012</v>
      </c>
      <c r="AL56" s="20">
        <f>-1*('Input Emissions'!AL56 - 'Input Emissions'!$R56)</f>
        <v>509.60099999999511</v>
      </c>
      <c r="AM56" s="21">
        <f>-1*('Input Emissions'!AM56 - 'Input Emissions'!$S56)</f>
        <v>0</v>
      </c>
      <c r="AN56" s="22">
        <f>-1*('Input Emissions'!AN56 - 'Input Emissions'!$T56)</f>
        <v>0.38424510000000112</v>
      </c>
    </row>
    <row r="57" spans="1:40" ht="15" customHeight="1" x14ac:dyDescent="0.25">
      <c r="A57" s="6">
        <v>0.78819444444444997</v>
      </c>
      <c r="B57" s="17">
        <f>-1*('Input Emissions'!B57/130000 - 'Input Emissions'!$L57/130000)</f>
        <v>13.054000000000087</v>
      </c>
      <c r="C57" s="18">
        <f>-1*('Input Emissions'!C57/130000 - 'Input Emissions'!$M57/130000)</f>
        <v>0</v>
      </c>
      <c r="D57" s="19">
        <f>-1*('Input Emissions'!D57/130000 - 'Input Emissions'!$N57/130000)</f>
        <v>-0.87608230769230744</v>
      </c>
      <c r="E57" s="17">
        <f>-1*('Input Emissions'!E57 - 'Input Emissions'!$O57)</f>
        <v>60704</v>
      </c>
      <c r="F57" s="18">
        <f>-1*('Input Emissions'!F57 - 'Input Emissions'!$P57)</f>
        <v>0</v>
      </c>
      <c r="G57" s="19">
        <f>-1*('Input Emissions'!G57 - 'Input Emissions'!$Q57)</f>
        <v>-8707.3099999999977</v>
      </c>
      <c r="H57" s="17">
        <f>-1*('Input Emissions'!H57 - 'Input Emissions'!$R57)</f>
        <v>1390.0100000000093</v>
      </c>
      <c r="I57" s="18">
        <f>-1*('Input Emissions'!I57 - 'Input Emissions'!$S57)</f>
        <v>0</v>
      </c>
      <c r="J57" s="19">
        <f>-1*('Input Emissions'!J57 - 'Input Emissions'!$T57)</f>
        <v>-4.9907200000000103</v>
      </c>
      <c r="K57" s="50"/>
      <c r="L57" s="17">
        <f>-1*('Input Emissions'!L57/130000 - 'Input Emissions'!$L57/130000)</f>
        <v>0</v>
      </c>
      <c r="M57" s="18">
        <f>-1*('Input Emissions'!M57/130000 - 'Input Emissions'!$M57/130000)</f>
        <v>0</v>
      </c>
      <c r="N57" s="19">
        <f>-1*('Input Emissions'!N57/130000 - 'Input Emissions'!$N57/130000)</f>
        <v>0</v>
      </c>
      <c r="O57" s="17">
        <f>-1*('Input Emissions'!O57 - 'Input Emissions'!$O57)</f>
        <v>0</v>
      </c>
      <c r="P57" s="18">
        <f>-1*('Input Emissions'!P57 - 'Input Emissions'!$P57)</f>
        <v>0</v>
      </c>
      <c r="Q57" s="19">
        <f>-1*('Input Emissions'!Q57 - 'Input Emissions'!$Q57)</f>
        <v>0</v>
      </c>
      <c r="R57" s="17">
        <f>-1*('Input Emissions'!R57 - 'Input Emissions'!$R57)</f>
        <v>0</v>
      </c>
      <c r="S57" s="18">
        <f>-1*('Input Emissions'!S57 - 'Input Emissions'!$S57)</f>
        <v>0</v>
      </c>
      <c r="T57" s="19">
        <f>-1*('Input Emissions'!T57 - 'Input Emissions'!$T57)</f>
        <v>0</v>
      </c>
      <c r="U57" s="50"/>
      <c r="V57" s="17">
        <f>-1*('Input Emissions'!V57/130000 - 'Input Emissions'!$L57/130000)</f>
        <v>-4.1876153846169473</v>
      </c>
      <c r="W57" s="18">
        <f>-1*('Input Emissions'!W57/130000 - 'Input Emissions'!$M57/130000)</f>
        <v>0</v>
      </c>
      <c r="X57" s="19">
        <f>-1*('Input Emissions'!X57/130000 - 'Input Emissions'!$N57/130000)</f>
        <v>-1.2862869230769238</v>
      </c>
      <c r="Y57" s="17">
        <f>-1*('Input Emissions'!Y57 - 'Input Emissions'!$O57)</f>
        <v>81472</v>
      </c>
      <c r="Z57" s="18">
        <f>-1*('Input Emissions'!Z57 - 'Input Emissions'!$P57)</f>
        <v>0</v>
      </c>
      <c r="AA57" s="19">
        <f>-1*('Input Emissions'!AA57 - 'Input Emissions'!$Q57)</f>
        <v>-12784.330000000002</v>
      </c>
      <c r="AB57" s="17">
        <f>-1*('Input Emissions'!AB57 - 'Input Emissions'!$R57)</f>
        <v>-18.739999999990687</v>
      </c>
      <c r="AC57" s="18">
        <f>-1*('Input Emissions'!AC57 - 'Input Emissions'!$S57)</f>
        <v>0</v>
      </c>
      <c r="AD57" s="19">
        <f>-1*('Input Emissions'!AD57 - 'Input Emissions'!$T57)</f>
        <v>-8.2686400000000049</v>
      </c>
      <c r="AE57" s="50"/>
      <c r="AF57" s="17">
        <f>-1*('Input Emissions'!AF57/130000 - 'Input Emissions'!$L57/130000)</f>
        <v>49.386307692308037</v>
      </c>
      <c r="AG57" s="18">
        <f>-1*('Input Emissions'!AG57/130000 - 'Input Emissions'!$M57/130000)</f>
        <v>0</v>
      </c>
      <c r="AH57" s="19">
        <f>-1*('Input Emissions'!AH57/130000 - 'Input Emissions'!$N57/130000)</f>
        <v>8.016130769230756E-2</v>
      </c>
      <c r="AI57" s="17">
        <f>-1*('Input Emissions'!AI57 - 'Input Emissions'!$O57)</f>
        <v>352000</v>
      </c>
      <c r="AJ57" s="18">
        <f>-1*('Input Emissions'!AJ57 - 'Input Emissions'!$P57)</f>
        <v>0</v>
      </c>
      <c r="AK57" s="19">
        <f>-1*('Input Emissions'!AK57 - 'Input Emissions'!$Q57)</f>
        <v>796.72440000000643</v>
      </c>
      <c r="AL57" s="17">
        <f>-1*('Input Emissions'!AL57 - 'Input Emissions'!$R57)</f>
        <v>333.16399999998976</v>
      </c>
      <c r="AM57" s="18">
        <f>-1*('Input Emissions'!AM57 - 'Input Emissions'!$S57)</f>
        <v>0</v>
      </c>
      <c r="AN57" s="19">
        <f>-1*('Input Emissions'!AN57 - 'Input Emissions'!$T57)</f>
        <v>0.51594699999998994</v>
      </c>
    </row>
    <row r="58" spans="1:40" ht="15" customHeight="1" thickBot="1" x14ac:dyDescent="0.3">
      <c r="A58" s="6">
        <v>0.79166666666667196</v>
      </c>
      <c r="B58" s="20">
        <f>-1*('Input Emissions'!B58/130000 - 'Input Emissions'!$L58/130000)</f>
        <v>45.562076923077257</v>
      </c>
      <c r="C58" s="21">
        <f>-1*('Input Emissions'!C58/130000 - 'Input Emissions'!$M58/130000)</f>
        <v>0</v>
      </c>
      <c r="D58" s="22">
        <f>-1*('Input Emissions'!D58/130000 - 'Input Emissions'!$N58/130000)</f>
        <v>-0.74057846153846008</v>
      </c>
      <c r="E58" s="20">
        <f>-1*('Input Emissions'!E58 - 'Input Emissions'!$O58)</f>
        <v>386928</v>
      </c>
      <c r="F58" s="21">
        <f>-1*('Input Emissions'!F58 - 'Input Emissions'!$P58)</f>
        <v>0</v>
      </c>
      <c r="G58" s="22">
        <f>-1*('Input Emissions'!G58 - 'Input Emissions'!$Q58)</f>
        <v>-7360.5639999999985</v>
      </c>
      <c r="H58" s="20">
        <f>-1*('Input Emissions'!H58 - 'Input Emissions'!$R58)</f>
        <v>1903.0599999999977</v>
      </c>
      <c r="I58" s="21">
        <f>-1*('Input Emissions'!I58 - 'Input Emissions'!$S58)</f>
        <v>0</v>
      </c>
      <c r="J58" s="22">
        <f>-1*('Input Emissions'!J58 - 'Input Emissions'!$T58)</f>
        <v>-4.6538699999999977</v>
      </c>
      <c r="K58" s="50"/>
      <c r="L58" s="20">
        <f>-1*('Input Emissions'!L58/130000 - 'Input Emissions'!$L58/130000)</f>
        <v>0</v>
      </c>
      <c r="M58" s="21">
        <f>-1*('Input Emissions'!M58/130000 - 'Input Emissions'!$M58/130000)</f>
        <v>0</v>
      </c>
      <c r="N58" s="22">
        <f>-1*('Input Emissions'!N58/130000 - 'Input Emissions'!$N58/130000)</f>
        <v>0</v>
      </c>
      <c r="O58" s="20">
        <f>-1*('Input Emissions'!O58 - 'Input Emissions'!$O58)</f>
        <v>0</v>
      </c>
      <c r="P58" s="21">
        <f>-1*('Input Emissions'!P58 - 'Input Emissions'!$P58)</f>
        <v>0</v>
      </c>
      <c r="Q58" s="22">
        <f>-1*('Input Emissions'!Q58 - 'Input Emissions'!$Q58)</f>
        <v>0</v>
      </c>
      <c r="R58" s="20">
        <f>-1*('Input Emissions'!R58 - 'Input Emissions'!$R58)</f>
        <v>0</v>
      </c>
      <c r="S58" s="21">
        <f>-1*('Input Emissions'!S58 - 'Input Emissions'!$S58)</f>
        <v>0</v>
      </c>
      <c r="T58" s="22">
        <f>-1*('Input Emissions'!T58 - 'Input Emissions'!$T58)</f>
        <v>0</v>
      </c>
      <c r="U58" s="50"/>
      <c r="V58" s="20">
        <f>-1*('Input Emissions'!V58/130000 - 'Input Emissions'!$L58/130000)</f>
        <v>-3.0390000000006694</v>
      </c>
      <c r="W58" s="21">
        <f>-1*('Input Emissions'!W58/130000 - 'Input Emissions'!$M58/130000)</f>
        <v>0</v>
      </c>
      <c r="X58" s="22">
        <f>-1*('Input Emissions'!X58/130000 - 'Input Emissions'!$N58/130000)</f>
        <v>-1.1898461538461529</v>
      </c>
      <c r="Y58" s="20">
        <f>-1*('Input Emissions'!Y58 - 'Input Emissions'!$O58)</f>
        <v>34720</v>
      </c>
      <c r="Z58" s="21">
        <f>-1*('Input Emissions'!Z58 - 'Input Emissions'!$P58)</f>
        <v>0</v>
      </c>
      <c r="AA58" s="22">
        <f>-1*('Input Emissions'!AA58 - 'Input Emissions'!$Q58)</f>
        <v>-11825.813999999998</v>
      </c>
      <c r="AB58" s="20">
        <f>-1*('Input Emissions'!AB58 - 'Input Emissions'!$R58)</f>
        <v>86.059999999997672</v>
      </c>
      <c r="AC58" s="21">
        <f>-1*('Input Emissions'!AC58 - 'Input Emissions'!$S58)</f>
        <v>0</v>
      </c>
      <c r="AD58" s="22">
        <f>-1*('Input Emissions'!AD58 - 'Input Emissions'!$T58)</f>
        <v>-7.7035959999999903</v>
      </c>
      <c r="AE58" s="50"/>
      <c r="AF58" s="20">
        <f>-1*('Input Emissions'!AF58/130000 - 'Input Emissions'!$L58/130000)</f>
        <v>32.369230769232672</v>
      </c>
      <c r="AG58" s="21">
        <f>-1*('Input Emissions'!AG58/130000 - 'Input Emissions'!$M58/130000)</f>
        <v>0</v>
      </c>
      <c r="AH58" s="22">
        <f>-1*('Input Emissions'!AH58/130000 - 'Input Emissions'!$N58/130000)</f>
        <v>4.0077192307693466E-2</v>
      </c>
      <c r="AI58" s="20">
        <f>-1*('Input Emissions'!AI58 - 'Input Emissions'!$O58)</f>
        <v>442176</v>
      </c>
      <c r="AJ58" s="21">
        <f>-1*('Input Emissions'!AJ58 - 'Input Emissions'!$P58)</f>
        <v>0</v>
      </c>
      <c r="AK58" s="22">
        <f>-1*('Input Emissions'!AK58 - 'Input Emissions'!$Q58)</f>
        <v>398.32619999999588</v>
      </c>
      <c r="AL58" s="20">
        <f>-1*('Input Emissions'!AL58 - 'Input Emissions'!$R58)</f>
        <v>151.53499999997439</v>
      </c>
      <c r="AM58" s="21">
        <f>-1*('Input Emissions'!AM58 - 'Input Emissions'!$S58)</f>
        <v>0</v>
      </c>
      <c r="AN58" s="22">
        <f>-1*('Input Emissions'!AN58 - 'Input Emissions'!$T58)</f>
        <v>0.26809074999999893</v>
      </c>
    </row>
    <row r="59" spans="1:40" ht="15" hidden="1" customHeight="1" x14ac:dyDescent="0.25">
      <c r="A59" s="6">
        <v>0.79513888888889495</v>
      </c>
      <c r="B59" s="11">
        <f>'Input Emissions'!B59/13000</f>
        <v>196368.1676923077</v>
      </c>
      <c r="C59" s="12">
        <f>'Input Emissions'!C59/13000</f>
        <v>0</v>
      </c>
      <c r="D59" s="13">
        <f>'Input Emissions'!D59/13000</f>
        <v>104.7489076923077</v>
      </c>
      <c r="E59" s="11">
        <v>34717684000</v>
      </c>
      <c r="F59" s="12">
        <v>0</v>
      </c>
      <c r="G59" s="13">
        <v>11360068</v>
      </c>
      <c r="H59" s="11">
        <v>17985860</v>
      </c>
      <c r="I59" s="12">
        <v>0</v>
      </c>
      <c r="J59" s="13">
        <v>5883.8495999999996</v>
      </c>
      <c r="K59" s="50"/>
      <c r="L59" s="11">
        <f>'Input Emissions'!L59/13000</f>
        <v>196546.36307692307</v>
      </c>
      <c r="M59" s="12">
        <f>'Input Emissions'!M59/13000</f>
        <v>0</v>
      </c>
      <c r="N59" s="13">
        <f>'Input Emissions'!N59/13000</f>
        <v>101.17098461538463</v>
      </c>
      <c r="O59" s="11">
        <v>34717684000</v>
      </c>
      <c r="P59" s="12">
        <v>0</v>
      </c>
      <c r="Q59" s="13">
        <v>11360068</v>
      </c>
      <c r="R59" s="11">
        <v>17985860</v>
      </c>
      <c r="S59" s="12">
        <v>0</v>
      </c>
      <c r="T59" s="13">
        <v>5883.8495999999996</v>
      </c>
      <c r="U59" s="50"/>
      <c r="V59" s="11">
        <f>'Input Emissions'!V59/13000</f>
        <v>196274.4323076923</v>
      </c>
      <c r="W59" s="12">
        <f>'Input Emissions'!W59/13000</f>
        <v>0</v>
      </c>
      <c r="X59" s="13">
        <f>'Input Emissions'!X59/13000</f>
        <v>110.99796923076924</v>
      </c>
      <c r="Y59" s="11">
        <v>44044243000</v>
      </c>
      <c r="Z59" s="12">
        <v>0</v>
      </c>
      <c r="AA59" s="13">
        <v>16405279</v>
      </c>
      <c r="AB59" s="11">
        <v>22861164</v>
      </c>
      <c r="AC59" s="12">
        <v>0</v>
      </c>
      <c r="AD59" s="13">
        <v>8489.7849999999999</v>
      </c>
      <c r="AE59" s="50"/>
      <c r="AF59" s="11">
        <f>'Input Emissions'!AF59/13000</f>
        <v>196153.84615384616</v>
      </c>
      <c r="AG59" s="12">
        <f>'Input Emissions'!AG59/13000</f>
        <v>0</v>
      </c>
      <c r="AH59" s="13">
        <f>'Input Emissions'!AH59/13000</f>
        <v>100.80102153846154</v>
      </c>
      <c r="AI59" s="11">
        <v>41809129000</v>
      </c>
      <c r="AJ59" s="12">
        <v>0</v>
      </c>
      <c r="AK59" s="13">
        <v>12774326</v>
      </c>
      <c r="AL59" s="11">
        <v>21693078</v>
      </c>
      <c r="AM59" s="12">
        <v>0</v>
      </c>
      <c r="AN59" s="13">
        <v>6615.0913</v>
      </c>
    </row>
    <row r="60" spans="1:40" ht="15" hidden="1" customHeight="1" x14ac:dyDescent="0.25">
      <c r="A60" s="6">
        <v>0.79861111111111704</v>
      </c>
      <c r="B60" s="14">
        <f>'Input Emissions'!B60/13000</f>
        <v>181099.14615384614</v>
      </c>
      <c r="C60" s="15">
        <f>'Input Emissions'!C60/13000</f>
        <v>0</v>
      </c>
      <c r="D60" s="16">
        <f>'Input Emissions'!D60/13000</f>
        <v>96.11756923076922</v>
      </c>
      <c r="E60" s="14">
        <v>32285141000</v>
      </c>
      <c r="F60" s="15">
        <v>0</v>
      </c>
      <c r="G60" s="16">
        <v>10497462</v>
      </c>
      <c r="H60" s="14">
        <v>16719073</v>
      </c>
      <c r="I60" s="15">
        <v>0</v>
      </c>
      <c r="J60" s="16">
        <v>5437.1620000000003</v>
      </c>
      <c r="K60" s="50"/>
      <c r="L60" s="14">
        <f>'Input Emissions'!L60/13000</f>
        <v>179868.55384615384</v>
      </c>
      <c r="M60" s="15">
        <f>'Input Emissions'!M60/13000</f>
        <v>0</v>
      </c>
      <c r="N60" s="16">
        <f>'Input Emissions'!N60/13000</f>
        <v>94.812453846153844</v>
      </c>
      <c r="O60" s="14">
        <v>32285141000</v>
      </c>
      <c r="P60" s="15">
        <v>0</v>
      </c>
      <c r="Q60" s="16">
        <v>10497462</v>
      </c>
      <c r="R60" s="14">
        <v>16719073</v>
      </c>
      <c r="S60" s="15">
        <v>0</v>
      </c>
      <c r="T60" s="16">
        <v>5437.1620000000003</v>
      </c>
      <c r="U60" s="50"/>
      <c r="V60" s="14">
        <f>'Input Emissions'!V60/13000</f>
        <v>179878.06</v>
      </c>
      <c r="W60" s="15">
        <f>'Input Emissions'!W60/13000</f>
        <v>0</v>
      </c>
      <c r="X60" s="16">
        <f>'Input Emissions'!X60/13000</f>
        <v>104.89006923076923</v>
      </c>
      <c r="Y60" s="14">
        <v>41469100000</v>
      </c>
      <c r="Z60" s="15">
        <v>0</v>
      </c>
      <c r="AA60" s="16">
        <v>14715418</v>
      </c>
      <c r="AB60" s="14">
        <v>21513918</v>
      </c>
      <c r="AC60" s="15">
        <v>0</v>
      </c>
      <c r="AD60" s="16">
        <v>7616.4633999999996</v>
      </c>
      <c r="AE60" s="50"/>
      <c r="AF60" s="14">
        <f>'Input Emissions'!AF60/13000</f>
        <v>179230.76923076922</v>
      </c>
      <c r="AG60" s="15">
        <f>'Input Emissions'!AG60/13000</f>
        <v>0</v>
      </c>
      <c r="AH60" s="16">
        <f>'Input Emissions'!AH60/13000</f>
        <v>94.536535769230781</v>
      </c>
      <c r="AI60" s="14">
        <v>39212962000</v>
      </c>
      <c r="AJ60" s="15">
        <v>0</v>
      </c>
      <c r="AK60" s="16">
        <v>11852139</v>
      </c>
      <c r="AL60" s="14">
        <v>20334794</v>
      </c>
      <c r="AM60" s="15">
        <v>0</v>
      </c>
      <c r="AN60" s="16">
        <v>6137.2812000000004</v>
      </c>
    </row>
    <row r="61" spans="1:40" ht="15" hidden="1" customHeight="1" x14ac:dyDescent="0.25">
      <c r="A61" s="6">
        <v>0.80208333333333903</v>
      </c>
      <c r="B61" s="11">
        <f>'Input Emissions'!B61/13000</f>
        <v>160474.98846153845</v>
      </c>
      <c r="C61" s="12">
        <f>'Input Emissions'!C61/13000</f>
        <v>0</v>
      </c>
      <c r="D61" s="13">
        <f>'Input Emissions'!D61/13000</f>
        <v>87.269938461538459</v>
      </c>
      <c r="E61" s="11">
        <v>28709754900</v>
      </c>
      <c r="F61" s="12">
        <v>0</v>
      </c>
      <c r="G61" s="13">
        <v>9328934</v>
      </c>
      <c r="H61" s="11">
        <v>14864058</v>
      </c>
      <c r="I61" s="12">
        <v>0</v>
      </c>
      <c r="J61" s="13">
        <v>4832.5766999999996</v>
      </c>
      <c r="K61" s="50"/>
      <c r="L61" s="11">
        <f>'Input Emissions'!L61/13000</f>
        <v>157246.91692307693</v>
      </c>
      <c r="M61" s="12">
        <f>'Input Emissions'!M61/13000</f>
        <v>0</v>
      </c>
      <c r="N61" s="13">
        <f>'Input Emissions'!N61/13000</f>
        <v>87.113238461538472</v>
      </c>
      <c r="O61" s="11">
        <v>28709754900</v>
      </c>
      <c r="P61" s="12">
        <v>0</v>
      </c>
      <c r="Q61" s="13">
        <v>9328934</v>
      </c>
      <c r="R61" s="11">
        <v>14864058</v>
      </c>
      <c r="S61" s="12">
        <v>0</v>
      </c>
      <c r="T61" s="13">
        <v>4832.5766999999996</v>
      </c>
      <c r="U61" s="50"/>
      <c r="V61" s="11">
        <f>'Input Emissions'!V61/13000</f>
        <v>159418.59461538462</v>
      </c>
      <c r="W61" s="12">
        <f>'Input Emissions'!W61/13000</f>
        <v>0</v>
      </c>
      <c r="X61" s="13">
        <f>'Input Emissions'!X61/13000</f>
        <v>96.84460769230769</v>
      </c>
      <c r="Y61" s="11">
        <v>37827338000</v>
      </c>
      <c r="Z61" s="12">
        <v>0</v>
      </c>
      <c r="AA61" s="13">
        <v>12670688</v>
      </c>
      <c r="AB61" s="11">
        <v>19612960</v>
      </c>
      <c r="AC61" s="12">
        <v>0</v>
      </c>
      <c r="AD61" s="13">
        <v>6558.2950000000001</v>
      </c>
      <c r="AE61" s="50"/>
      <c r="AF61" s="11">
        <f>'Input Emissions'!AF61/13000</f>
        <v>156923.07692307694</v>
      </c>
      <c r="AG61" s="12">
        <f>'Input Emissions'!AG61/13000</f>
        <v>0</v>
      </c>
      <c r="AH61" s="13">
        <f>'Input Emissions'!AH61/13000</f>
        <v>86.958418076923081</v>
      </c>
      <c r="AI61" s="11">
        <v>35398234000</v>
      </c>
      <c r="AJ61" s="12">
        <v>0</v>
      </c>
      <c r="AK61" s="13">
        <v>10594410</v>
      </c>
      <c r="AL61" s="11">
        <v>18345796</v>
      </c>
      <c r="AM61" s="12">
        <v>0</v>
      </c>
      <c r="AN61" s="13">
        <v>5486.0630000000001</v>
      </c>
    </row>
    <row r="62" spans="1:40" ht="15" hidden="1" customHeight="1" x14ac:dyDescent="0.25">
      <c r="A62" s="6">
        <v>0.80555555555556202</v>
      </c>
      <c r="B62" s="14">
        <f>'Input Emissions'!B62/13000</f>
        <v>136092.81</v>
      </c>
      <c r="C62" s="15">
        <f>'Input Emissions'!C62/13000</f>
        <v>0</v>
      </c>
      <c r="D62" s="16">
        <f>'Input Emissions'!D62/13000</f>
        <v>77.194303076923077</v>
      </c>
      <c r="E62" s="14">
        <v>24160366600</v>
      </c>
      <c r="F62" s="15">
        <v>0</v>
      </c>
      <c r="G62" s="16">
        <v>8111866</v>
      </c>
      <c r="H62" s="14">
        <v>12505640</v>
      </c>
      <c r="I62" s="15">
        <v>0</v>
      </c>
      <c r="J62" s="16">
        <v>4201.5879999999997</v>
      </c>
      <c r="K62" s="50"/>
      <c r="L62" s="14">
        <f>'Input Emissions'!L62/13000</f>
        <v>130574.5723076923</v>
      </c>
      <c r="M62" s="15">
        <f>'Input Emissions'!M62/13000</f>
        <v>0</v>
      </c>
      <c r="N62" s="16">
        <f>'Input Emissions'!N62/13000</f>
        <v>74.16</v>
      </c>
      <c r="O62" s="14">
        <v>24160366600</v>
      </c>
      <c r="P62" s="15">
        <v>0</v>
      </c>
      <c r="Q62" s="16">
        <v>8111866</v>
      </c>
      <c r="R62" s="14">
        <v>12505640</v>
      </c>
      <c r="S62" s="15">
        <v>0</v>
      </c>
      <c r="T62" s="16">
        <v>4201.5879999999997</v>
      </c>
      <c r="U62" s="50"/>
      <c r="V62" s="14">
        <f>'Input Emissions'!V62/13000</f>
        <v>132443.45076923078</v>
      </c>
      <c r="W62" s="15">
        <f>'Input Emissions'!W62/13000</f>
        <v>0</v>
      </c>
      <c r="X62" s="16">
        <f>'Input Emissions'!X62/13000</f>
        <v>84.257761538461537</v>
      </c>
      <c r="Y62" s="14">
        <v>33406783500</v>
      </c>
      <c r="Z62" s="15">
        <v>0</v>
      </c>
      <c r="AA62" s="16">
        <v>10550940</v>
      </c>
      <c r="AB62" s="14">
        <v>17311228</v>
      </c>
      <c r="AC62" s="15">
        <v>0</v>
      </c>
      <c r="AD62" s="16">
        <v>5460.5879999999997</v>
      </c>
      <c r="AE62" s="50"/>
      <c r="AF62" s="14">
        <f>'Input Emissions'!AF62/13000</f>
        <v>130000</v>
      </c>
      <c r="AG62" s="15">
        <f>'Input Emissions'!AG62/13000</f>
        <v>0</v>
      </c>
      <c r="AH62" s="16">
        <f>'Input Emissions'!AH62/13000</f>
        <v>74.141684230769229</v>
      </c>
      <c r="AI62" s="14">
        <v>31126151200</v>
      </c>
      <c r="AJ62" s="15">
        <v>0</v>
      </c>
      <c r="AK62" s="16">
        <v>8634663</v>
      </c>
      <c r="AL62" s="14">
        <v>16124406</v>
      </c>
      <c r="AM62" s="15">
        <v>0</v>
      </c>
      <c r="AN62" s="16">
        <v>4471.3530000000001</v>
      </c>
    </row>
    <row r="63" spans="1:40" ht="15" hidden="1" customHeight="1" x14ac:dyDescent="0.25">
      <c r="A63" s="6">
        <v>0.80902777777778401</v>
      </c>
      <c r="B63" s="11">
        <f>'Input Emissions'!B63/13000</f>
        <v>108343.10923076923</v>
      </c>
      <c r="C63" s="12">
        <f>'Input Emissions'!C63/13000</f>
        <v>0</v>
      </c>
      <c r="D63" s="13">
        <f>'Input Emissions'!D63/13000</f>
        <v>59.618738461538463</v>
      </c>
      <c r="E63" s="11">
        <v>19167010800</v>
      </c>
      <c r="F63" s="12">
        <v>0</v>
      </c>
      <c r="G63" s="13">
        <v>5872654</v>
      </c>
      <c r="H63" s="11">
        <v>9918002</v>
      </c>
      <c r="I63" s="12">
        <v>0</v>
      </c>
      <c r="J63" s="13">
        <v>3041.8456999999999</v>
      </c>
      <c r="K63" s="50"/>
      <c r="L63" s="11">
        <f>'Input Emissions'!L63/13000</f>
        <v>100498.49076923078</v>
      </c>
      <c r="M63" s="12">
        <f>'Input Emissions'!M63/13000</f>
        <v>0</v>
      </c>
      <c r="N63" s="13">
        <f>'Input Emissions'!N63/13000</f>
        <v>54.94727692307692</v>
      </c>
      <c r="O63" s="11">
        <v>19167010800</v>
      </c>
      <c r="P63" s="12">
        <v>0</v>
      </c>
      <c r="Q63" s="13">
        <v>5872654</v>
      </c>
      <c r="R63" s="11">
        <v>9918002</v>
      </c>
      <c r="S63" s="12">
        <v>0</v>
      </c>
      <c r="T63" s="13">
        <v>3041.8456999999999</v>
      </c>
      <c r="U63" s="50"/>
      <c r="V63" s="11">
        <f>'Input Emissions'!V63/13000</f>
        <v>102179.64307692308</v>
      </c>
      <c r="W63" s="12">
        <f>'Input Emissions'!W63/13000</f>
        <v>0</v>
      </c>
      <c r="X63" s="13">
        <f>'Input Emissions'!X63/13000</f>
        <v>63.761507692307688</v>
      </c>
      <c r="Y63" s="11">
        <v>28096821200</v>
      </c>
      <c r="Z63" s="12">
        <v>0</v>
      </c>
      <c r="AA63" s="13">
        <v>6947383</v>
      </c>
      <c r="AB63" s="11">
        <v>14551903</v>
      </c>
      <c r="AC63" s="12">
        <v>0</v>
      </c>
      <c r="AD63" s="13">
        <v>3596.806</v>
      </c>
      <c r="AE63" s="50"/>
      <c r="AF63" s="11">
        <f>'Input Emissions'!AF63/13000</f>
        <v>100000</v>
      </c>
      <c r="AG63" s="12">
        <f>'Input Emissions'!AG63/13000</f>
        <v>0</v>
      </c>
      <c r="AH63" s="13">
        <f>'Input Emissions'!AH63/13000</f>
        <v>54.952073461538461</v>
      </c>
      <c r="AI63" s="11">
        <v>26223855600</v>
      </c>
      <c r="AJ63" s="12">
        <v>0</v>
      </c>
      <c r="AK63" s="13">
        <v>5669533.5</v>
      </c>
      <c r="AL63" s="11">
        <v>13578556</v>
      </c>
      <c r="AM63" s="12">
        <v>0</v>
      </c>
      <c r="AN63" s="13">
        <v>2937.1327999999999</v>
      </c>
    </row>
    <row r="64" spans="1:40" ht="15" hidden="1" customHeight="1" x14ac:dyDescent="0.25">
      <c r="A64" s="6">
        <v>0.812500000000006</v>
      </c>
      <c r="B64" s="14">
        <f>'Input Emissions'!B64/13000</f>
        <v>78324.947692307687</v>
      </c>
      <c r="C64" s="15">
        <f>'Input Emissions'!C64/13000</f>
        <v>0</v>
      </c>
      <c r="D64" s="16">
        <f>'Input Emissions'!D64/13000</f>
        <v>36.469830769230768</v>
      </c>
      <c r="E64" s="14">
        <v>13979990000</v>
      </c>
      <c r="F64" s="15">
        <v>0</v>
      </c>
      <c r="G64" s="16">
        <v>3470701</v>
      </c>
      <c r="H64" s="14">
        <v>7230702</v>
      </c>
      <c r="I64" s="15">
        <v>0</v>
      </c>
      <c r="J64" s="16">
        <v>1797.7643</v>
      </c>
      <c r="K64" s="50"/>
      <c r="L64" s="14">
        <f>'Input Emissions'!L64/13000</f>
        <v>68699.352307692301</v>
      </c>
      <c r="M64" s="15">
        <f>'Input Emissions'!M64/13000</f>
        <v>0</v>
      </c>
      <c r="N64" s="16">
        <f>'Input Emissions'!N64/13000</f>
        <v>32.530323076923075</v>
      </c>
      <c r="O64" s="14">
        <v>13979990000</v>
      </c>
      <c r="P64" s="15">
        <v>0</v>
      </c>
      <c r="Q64" s="16">
        <v>3470701</v>
      </c>
      <c r="R64" s="14">
        <v>7230702</v>
      </c>
      <c r="S64" s="15">
        <v>0</v>
      </c>
      <c r="T64" s="16">
        <v>1797.7643</v>
      </c>
      <c r="U64" s="50"/>
      <c r="V64" s="14">
        <f>'Input Emissions'!V64/13000</f>
        <v>70755.288461538468</v>
      </c>
      <c r="W64" s="15">
        <f>'Input Emissions'!W64/13000</f>
        <v>0</v>
      </c>
      <c r="X64" s="16">
        <f>'Input Emissions'!X64/13000</f>
        <v>40.011410769230771</v>
      </c>
      <c r="Y64" s="14">
        <v>22437646300</v>
      </c>
      <c r="Z64" s="15">
        <v>0</v>
      </c>
      <c r="AA64" s="16">
        <v>3121988</v>
      </c>
      <c r="AB64" s="14">
        <v>11611992</v>
      </c>
      <c r="AC64" s="15">
        <v>0</v>
      </c>
      <c r="AD64" s="16">
        <v>1617.7702999999999</v>
      </c>
      <c r="AE64" s="50"/>
      <c r="AF64" s="14">
        <f>'Input Emissions'!AF64/13000</f>
        <v>68461.538461538468</v>
      </c>
      <c r="AG64" s="15">
        <f>'Input Emissions'!AG64/13000</f>
        <v>0</v>
      </c>
      <c r="AH64" s="16">
        <f>'Input Emissions'!AH64/13000</f>
        <v>32.600940192307689</v>
      </c>
      <c r="AI64" s="14">
        <v>20927326200</v>
      </c>
      <c r="AJ64" s="15">
        <v>0</v>
      </c>
      <c r="AK64" s="16">
        <v>3542209</v>
      </c>
      <c r="AL64" s="14">
        <v>10828218</v>
      </c>
      <c r="AM64" s="15">
        <v>0</v>
      </c>
      <c r="AN64" s="16">
        <v>1834.3996999999999</v>
      </c>
    </row>
    <row r="65" spans="1:41" ht="15" hidden="1" customHeight="1" x14ac:dyDescent="0.25">
      <c r="A65" s="6">
        <v>0.81597222222222898</v>
      </c>
      <c r="B65" s="11">
        <f>'Input Emissions'!B65/13000</f>
        <v>52768.644615384612</v>
      </c>
      <c r="C65" s="12">
        <f>'Input Emissions'!C65/13000</f>
        <v>0</v>
      </c>
      <c r="D65" s="13">
        <f>'Input Emissions'!D65/13000</f>
        <v>19.81794846153846</v>
      </c>
      <c r="E65" s="11">
        <v>9310768100</v>
      </c>
      <c r="F65" s="12">
        <v>0</v>
      </c>
      <c r="G65" s="13">
        <v>1481249.6</v>
      </c>
      <c r="H65" s="11">
        <v>4815891.5</v>
      </c>
      <c r="I65" s="12">
        <v>0</v>
      </c>
      <c r="J65" s="13">
        <v>767.90160000000003</v>
      </c>
      <c r="K65" s="50"/>
      <c r="L65" s="11">
        <f>'Input Emissions'!L65/13000</f>
        <v>42236.92769230769</v>
      </c>
      <c r="M65" s="12">
        <f>'Input Emissions'!M65/13000</f>
        <v>0</v>
      </c>
      <c r="N65" s="13">
        <f>'Input Emissions'!N65/13000</f>
        <v>16.092401538461537</v>
      </c>
      <c r="O65" s="11">
        <v>9310768100</v>
      </c>
      <c r="P65" s="12">
        <v>0</v>
      </c>
      <c r="Q65" s="13">
        <v>1481249.6</v>
      </c>
      <c r="R65" s="11">
        <v>4815891.5</v>
      </c>
      <c r="S65" s="12">
        <v>0</v>
      </c>
      <c r="T65" s="13">
        <v>767.90160000000003</v>
      </c>
      <c r="U65" s="50"/>
      <c r="V65" s="11">
        <f>'Input Emissions'!V65/13000</f>
        <v>44924.61307692308</v>
      </c>
      <c r="W65" s="12">
        <f>'Input Emissions'!W65/13000</f>
        <v>0</v>
      </c>
      <c r="X65" s="13">
        <f>'Input Emissions'!X65/13000</f>
        <v>23.493057692307691</v>
      </c>
      <c r="Y65" s="11">
        <v>16873154600</v>
      </c>
      <c r="Z65" s="12">
        <v>0</v>
      </c>
      <c r="AA65" s="13">
        <v>942020.6</v>
      </c>
      <c r="AB65" s="11">
        <v>8723346</v>
      </c>
      <c r="AC65" s="12">
        <v>0</v>
      </c>
      <c r="AD65" s="13">
        <v>489.14496000000003</v>
      </c>
      <c r="AE65" s="50"/>
      <c r="AF65" s="11">
        <f>'Input Emissions'!AF65/13000</f>
        <v>41923.076923076922</v>
      </c>
      <c r="AG65" s="12">
        <f>'Input Emissions'!AG65/13000</f>
        <v>0</v>
      </c>
      <c r="AH65" s="13">
        <f>'Input Emissions'!AH65/13000</f>
        <v>16.189478769230767</v>
      </c>
      <c r="AI65" s="11">
        <v>15950751700</v>
      </c>
      <c r="AJ65" s="12">
        <v>0</v>
      </c>
      <c r="AK65" s="13">
        <v>1610227.2</v>
      </c>
      <c r="AL65" s="11">
        <v>8246535.5</v>
      </c>
      <c r="AM65" s="12">
        <v>0</v>
      </c>
      <c r="AN65" s="13">
        <v>834.02954</v>
      </c>
    </row>
    <row r="66" spans="1:41" ht="15" hidden="1" customHeight="1" x14ac:dyDescent="0.25">
      <c r="A66" s="6">
        <v>0.81944444444445097</v>
      </c>
      <c r="B66" s="14">
        <f>'Input Emissions'!B66/13000</f>
        <v>34820.502153846151</v>
      </c>
      <c r="C66" s="15">
        <f>'Input Emissions'!C66/13000</f>
        <v>0</v>
      </c>
      <c r="D66" s="16">
        <f>'Input Emissions'!D66/13000</f>
        <v>10.791669230769232</v>
      </c>
      <c r="E66" s="14">
        <v>5745655800</v>
      </c>
      <c r="F66" s="15">
        <v>0</v>
      </c>
      <c r="G66" s="16">
        <v>689406.06</v>
      </c>
      <c r="H66" s="14">
        <v>2974066</v>
      </c>
      <c r="I66" s="15">
        <v>0</v>
      </c>
      <c r="J66" s="16">
        <v>357.55963000000003</v>
      </c>
      <c r="K66" s="50"/>
      <c r="L66" s="14">
        <f>'Input Emissions'!L66/13000</f>
        <v>24906.417230769232</v>
      </c>
      <c r="M66" s="15">
        <f>'Input Emissions'!M66/13000</f>
        <v>0</v>
      </c>
      <c r="N66" s="16">
        <f>'Input Emissions'!N66/13000</f>
        <v>7.4940769230769231</v>
      </c>
      <c r="O66" s="14">
        <v>5745655800</v>
      </c>
      <c r="P66" s="15">
        <v>0</v>
      </c>
      <c r="Q66" s="16">
        <v>689406.06</v>
      </c>
      <c r="R66" s="14">
        <v>2974066</v>
      </c>
      <c r="S66" s="15">
        <v>0</v>
      </c>
      <c r="T66" s="16">
        <v>357.55963000000003</v>
      </c>
      <c r="U66" s="50"/>
      <c r="V66" s="14">
        <f>'Input Emissions'!V66/13000</f>
        <v>27652.841846153846</v>
      </c>
      <c r="W66" s="15">
        <f>'Input Emissions'!W66/13000</f>
        <v>0</v>
      </c>
      <c r="X66" s="16">
        <f>'Input Emissions'!X66/13000</f>
        <v>13.173372307692308</v>
      </c>
      <c r="Y66" s="14">
        <v>12801472500</v>
      </c>
      <c r="Z66" s="15">
        <v>0</v>
      </c>
      <c r="AA66" s="16">
        <v>120159.94500000001</v>
      </c>
      <c r="AB66" s="14">
        <v>6616608.5</v>
      </c>
      <c r="AC66" s="15">
        <v>0</v>
      </c>
      <c r="AD66" s="16">
        <v>63.039709999999999</v>
      </c>
      <c r="AE66" s="50"/>
      <c r="AF66" s="14">
        <f>'Input Emissions'!AF66/13000</f>
        <v>24615.384615384617</v>
      </c>
      <c r="AG66" s="15">
        <f>'Input Emissions'!AG66/13000</f>
        <v>0</v>
      </c>
      <c r="AH66" s="16">
        <f>'Input Emissions'!AH66/13000</f>
        <v>7.5628536538461537</v>
      </c>
      <c r="AI66" s="14">
        <v>12297244700</v>
      </c>
      <c r="AJ66" s="15">
        <v>0</v>
      </c>
      <c r="AK66" s="16">
        <v>281781.71999999997</v>
      </c>
      <c r="AL66" s="14">
        <v>6357698.5</v>
      </c>
      <c r="AM66" s="15">
        <v>0</v>
      </c>
      <c r="AN66" s="16">
        <v>146.87062</v>
      </c>
    </row>
    <row r="67" spans="1:41" ht="15" hidden="1" customHeight="1" x14ac:dyDescent="0.25">
      <c r="A67" s="6">
        <v>0.82291666666667296</v>
      </c>
      <c r="B67" s="11">
        <f>'Input Emissions'!B67/13000</f>
        <v>22082.488615384616</v>
      </c>
      <c r="C67" s="12">
        <f>'Input Emissions'!C67/13000</f>
        <v>0</v>
      </c>
      <c r="D67" s="13">
        <f>'Input Emissions'!D67/13000</f>
        <v>4.5864661538461533</v>
      </c>
      <c r="E67" s="11">
        <v>3236317180</v>
      </c>
      <c r="F67" s="12">
        <v>0</v>
      </c>
      <c r="G67" s="13">
        <v>263389.5</v>
      </c>
      <c r="H67" s="11">
        <v>1675124.5</v>
      </c>
      <c r="I67" s="12">
        <v>0</v>
      </c>
      <c r="J67" s="13">
        <v>136.41243</v>
      </c>
      <c r="K67" s="50"/>
      <c r="L67" s="11">
        <f>'Input Emissions'!L67/13000</f>
        <v>13665.511384615385</v>
      </c>
      <c r="M67" s="12">
        <f>'Input Emissions'!M67/13000</f>
        <v>0</v>
      </c>
      <c r="N67" s="13">
        <f>'Input Emissions'!N67/13000</f>
        <v>2.2128943846153848</v>
      </c>
      <c r="O67" s="11">
        <v>3236317180</v>
      </c>
      <c r="P67" s="12">
        <v>0</v>
      </c>
      <c r="Q67" s="13">
        <v>263389.5</v>
      </c>
      <c r="R67" s="11">
        <v>1675124.5</v>
      </c>
      <c r="S67" s="12">
        <v>0</v>
      </c>
      <c r="T67" s="13">
        <v>136.41243</v>
      </c>
      <c r="U67" s="50"/>
      <c r="V67" s="11">
        <f>'Input Emissions'!V67/13000</f>
        <v>16149.864615384615</v>
      </c>
      <c r="W67" s="12">
        <f>'Input Emissions'!W67/13000</f>
        <v>0</v>
      </c>
      <c r="X67" s="13">
        <f>'Input Emissions'!X67/13000</f>
        <v>5.5988484615384611</v>
      </c>
      <c r="Y67" s="11">
        <v>10003530800</v>
      </c>
      <c r="Z67" s="12">
        <v>0</v>
      </c>
      <c r="AA67" s="13">
        <v>903.71669999999995</v>
      </c>
      <c r="AB67" s="11">
        <v>5171905.5</v>
      </c>
      <c r="AC67" s="12">
        <v>0</v>
      </c>
      <c r="AD67" s="13">
        <v>0.70022839999999997</v>
      </c>
      <c r="AE67" s="50"/>
      <c r="AF67" s="11">
        <f>'Input Emissions'!AF67/13000</f>
        <v>13384.615384615385</v>
      </c>
      <c r="AG67" s="12">
        <f>'Input Emissions'!AG67/13000</f>
        <v>0</v>
      </c>
      <c r="AH67" s="13">
        <f>'Input Emissions'!AH67/13000</f>
        <v>2.2585296538461539</v>
      </c>
      <c r="AI67" s="11">
        <v>9884194800</v>
      </c>
      <c r="AJ67" s="12">
        <v>0</v>
      </c>
      <c r="AK67" s="13">
        <v>73845.009999999995</v>
      </c>
      <c r="AL67" s="11">
        <v>5111069</v>
      </c>
      <c r="AM67" s="12">
        <v>0</v>
      </c>
      <c r="AN67" s="13">
        <v>38.436413000000002</v>
      </c>
    </row>
    <row r="68" spans="1:41" ht="15" hidden="1" customHeight="1" x14ac:dyDescent="0.25">
      <c r="A68" s="6">
        <v>0.82638888888889594</v>
      </c>
      <c r="B68" s="14">
        <f>'Input Emissions'!B68/13000</f>
        <v>13387.547076923076</v>
      </c>
      <c r="C68" s="15">
        <f>'Input Emissions'!C68/13000</f>
        <v>0</v>
      </c>
      <c r="D68" s="16">
        <f>'Input Emissions'!D68/13000</f>
        <v>0.92706484615384621</v>
      </c>
      <c r="E68" s="14">
        <v>1669134980</v>
      </c>
      <c r="F68" s="15">
        <v>0</v>
      </c>
      <c r="G68" s="16">
        <v>0</v>
      </c>
      <c r="H68" s="14">
        <v>863125.9</v>
      </c>
      <c r="I68" s="15">
        <v>0</v>
      </c>
      <c r="J68" s="16">
        <v>0</v>
      </c>
      <c r="K68" s="50"/>
      <c r="L68" s="14">
        <f>'Input Emissions'!L68/13000</f>
        <v>6621.6344615384614</v>
      </c>
      <c r="M68" s="15">
        <f>'Input Emissions'!M68/13000</f>
        <v>0</v>
      </c>
      <c r="N68" s="16">
        <f>'Input Emissions'!N68/13000</f>
        <v>0</v>
      </c>
      <c r="O68" s="14">
        <v>1669134980</v>
      </c>
      <c r="P68" s="15">
        <v>0</v>
      </c>
      <c r="Q68" s="16">
        <v>0</v>
      </c>
      <c r="R68" s="14">
        <v>863125.9</v>
      </c>
      <c r="S68" s="15">
        <v>0</v>
      </c>
      <c r="T68" s="16">
        <v>0</v>
      </c>
      <c r="U68" s="50"/>
      <c r="V68" s="14">
        <f>'Input Emissions'!V68/13000</f>
        <v>8789.0350769230772</v>
      </c>
      <c r="W68" s="15">
        <f>'Input Emissions'!W68/13000</f>
        <v>0</v>
      </c>
      <c r="X68" s="16">
        <f>'Input Emissions'!X68/13000</f>
        <v>1.4935111538461538</v>
      </c>
      <c r="Y68" s="14">
        <v>7955471400</v>
      </c>
      <c r="Z68" s="15">
        <v>0</v>
      </c>
      <c r="AA68" s="16">
        <v>0</v>
      </c>
      <c r="AB68" s="14">
        <v>4112824</v>
      </c>
      <c r="AC68" s="15">
        <v>0</v>
      </c>
      <c r="AD68" s="16">
        <v>0</v>
      </c>
      <c r="AE68" s="50"/>
      <c r="AF68" s="14">
        <f>'Input Emissions'!AF68/13000</f>
        <v>6323.0769230769229</v>
      </c>
      <c r="AG68" s="15">
        <f>'Input Emissions'!AG68/13000</f>
        <v>0</v>
      </c>
      <c r="AH68" s="16">
        <f>'Input Emissions'!AH68/13000</f>
        <v>-2.9775638461538457E-3</v>
      </c>
      <c r="AI68" s="14">
        <v>8218553300</v>
      </c>
      <c r="AJ68" s="15">
        <v>0</v>
      </c>
      <c r="AK68" s="16">
        <v>59.188084000000003</v>
      </c>
      <c r="AL68" s="14">
        <v>4248642</v>
      </c>
      <c r="AM68" s="15">
        <v>0</v>
      </c>
      <c r="AN68" s="16">
        <v>4.4726000000000002E-2</v>
      </c>
    </row>
    <row r="69" spans="1:41" ht="15" hidden="1" customHeight="1" x14ac:dyDescent="0.25">
      <c r="A69" s="6">
        <v>0.82986111111111804</v>
      </c>
      <c r="B69" s="11">
        <f>'Input Emissions'!B69/13000</f>
        <v>7957.4449230769233</v>
      </c>
      <c r="C69" s="12">
        <f>'Input Emissions'!C69/13000</f>
        <v>0</v>
      </c>
      <c r="D69" s="13">
        <f>'Input Emissions'!D69/13000</f>
        <v>0</v>
      </c>
      <c r="E69" s="11">
        <v>815161920</v>
      </c>
      <c r="F69" s="12">
        <v>0</v>
      </c>
      <c r="G69" s="13">
        <v>0</v>
      </c>
      <c r="H69" s="11">
        <v>421168.8</v>
      </c>
      <c r="I69" s="12">
        <v>0</v>
      </c>
      <c r="J69" s="13">
        <v>0</v>
      </c>
      <c r="K69" s="50"/>
      <c r="L69" s="11">
        <f>'Input Emissions'!L69/13000</f>
        <v>2612.9664615384613</v>
      </c>
      <c r="M69" s="12">
        <f>'Input Emissions'!M69/13000</f>
        <v>0</v>
      </c>
      <c r="N69" s="13">
        <f>'Input Emissions'!N69/13000</f>
        <v>0</v>
      </c>
      <c r="O69" s="11">
        <v>815161920</v>
      </c>
      <c r="P69" s="12">
        <v>0</v>
      </c>
      <c r="Q69" s="13">
        <v>0</v>
      </c>
      <c r="R69" s="11">
        <v>421168.8</v>
      </c>
      <c r="S69" s="12">
        <v>0</v>
      </c>
      <c r="T69" s="13">
        <v>0</v>
      </c>
      <c r="U69" s="50"/>
      <c r="V69" s="11">
        <f>'Input Emissions'!V69/13000</f>
        <v>4413.8501538461542</v>
      </c>
      <c r="W69" s="12">
        <f>'Input Emissions'!W69/13000</f>
        <v>0</v>
      </c>
      <c r="X69" s="13">
        <f>'Input Emissions'!X69/13000</f>
        <v>0</v>
      </c>
      <c r="Y69" s="11">
        <v>6761035800</v>
      </c>
      <c r="Z69" s="12">
        <v>0</v>
      </c>
      <c r="AA69" s="13">
        <v>0</v>
      </c>
      <c r="AB69" s="11">
        <v>3492592</v>
      </c>
      <c r="AC69" s="12">
        <v>0</v>
      </c>
      <c r="AD69" s="13">
        <v>0</v>
      </c>
      <c r="AE69" s="50"/>
      <c r="AF69" s="11">
        <f>'Input Emissions'!AF69/13000</f>
        <v>2330.7692307692309</v>
      </c>
      <c r="AG69" s="12">
        <f>'Input Emissions'!AG69/13000</f>
        <v>0</v>
      </c>
      <c r="AH69" s="13">
        <f>'Input Emissions'!AH69/13000</f>
        <v>0</v>
      </c>
      <c r="AI69" s="11">
        <v>7157249500</v>
      </c>
      <c r="AJ69" s="12">
        <v>0</v>
      </c>
      <c r="AK69" s="13">
        <v>0</v>
      </c>
      <c r="AL69" s="11">
        <v>3697352.5</v>
      </c>
      <c r="AM69" s="12">
        <v>0</v>
      </c>
      <c r="AN69" s="13">
        <v>0</v>
      </c>
    </row>
    <row r="70" spans="1:41" ht="15" hidden="1" customHeight="1" x14ac:dyDescent="0.25">
      <c r="A70" s="6">
        <v>0.83333333333334003</v>
      </c>
      <c r="B70" s="62">
        <f>'Input Emissions'!B70/13000</f>
        <v>4917.5267692307689</v>
      </c>
      <c r="C70" s="63">
        <f>'Input Emissions'!C70/13000</f>
        <v>0</v>
      </c>
      <c r="D70" s="64">
        <f>'Input Emissions'!D70/13000</f>
        <v>0</v>
      </c>
      <c r="E70" s="62">
        <v>380728896</v>
      </c>
      <c r="F70" s="63">
        <v>0</v>
      </c>
      <c r="G70" s="64">
        <v>0</v>
      </c>
      <c r="H70" s="62">
        <v>196611.11</v>
      </c>
      <c r="I70" s="63">
        <v>0</v>
      </c>
      <c r="J70" s="64">
        <v>0</v>
      </c>
      <c r="K70" s="50"/>
      <c r="L70" s="14">
        <f>'Input Emissions'!L70/13000</f>
        <v>811.97707692307688</v>
      </c>
      <c r="M70" s="15">
        <f>'Input Emissions'!M70/13000</f>
        <v>0</v>
      </c>
      <c r="N70" s="16">
        <f>'Input Emissions'!N70/13000</f>
        <v>0</v>
      </c>
      <c r="O70" s="14">
        <v>380728896</v>
      </c>
      <c r="P70" s="15">
        <v>0</v>
      </c>
      <c r="Q70" s="16">
        <v>0</v>
      </c>
      <c r="R70" s="14">
        <v>196611.11</v>
      </c>
      <c r="S70" s="15">
        <v>0</v>
      </c>
      <c r="T70" s="16">
        <v>0</v>
      </c>
      <c r="U70" s="50"/>
      <c r="V70" s="14">
        <f>'Input Emissions'!V70/13000</f>
        <v>1958.320923076923</v>
      </c>
      <c r="W70" s="15">
        <f>'Input Emissions'!W70/13000</f>
        <v>0</v>
      </c>
      <c r="X70" s="16">
        <f>'Input Emissions'!X70/13000</f>
        <v>0</v>
      </c>
      <c r="Y70" s="14">
        <v>6147772400</v>
      </c>
      <c r="Z70" s="15">
        <v>0</v>
      </c>
      <c r="AA70" s="16">
        <v>0</v>
      </c>
      <c r="AB70" s="14">
        <v>3174085</v>
      </c>
      <c r="AC70" s="15">
        <v>0</v>
      </c>
      <c r="AD70" s="16">
        <v>0</v>
      </c>
      <c r="AE70" s="50"/>
      <c r="AF70" s="14">
        <f>'Input Emissions'!AF70/13000</f>
        <v>555.38461538461536</v>
      </c>
      <c r="AG70" s="15">
        <f>'Input Emissions'!AG70/13000</f>
        <v>0</v>
      </c>
      <c r="AH70" s="16">
        <f>'Input Emissions'!AH70/13000</f>
        <v>0</v>
      </c>
      <c r="AI70" s="14">
        <v>6600502300</v>
      </c>
      <c r="AJ70" s="15">
        <v>0</v>
      </c>
      <c r="AK70" s="16">
        <v>0</v>
      </c>
      <c r="AL70" s="14">
        <v>3408098.5</v>
      </c>
      <c r="AM70" s="15">
        <v>0</v>
      </c>
      <c r="AN70" s="16">
        <v>0</v>
      </c>
    </row>
    <row r="71" spans="1:41" s="61" customFormat="1" ht="15" customHeight="1" thickBot="1" x14ac:dyDescent="0.3">
      <c r="A71" s="59" t="s">
        <v>14</v>
      </c>
      <c r="B71" s="70">
        <f>SUM(B$22:B$58)</f>
        <v>12152.797538461537</v>
      </c>
      <c r="C71" s="71">
        <f t="shared" ref="C71:D71" si="0">SUM(C$22:C$58)</f>
        <v>0</v>
      </c>
      <c r="D71" s="72">
        <f t="shared" si="0"/>
        <v>0.2864946153846244</v>
      </c>
      <c r="E71" s="80">
        <f>SUM(E$22:E$58)/1000000</f>
        <v>118.98804800000001</v>
      </c>
      <c r="F71" s="81">
        <f t="shared" ref="F71:J71" si="1">SUM(F$22:F$58)/1000000</f>
        <v>0</v>
      </c>
      <c r="G71" s="82">
        <f t="shared" si="1"/>
        <v>2.8448550000000398E-3</v>
      </c>
      <c r="H71" s="80">
        <f t="shared" si="1"/>
        <v>8.3766792999999895E-2</v>
      </c>
      <c r="I71" s="81">
        <f t="shared" si="1"/>
        <v>0</v>
      </c>
      <c r="J71" s="82">
        <f t="shared" si="1"/>
        <v>-5.407652000000013E-6</v>
      </c>
      <c r="K71" s="60"/>
      <c r="L71" s="70">
        <f>SUM(L$22:L$58)</f>
        <v>0</v>
      </c>
      <c r="M71" s="71">
        <f t="shared" ref="M71:N71" si="2">SUM(M$22:M$58)</f>
        <v>0</v>
      </c>
      <c r="N71" s="72">
        <f t="shared" si="2"/>
        <v>0</v>
      </c>
      <c r="O71" s="80">
        <f>SUM(O$22:O$58)/1000000</f>
        <v>0</v>
      </c>
      <c r="P71" s="81">
        <f t="shared" ref="P71:T71" si="3">SUM(P$22:P$58)/1000000</f>
        <v>0</v>
      </c>
      <c r="Q71" s="82">
        <f t="shared" si="3"/>
        <v>0</v>
      </c>
      <c r="R71" s="80">
        <f t="shared" si="3"/>
        <v>0</v>
      </c>
      <c r="S71" s="81">
        <f t="shared" si="3"/>
        <v>0</v>
      </c>
      <c r="T71" s="82">
        <f t="shared" si="3"/>
        <v>0</v>
      </c>
      <c r="U71" s="60"/>
      <c r="V71" s="83">
        <f>SUM(V$22:V$58)</f>
        <v>2831.112461538467</v>
      </c>
      <c r="W71" s="71">
        <f t="shared" ref="W71:X71" si="4">SUM(W$22:W$58)</f>
        <v>0</v>
      </c>
      <c r="X71" s="72">
        <f t="shared" si="4"/>
        <v>2.1717430769230948</v>
      </c>
      <c r="Y71" s="80">
        <f>SUM(Y$22:Y$58)/1000</f>
        <v>28061.488000000001</v>
      </c>
      <c r="Z71" s="81">
        <f t="shared" ref="Z71:AD71" si="5">SUM(Z$22:Z$58)/1000</f>
        <v>0</v>
      </c>
      <c r="AA71" s="82">
        <f t="shared" si="5"/>
        <v>21.583148999999977</v>
      </c>
      <c r="AB71" s="80">
        <f>SUM(AB$22:AB$58)/1000</f>
        <v>18.305660999999965</v>
      </c>
      <c r="AC71" s="81">
        <f t="shared" si="5"/>
        <v>0</v>
      </c>
      <c r="AD71" s="82">
        <f t="shared" si="5"/>
        <v>1.345590799999998E-2</v>
      </c>
      <c r="AE71" s="60"/>
      <c r="AF71" s="83">
        <f>SUM(AF$22:AF$58)</f>
        <v>2981.7846923076941</v>
      </c>
      <c r="AG71" s="71">
        <f t="shared" ref="AG71:AH71" si="6">SUM(AG$22:AG$58)</f>
        <v>0</v>
      </c>
      <c r="AH71" s="72">
        <f t="shared" si="6"/>
        <v>-3.1226504999999811</v>
      </c>
      <c r="AI71" s="80">
        <f>SUM(AI$22:AI$58)/1000</f>
        <v>22042.576000000001</v>
      </c>
      <c r="AJ71" s="81">
        <f t="shared" ref="AJ71:AN71" si="7">SUM(AJ$22:AJ$58)/1000</f>
        <v>0</v>
      </c>
      <c r="AK71" s="82">
        <f t="shared" si="7"/>
        <v>-31.032242700000001</v>
      </c>
      <c r="AL71" s="80">
        <f>SUM(AL$22:AL$58)</f>
        <v>20953.232999999862</v>
      </c>
      <c r="AM71" s="81">
        <f t="shared" si="7"/>
        <v>0</v>
      </c>
      <c r="AN71" s="82">
        <f t="shared" si="7"/>
        <v>5.2029963499999991E-3</v>
      </c>
      <c r="AO71" s="60"/>
    </row>
    <row r="72" spans="1:41" ht="15" customHeight="1" thickBot="1" x14ac:dyDescent="0.3">
      <c r="A72" s="59" t="s">
        <v>15</v>
      </c>
      <c r="B72" s="73">
        <f>MAX(B$22:B$58)</f>
        <v>951.64261538461506</v>
      </c>
      <c r="C72" s="74">
        <f t="shared" ref="C72:D72" si="8">MAX(C$22:C$58)</f>
        <v>0</v>
      </c>
      <c r="D72" s="75">
        <f t="shared" si="8"/>
        <v>0.79305846153846282</v>
      </c>
      <c r="E72" s="80">
        <f>MAX(E$22:E$58)/10000</f>
        <v>930.82560000000001</v>
      </c>
      <c r="F72" s="81">
        <f t="shared" ref="F72:J72" si="9">MAX(F$22:F$58)/10000</f>
        <v>0</v>
      </c>
      <c r="G72" s="82">
        <f t="shared" si="9"/>
        <v>0.78818900000000136</v>
      </c>
      <c r="H72" s="80">
        <f t="shared" si="9"/>
        <v>0.67022099999999918</v>
      </c>
      <c r="I72" s="81">
        <f t="shared" si="9"/>
        <v>0</v>
      </c>
      <c r="J72" s="82">
        <f t="shared" si="9"/>
        <v>4.7116150000000087E-4</v>
      </c>
      <c r="K72" s="60"/>
      <c r="L72" s="73">
        <f>MAX(L$22:L$58)</f>
        <v>0</v>
      </c>
      <c r="M72" s="74">
        <f t="shared" ref="M72:N72" si="10">MAX(M$22:M$58)</f>
        <v>0</v>
      </c>
      <c r="N72" s="75">
        <f t="shared" si="10"/>
        <v>0</v>
      </c>
      <c r="O72" s="80">
        <f>MAX(O$22:O$58)/10000</f>
        <v>0</v>
      </c>
      <c r="P72" s="81">
        <f t="shared" ref="P72:T72" si="11">MAX(P$22:P$58)/10000</f>
        <v>0</v>
      </c>
      <c r="Q72" s="82">
        <f t="shared" si="11"/>
        <v>0</v>
      </c>
      <c r="R72" s="80">
        <f t="shared" si="11"/>
        <v>0</v>
      </c>
      <c r="S72" s="81">
        <f t="shared" si="11"/>
        <v>0</v>
      </c>
      <c r="T72" s="82">
        <f t="shared" si="11"/>
        <v>0</v>
      </c>
      <c r="U72" s="60"/>
      <c r="V72" s="84">
        <f>MAX(V$22:V$58)</f>
        <v>312.09153846154004</v>
      </c>
      <c r="W72" s="74">
        <f t="shared" ref="W72:X72" si="12">MAX(W$22:W$58)</f>
        <v>0</v>
      </c>
      <c r="X72" s="75">
        <f t="shared" si="12"/>
        <v>0.86639769230769481</v>
      </c>
      <c r="Y72" s="80">
        <f>MAX(Y$22:Y$58)/10000</f>
        <v>305.14879999999999</v>
      </c>
      <c r="Z72" s="81">
        <f t="shared" ref="Z72:AD72" si="13">MAX(Z$22:Z$58)/10000</f>
        <v>0</v>
      </c>
      <c r="AA72" s="82">
        <f t="shared" si="13"/>
        <v>0.86109999999999998</v>
      </c>
      <c r="AB72" s="80">
        <f>MAX(AB$22:AB$58)/1000</f>
        <v>2.0097200000000011</v>
      </c>
      <c r="AC72" s="81">
        <f t="shared" si="13"/>
        <v>0</v>
      </c>
      <c r="AD72" s="82">
        <f t="shared" si="13"/>
        <v>6.4439349999999957E-4</v>
      </c>
      <c r="AE72" s="60"/>
      <c r="AF72" s="84">
        <f>MAX(AF$22:AF$58)</f>
        <v>296.98853846153725</v>
      </c>
      <c r="AG72" s="74">
        <f t="shared" ref="AG72:AH72" si="14">MAX(AG$22:AG$58)</f>
        <v>0</v>
      </c>
      <c r="AH72" s="75">
        <f t="shared" si="14"/>
        <v>1.9985907692307698</v>
      </c>
      <c r="AI72" s="80">
        <f>MAX(AI$22:AI$58)/10000</f>
        <v>258.10079999999999</v>
      </c>
      <c r="AJ72" s="81">
        <f t="shared" ref="AJ72:AN72" si="15">MAX(AJ$22:AJ$58)/10000</f>
        <v>0</v>
      </c>
      <c r="AK72" s="82">
        <f t="shared" si="15"/>
        <v>1.9863809999999984</v>
      </c>
      <c r="AL72" s="80">
        <f>MAX(AL$22:AL$58)</f>
        <v>1886.4900000000198</v>
      </c>
      <c r="AM72" s="81">
        <f t="shared" si="15"/>
        <v>0</v>
      </c>
      <c r="AN72" s="82">
        <f t="shared" si="15"/>
        <v>1.505265E-3</v>
      </c>
    </row>
  </sheetData>
  <mergeCells count="16">
    <mergeCell ref="B1:J1"/>
    <mergeCell ref="B2:D2"/>
    <mergeCell ref="E2:G2"/>
    <mergeCell ref="H2:J2"/>
    <mergeCell ref="AL2:AN2"/>
    <mergeCell ref="L1:T1"/>
    <mergeCell ref="L2:N2"/>
    <mergeCell ref="O2:Q2"/>
    <mergeCell ref="R2:T2"/>
    <mergeCell ref="V1:AD1"/>
    <mergeCell ref="V2:X2"/>
    <mergeCell ref="Y2:AA2"/>
    <mergeCell ref="AB2:AD2"/>
    <mergeCell ref="AF1:AN1"/>
    <mergeCell ref="AF2:AH2"/>
    <mergeCell ref="AI2:AK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1"/>
  <sheetViews>
    <sheetView topLeftCell="E1" workbookViewId="0">
      <selection activeCell="V2" sqref="V2:X2"/>
    </sheetView>
  </sheetViews>
  <sheetFormatPr defaultColWidth="14" defaultRowHeight="15" x14ac:dyDescent="0.25"/>
  <cols>
    <col min="1" max="1" width="6.85546875" style="1" bestFit="1" customWidth="1"/>
    <col min="2" max="2" width="7.85546875" style="1" bestFit="1" customWidth="1"/>
    <col min="3" max="3" width="6.7109375" style="1" customWidth="1"/>
    <col min="4" max="4" width="8.5703125" style="1" bestFit="1" customWidth="1"/>
    <col min="5" max="5" width="13.85546875" style="1" bestFit="1" customWidth="1"/>
    <col min="6" max="6" width="6.7109375" style="1" customWidth="1"/>
    <col min="7" max="8" width="10.140625" style="1" bestFit="1" customWidth="1"/>
    <col min="9" max="9" width="6.7109375" style="1" customWidth="1"/>
    <col min="10" max="10" width="8.5703125" style="1" bestFit="1" customWidth="1"/>
    <col min="11" max="11" width="1.7109375" style="49" customWidth="1"/>
    <col min="12" max="12" width="7.5703125" style="1" bestFit="1" customWidth="1"/>
    <col min="13" max="13" width="6.7109375" style="1" customWidth="1"/>
    <col min="14" max="14" width="7.42578125" style="1" bestFit="1" customWidth="1"/>
    <col min="15" max="15" width="13.85546875" style="1" bestFit="1" customWidth="1"/>
    <col min="16" max="16" width="6.7109375" style="1" customWidth="1"/>
    <col min="17" max="18" width="10.140625" style="1" bestFit="1" customWidth="1"/>
    <col min="19" max="19" width="6.7109375" style="1" customWidth="1"/>
    <col min="20" max="20" width="7.42578125" style="1" bestFit="1" customWidth="1"/>
    <col min="21" max="21" width="1.7109375" style="49" customWidth="1"/>
    <col min="22" max="22" width="7.5703125" style="1" bestFit="1" customWidth="1"/>
    <col min="23" max="23" width="6.7109375" style="1" customWidth="1"/>
    <col min="24" max="24" width="7.85546875" style="1" bestFit="1" customWidth="1"/>
    <col min="25" max="25" width="13.85546875" style="1" bestFit="1" customWidth="1"/>
    <col min="26" max="26" width="6.7109375" style="1" customWidth="1"/>
    <col min="27" max="27" width="12" style="1" bestFit="1" customWidth="1"/>
    <col min="28" max="28" width="10.140625" style="1" bestFit="1" customWidth="1"/>
    <col min="29" max="29" width="6.7109375" style="1" customWidth="1"/>
    <col min="30" max="30" width="7.85546875" style="1" bestFit="1" customWidth="1"/>
    <col min="31" max="31" width="1.7109375" style="49" customWidth="1"/>
    <col min="32" max="32" width="7.5703125" style="1" bestFit="1" customWidth="1"/>
    <col min="33" max="33" width="6.7109375" style="1" customWidth="1"/>
    <col min="34" max="34" width="7.42578125" style="1" bestFit="1" customWidth="1"/>
    <col min="35" max="35" width="13.85546875" style="1" bestFit="1" customWidth="1"/>
    <col min="36" max="36" width="6.7109375" style="1" customWidth="1"/>
    <col min="37" max="38" width="10.140625" style="1" bestFit="1" customWidth="1"/>
    <col min="39" max="39" width="6.7109375" style="1" customWidth="1"/>
    <col min="40" max="40" width="7.42578125" style="1" bestFit="1" customWidth="1"/>
    <col min="41" max="41" width="14" style="49"/>
    <col min="42" max="16384" width="14" style="1"/>
  </cols>
  <sheetData>
    <row r="1" spans="1:41" ht="15" customHeight="1" thickBot="1" x14ac:dyDescent="0.3">
      <c r="B1" s="100" t="s">
        <v>8</v>
      </c>
      <c r="C1" s="101"/>
      <c r="D1" s="101"/>
      <c r="E1" s="101"/>
      <c r="F1" s="101"/>
      <c r="G1" s="101"/>
      <c r="H1" s="101"/>
      <c r="I1" s="101"/>
      <c r="J1" s="102"/>
      <c r="L1" s="100" t="s">
        <v>9</v>
      </c>
      <c r="M1" s="101"/>
      <c r="N1" s="101"/>
      <c r="O1" s="101"/>
      <c r="P1" s="101"/>
      <c r="Q1" s="101"/>
      <c r="R1" s="101"/>
      <c r="S1" s="101"/>
      <c r="T1" s="102"/>
      <c r="V1" s="100" t="s">
        <v>18</v>
      </c>
      <c r="W1" s="101"/>
      <c r="X1" s="101"/>
      <c r="Y1" s="101"/>
      <c r="Z1" s="101"/>
      <c r="AA1" s="101"/>
      <c r="AB1" s="101"/>
      <c r="AC1" s="101"/>
      <c r="AD1" s="102"/>
      <c r="AF1" s="100" t="s">
        <v>7</v>
      </c>
      <c r="AG1" s="101"/>
      <c r="AH1" s="101"/>
      <c r="AI1" s="101"/>
      <c r="AJ1" s="101"/>
      <c r="AK1" s="101"/>
      <c r="AL1" s="101"/>
      <c r="AM1" s="101"/>
      <c r="AN1" s="102"/>
    </row>
    <row r="2" spans="1:41" ht="15" customHeight="1" thickBot="1" x14ac:dyDescent="0.3">
      <c r="B2" s="103" t="s">
        <v>1</v>
      </c>
      <c r="C2" s="104"/>
      <c r="D2" s="105"/>
      <c r="E2" s="103" t="s">
        <v>5</v>
      </c>
      <c r="F2" s="104"/>
      <c r="G2" s="105"/>
      <c r="H2" s="103" t="s">
        <v>6</v>
      </c>
      <c r="I2" s="104"/>
      <c r="J2" s="105"/>
      <c r="L2" s="103" t="s">
        <v>1</v>
      </c>
      <c r="M2" s="104"/>
      <c r="N2" s="105"/>
      <c r="O2" s="103" t="s">
        <v>5</v>
      </c>
      <c r="P2" s="104"/>
      <c r="Q2" s="105"/>
      <c r="R2" s="103" t="s">
        <v>6</v>
      </c>
      <c r="S2" s="104"/>
      <c r="T2" s="105"/>
      <c r="V2" s="103" t="s">
        <v>1</v>
      </c>
      <c r="W2" s="104"/>
      <c r="X2" s="105"/>
      <c r="Y2" s="103" t="s">
        <v>5</v>
      </c>
      <c r="Z2" s="104"/>
      <c r="AA2" s="105"/>
      <c r="AB2" s="103" t="s">
        <v>6</v>
      </c>
      <c r="AC2" s="104"/>
      <c r="AD2" s="105"/>
      <c r="AF2" s="103" t="s">
        <v>1</v>
      </c>
      <c r="AG2" s="104"/>
      <c r="AH2" s="105"/>
      <c r="AI2" s="103" t="s">
        <v>5</v>
      </c>
      <c r="AJ2" s="104"/>
      <c r="AK2" s="105"/>
      <c r="AL2" s="103" t="s">
        <v>6</v>
      </c>
      <c r="AM2" s="104"/>
      <c r="AN2" s="105"/>
    </row>
    <row r="3" spans="1:41" ht="15" customHeight="1" thickBot="1" x14ac:dyDescent="0.3">
      <c r="A3" s="2" t="s">
        <v>0</v>
      </c>
      <c r="B3" s="3" t="s">
        <v>2</v>
      </c>
      <c r="C3" s="4" t="s">
        <v>3</v>
      </c>
      <c r="D3" s="5" t="s">
        <v>4</v>
      </c>
      <c r="E3" s="3" t="s">
        <v>2</v>
      </c>
      <c r="F3" s="4" t="s">
        <v>3</v>
      </c>
      <c r="G3" s="5" t="s">
        <v>4</v>
      </c>
      <c r="H3" s="3" t="s">
        <v>2</v>
      </c>
      <c r="I3" s="3" t="s">
        <v>3</v>
      </c>
      <c r="J3" s="3" t="s">
        <v>4</v>
      </c>
      <c r="L3" s="3" t="s">
        <v>2</v>
      </c>
      <c r="M3" s="4" t="s">
        <v>3</v>
      </c>
      <c r="N3" s="5" t="s">
        <v>4</v>
      </c>
      <c r="O3" s="3" t="s">
        <v>2</v>
      </c>
      <c r="P3" s="4" t="s">
        <v>3</v>
      </c>
      <c r="Q3" s="5" t="s">
        <v>4</v>
      </c>
      <c r="R3" s="3" t="s">
        <v>2</v>
      </c>
      <c r="S3" s="3" t="s">
        <v>3</v>
      </c>
      <c r="T3" s="3" t="s">
        <v>4</v>
      </c>
      <c r="V3" s="3" t="s">
        <v>2</v>
      </c>
      <c r="W3" s="4" t="s">
        <v>3</v>
      </c>
      <c r="X3" s="5" t="s">
        <v>4</v>
      </c>
      <c r="Y3" s="3" t="s">
        <v>2</v>
      </c>
      <c r="Z3" s="4" t="s">
        <v>3</v>
      </c>
      <c r="AA3" s="5" t="s">
        <v>4</v>
      </c>
      <c r="AB3" s="3" t="s">
        <v>2</v>
      </c>
      <c r="AC3" s="3" t="s">
        <v>3</v>
      </c>
      <c r="AD3" s="3" t="s">
        <v>4</v>
      </c>
      <c r="AF3" s="3" t="s">
        <v>2</v>
      </c>
      <c r="AG3" s="4" t="s">
        <v>3</v>
      </c>
      <c r="AH3" s="5" t="s">
        <v>4</v>
      </c>
      <c r="AI3" s="3" t="s">
        <v>2</v>
      </c>
      <c r="AJ3" s="4" t="s">
        <v>3</v>
      </c>
      <c r="AK3" s="5" t="s">
        <v>4</v>
      </c>
      <c r="AL3" s="3" t="s">
        <v>2</v>
      </c>
      <c r="AM3" s="3" t="s">
        <v>3</v>
      </c>
      <c r="AN3" s="3" t="s">
        <v>4</v>
      </c>
    </row>
    <row r="4" spans="1:41" ht="15" hidden="1" customHeight="1" x14ac:dyDescent="0.25">
      <c r="A4" s="6">
        <v>0.60416666666666663</v>
      </c>
      <c r="B4" s="8">
        <f>'Input Emissions'!B4/13000</f>
        <v>90486.42</v>
      </c>
      <c r="C4" s="9">
        <f>'Input Emissions'!C4/13000</f>
        <v>0</v>
      </c>
      <c r="D4" s="10">
        <f>'Input Emissions'!D4/13000</f>
        <v>121.92926923076924</v>
      </c>
      <c r="E4" s="8">
        <v>4872485400</v>
      </c>
      <c r="F4" s="9">
        <v>0</v>
      </c>
      <c r="G4" s="10">
        <v>5141816.5</v>
      </c>
      <c r="H4" s="8">
        <v>2544524.5</v>
      </c>
      <c r="I4" s="9">
        <v>0</v>
      </c>
      <c r="J4" s="10">
        <v>2685.14</v>
      </c>
      <c r="K4" s="50"/>
      <c r="L4" s="8">
        <f>'Input Emissions'!L4/13000</f>
        <v>90486.42</v>
      </c>
      <c r="M4" s="9">
        <f>'Input Emissions'!M4/13000</f>
        <v>0</v>
      </c>
      <c r="N4" s="10">
        <f>'Input Emissions'!N4/13000</f>
        <v>121.92926923076924</v>
      </c>
      <c r="O4" s="8">
        <v>4872485400</v>
      </c>
      <c r="P4" s="9">
        <v>0</v>
      </c>
      <c r="Q4" s="10">
        <v>5141816.5</v>
      </c>
      <c r="R4" s="8">
        <v>2544524.5</v>
      </c>
      <c r="S4" s="9">
        <v>0</v>
      </c>
      <c r="T4" s="10">
        <v>2685.14</v>
      </c>
      <c r="U4" s="50"/>
      <c r="V4" s="8">
        <f>'Input Emissions'!V4/13000</f>
        <v>90486.42</v>
      </c>
      <c r="W4" s="9">
        <f>'Input Emissions'!W4/13000</f>
        <v>0</v>
      </c>
      <c r="X4" s="10">
        <f>'Input Emissions'!X4/13000</f>
        <v>121.92926923076924</v>
      </c>
      <c r="Y4" s="8">
        <v>4872485400</v>
      </c>
      <c r="Z4" s="9">
        <v>0</v>
      </c>
      <c r="AA4" s="10">
        <v>5141816.5</v>
      </c>
      <c r="AB4" s="8">
        <v>2544524.5</v>
      </c>
      <c r="AC4" s="9">
        <v>0</v>
      </c>
      <c r="AD4" s="10">
        <v>2685.14</v>
      </c>
      <c r="AE4" s="50"/>
      <c r="AF4" s="8">
        <f>'Input Emissions'!AF4/13000</f>
        <v>90769.230769230766</v>
      </c>
      <c r="AG4" s="9">
        <f>'Input Emissions'!AG4/13000</f>
        <v>0</v>
      </c>
      <c r="AH4" s="10">
        <f>'Input Emissions'!AH4/13000</f>
        <v>121.92926923076924</v>
      </c>
      <c r="AI4" s="8">
        <v>4872485400</v>
      </c>
      <c r="AJ4" s="9">
        <v>0</v>
      </c>
      <c r="AK4" s="10">
        <v>5141816.5</v>
      </c>
      <c r="AL4" s="8">
        <v>2544524.5</v>
      </c>
      <c r="AM4" s="9">
        <v>0</v>
      </c>
      <c r="AN4" s="10">
        <v>2685.14</v>
      </c>
    </row>
    <row r="5" spans="1:41" s="7" customFormat="1" ht="15" hidden="1" customHeight="1" x14ac:dyDescent="0.25">
      <c r="A5" s="6">
        <v>0.60763888888888895</v>
      </c>
      <c r="B5" s="11">
        <f>'Input Emissions'!B5/13000</f>
        <v>104321.53615384616</v>
      </c>
      <c r="C5" s="12">
        <f>'Input Emissions'!C5/13000</f>
        <v>0</v>
      </c>
      <c r="D5" s="13">
        <f>'Input Emissions'!D5/13000</f>
        <v>136.8591923076923</v>
      </c>
      <c r="E5" s="11">
        <v>5810514400</v>
      </c>
      <c r="F5" s="12">
        <v>0</v>
      </c>
      <c r="G5" s="13">
        <v>6085332.5</v>
      </c>
      <c r="H5" s="11">
        <v>3033916.5</v>
      </c>
      <c r="I5" s="12">
        <v>0</v>
      </c>
      <c r="J5" s="13">
        <v>3176.1035000000002</v>
      </c>
      <c r="K5" s="51"/>
      <c r="L5" s="11">
        <f>'Input Emissions'!L5/13000</f>
        <v>104321.53615384616</v>
      </c>
      <c r="M5" s="12">
        <f>'Input Emissions'!M5/13000</f>
        <v>0</v>
      </c>
      <c r="N5" s="13">
        <f>'Input Emissions'!N5/13000</f>
        <v>136.8591923076923</v>
      </c>
      <c r="O5" s="11">
        <v>5810514400</v>
      </c>
      <c r="P5" s="12">
        <v>0</v>
      </c>
      <c r="Q5" s="13">
        <v>6085332.5</v>
      </c>
      <c r="R5" s="11">
        <v>3033916.5</v>
      </c>
      <c r="S5" s="12">
        <v>0</v>
      </c>
      <c r="T5" s="13">
        <v>3176.1035000000002</v>
      </c>
      <c r="U5" s="51"/>
      <c r="V5" s="11">
        <f>'Input Emissions'!V5/13000</f>
        <v>104321.53615384616</v>
      </c>
      <c r="W5" s="12">
        <f>'Input Emissions'!W5/13000</f>
        <v>0</v>
      </c>
      <c r="X5" s="13">
        <f>'Input Emissions'!X5/13000</f>
        <v>136.8591923076923</v>
      </c>
      <c r="Y5" s="11">
        <v>5810514400</v>
      </c>
      <c r="Z5" s="12">
        <v>0</v>
      </c>
      <c r="AA5" s="13">
        <v>6085332.5</v>
      </c>
      <c r="AB5" s="11">
        <v>3033916.5</v>
      </c>
      <c r="AC5" s="12">
        <v>0</v>
      </c>
      <c r="AD5" s="13">
        <v>3176.1035000000002</v>
      </c>
      <c r="AE5" s="51"/>
      <c r="AF5" s="11">
        <f>'Input Emissions'!AF5/13000</f>
        <v>104615.38461538461</v>
      </c>
      <c r="AG5" s="12">
        <f>'Input Emissions'!AG5/13000</f>
        <v>0</v>
      </c>
      <c r="AH5" s="13">
        <f>'Input Emissions'!AH5/13000</f>
        <v>136.8591923076923</v>
      </c>
      <c r="AI5" s="11">
        <v>5810514400</v>
      </c>
      <c r="AJ5" s="12">
        <v>0</v>
      </c>
      <c r="AK5" s="13">
        <v>6085332.5</v>
      </c>
      <c r="AL5" s="11">
        <v>3033916.5</v>
      </c>
      <c r="AM5" s="12">
        <v>0</v>
      </c>
      <c r="AN5" s="13">
        <v>3176.1035000000002</v>
      </c>
      <c r="AO5" s="52"/>
    </row>
    <row r="6" spans="1:41" ht="15" hidden="1" customHeight="1" x14ac:dyDescent="0.25">
      <c r="A6" s="6">
        <v>0.61111111111111105</v>
      </c>
      <c r="B6" s="14">
        <f>'Input Emissions'!B6/13000</f>
        <v>110623.38923076923</v>
      </c>
      <c r="C6" s="15">
        <f>'Input Emissions'!C6/13000</f>
        <v>0</v>
      </c>
      <c r="D6" s="16">
        <f>'Input Emissions'!D6/13000</f>
        <v>141.61012307692309</v>
      </c>
      <c r="E6" s="14">
        <v>6399700500</v>
      </c>
      <c r="F6" s="15">
        <v>0</v>
      </c>
      <c r="G6" s="16">
        <v>6409287.5</v>
      </c>
      <c r="H6" s="14">
        <v>3341930</v>
      </c>
      <c r="I6" s="15">
        <v>0</v>
      </c>
      <c r="J6" s="16">
        <v>3344.4485</v>
      </c>
      <c r="K6" s="50"/>
      <c r="L6" s="14">
        <f>'Input Emissions'!L6/13000</f>
        <v>110623.38923076923</v>
      </c>
      <c r="M6" s="15">
        <f>'Input Emissions'!M6/13000</f>
        <v>0</v>
      </c>
      <c r="N6" s="16">
        <f>'Input Emissions'!N6/13000</f>
        <v>141.61012307692309</v>
      </c>
      <c r="O6" s="14">
        <v>6399700500</v>
      </c>
      <c r="P6" s="15">
        <v>0</v>
      </c>
      <c r="Q6" s="16">
        <v>6409287.5</v>
      </c>
      <c r="R6" s="14">
        <v>3341930</v>
      </c>
      <c r="S6" s="15">
        <v>0</v>
      </c>
      <c r="T6" s="16">
        <v>3344.4485</v>
      </c>
      <c r="U6" s="50"/>
      <c r="V6" s="14">
        <f>'Input Emissions'!V6/13000</f>
        <v>110623.38923076923</v>
      </c>
      <c r="W6" s="15">
        <f>'Input Emissions'!W6/13000</f>
        <v>0</v>
      </c>
      <c r="X6" s="16">
        <f>'Input Emissions'!X6/13000</f>
        <v>141.61012307692309</v>
      </c>
      <c r="Y6" s="14">
        <v>6399700500</v>
      </c>
      <c r="Z6" s="15">
        <v>0</v>
      </c>
      <c r="AA6" s="16">
        <v>6409287.5</v>
      </c>
      <c r="AB6" s="14">
        <v>3341930</v>
      </c>
      <c r="AC6" s="15">
        <v>0</v>
      </c>
      <c r="AD6" s="16">
        <v>3344.4485</v>
      </c>
      <c r="AE6" s="50"/>
      <c r="AF6" s="14">
        <f>'Input Emissions'!AF6/13000</f>
        <v>110769.23076923077</v>
      </c>
      <c r="AG6" s="15">
        <f>'Input Emissions'!AG6/13000</f>
        <v>0</v>
      </c>
      <c r="AH6" s="16">
        <f>'Input Emissions'!AH6/13000</f>
        <v>141.61012307692309</v>
      </c>
      <c r="AI6" s="14">
        <v>6399700500</v>
      </c>
      <c r="AJ6" s="15">
        <v>0</v>
      </c>
      <c r="AK6" s="16">
        <v>6409287.5</v>
      </c>
      <c r="AL6" s="14">
        <v>3341930</v>
      </c>
      <c r="AM6" s="15">
        <v>0</v>
      </c>
      <c r="AN6" s="16">
        <v>3344.4485</v>
      </c>
    </row>
    <row r="7" spans="1:41" ht="15" hidden="1" customHeight="1" x14ac:dyDescent="0.25">
      <c r="A7" s="6">
        <v>0.61458333333333404</v>
      </c>
      <c r="B7" s="11">
        <f>'Input Emissions'!B7/13000</f>
        <v>113168.77769230769</v>
      </c>
      <c r="C7" s="12">
        <f>'Input Emissions'!C7/13000</f>
        <v>0</v>
      </c>
      <c r="D7" s="13">
        <f>'Input Emissions'!D7/13000</f>
        <v>146.8652923076923</v>
      </c>
      <c r="E7" s="11">
        <v>6726823400</v>
      </c>
      <c r="F7" s="12">
        <v>0</v>
      </c>
      <c r="G7" s="13">
        <v>6820831.5</v>
      </c>
      <c r="H7" s="11">
        <v>3512462</v>
      </c>
      <c r="I7" s="12">
        <v>0</v>
      </c>
      <c r="J7" s="13">
        <v>3558.6747999999998</v>
      </c>
      <c r="K7" s="50"/>
      <c r="L7" s="11">
        <f>'Input Emissions'!L7/13000</f>
        <v>113168.77769230769</v>
      </c>
      <c r="M7" s="12">
        <f>'Input Emissions'!M7/13000</f>
        <v>0</v>
      </c>
      <c r="N7" s="13">
        <f>'Input Emissions'!N7/13000</f>
        <v>146.8652923076923</v>
      </c>
      <c r="O7" s="11">
        <v>6726823400</v>
      </c>
      <c r="P7" s="12">
        <v>0</v>
      </c>
      <c r="Q7" s="13">
        <v>6820831.5</v>
      </c>
      <c r="R7" s="11">
        <v>3512462</v>
      </c>
      <c r="S7" s="12">
        <v>0</v>
      </c>
      <c r="T7" s="13">
        <v>3558.6747999999998</v>
      </c>
      <c r="U7" s="50"/>
      <c r="V7" s="11">
        <f>'Input Emissions'!V7/13000</f>
        <v>113168.77769230769</v>
      </c>
      <c r="W7" s="12">
        <f>'Input Emissions'!W7/13000</f>
        <v>0</v>
      </c>
      <c r="X7" s="13">
        <f>'Input Emissions'!X7/13000</f>
        <v>146.8652923076923</v>
      </c>
      <c r="Y7" s="11">
        <v>6726823400</v>
      </c>
      <c r="Z7" s="12">
        <v>0</v>
      </c>
      <c r="AA7" s="13">
        <v>6820831.5</v>
      </c>
      <c r="AB7" s="11">
        <v>3512462</v>
      </c>
      <c r="AC7" s="12">
        <v>0</v>
      </c>
      <c r="AD7" s="13">
        <v>3558.6747999999998</v>
      </c>
      <c r="AE7" s="50"/>
      <c r="AF7" s="11">
        <f>'Input Emissions'!AF7/13000</f>
        <v>113076.92307692308</v>
      </c>
      <c r="AG7" s="12">
        <f>'Input Emissions'!AG7/13000</f>
        <v>0</v>
      </c>
      <c r="AH7" s="13">
        <f>'Input Emissions'!AH7/13000</f>
        <v>146.8652923076923</v>
      </c>
      <c r="AI7" s="11">
        <v>6726823400</v>
      </c>
      <c r="AJ7" s="12">
        <v>0</v>
      </c>
      <c r="AK7" s="13">
        <v>6820831.5</v>
      </c>
      <c r="AL7" s="11">
        <v>3512462</v>
      </c>
      <c r="AM7" s="12">
        <v>0</v>
      </c>
      <c r="AN7" s="13">
        <v>3558.6747999999998</v>
      </c>
    </row>
    <row r="8" spans="1:41" ht="15" hidden="1" customHeight="1" x14ac:dyDescent="0.25">
      <c r="A8" s="6">
        <v>0.61805555555555602</v>
      </c>
      <c r="B8" s="14">
        <f>'Input Emissions'!B8/13000</f>
        <v>114032.10846153846</v>
      </c>
      <c r="C8" s="15">
        <f>'Input Emissions'!C8/13000</f>
        <v>0</v>
      </c>
      <c r="D8" s="16">
        <f>'Input Emissions'!D8/13000</f>
        <v>151.54285384615386</v>
      </c>
      <c r="E8" s="14">
        <v>6850359800</v>
      </c>
      <c r="F8" s="15">
        <v>0</v>
      </c>
      <c r="G8" s="16">
        <v>7362316</v>
      </c>
      <c r="H8" s="14">
        <v>3576639</v>
      </c>
      <c r="I8" s="15">
        <v>0</v>
      </c>
      <c r="J8" s="16">
        <v>3839.5792999999999</v>
      </c>
      <c r="K8" s="50"/>
      <c r="L8" s="14">
        <f>'Input Emissions'!L8/13000</f>
        <v>114032.10846153846</v>
      </c>
      <c r="M8" s="15">
        <f>'Input Emissions'!M8/13000</f>
        <v>0</v>
      </c>
      <c r="N8" s="16">
        <f>'Input Emissions'!N8/13000</f>
        <v>151.54285384615386</v>
      </c>
      <c r="O8" s="14">
        <v>6850359800</v>
      </c>
      <c r="P8" s="15">
        <v>0</v>
      </c>
      <c r="Q8" s="16">
        <v>7362316</v>
      </c>
      <c r="R8" s="14">
        <v>3576639</v>
      </c>
      <c r="S8" s="15">
        <v>0</v>
      </c>
      <c r="T8" s="16">
        <v>3839.5792999999999</v>
      </c>
      <c r="U8" s="50"/>
      <c r="V8" s="14">
        <f>'Input Emissions'!V8/13000</f>
        <v>114032.10846153846</v>
      </c>
      <c r="W8" s="15">
        <f>'Input Emissions'!W8/13000</f>
        <v>0</v>
      </c>
      <c r="X8" s="16">
        <f>'Input Emissions'!X8/13000</f>
        <v>151.54285384615386</v>
      </c>
      <c r="Y8" s="14">
        <v>6850359800</v>
      </c>
      <c r="Z8" s="15">
        <v>0</v>
      </c>
      <c r="AA8" s="16">
        <v>7362316</v>
      </c>
      <c r="AB8" s="14">
        <v>3576639</v>
      </c>
      <c r="AC8" s="15">
        <v>0</v>
      </c>
      <c r="AD8" s="16">
        <v>3839.5792999999999</v>
      </c>
      <c r="AE8" s="50"/>
      <c r="AF8" s="14">
        <f>'Input Emissions'!AF8/13000</f>
        <v>113846.15384615384</v>
      </c>
      <c r="AG8" s="15">
        <f>'Input Emissions'!AG8/13000</f>
        <v>0</v>
      </c>
      <c r="AH8" s="16">
        <f>'Input Emissions'!AH8/13000</f>
        <v>151.54285384615386</v>
      </c>
      <c r="AI8" s="14">
        <v>6850359800</v>
      </c>
      <c r="AJ8" s="15">
        <v>0</v>
      </c>
      <c r="AK8" s="16">
        <v>7362316</v>
      </c>
      <c r="AL8" s="14">
        <v>3576639</v>
      </c>
      <c r="AM8" s="15">
        <v>0</v>
      </c>
      <c r="AN8" s="16">
        <v>3839.5792999999999</v>
      </c>
    </row>
    <row r="9" spans="1:41" ht="15" hidden="1" customHeight="1" x14ac:dyDescent="0.25">
      <c r="A9" s="6">
        <v>0.62152777777777801</v>
      </c>
      <c r="B9" s="11">
        <f>'Input Emissions'!B9/13000</f>
        <v>114250.49615384615</v>
      </c>
      <c r="C9" s="12">
        <f>'Input Emissions'!C9/13000</f>
        <v>0</v>
      </c>
      <c r="D9" s="13">
        <f>'Input Emissions'!D9/13000</f>
        <v>151.75683076923076</v>
      </c>
      <c r="E9" s="11">
        <v>6818559000</v>
      </c>
      <c r="F9" s="12">
        <v>0</v>
      </c>
      <c r="G9" s="13">
        <v>7565638</v>
      </c>
      <c r="H9" s="11">
        <v>3560175</v>
      </c>
      <c r="I9" s="12">
        <v>0</v>
      </c>
      <c r="J9" s="13">
        <v>3944.7449000000001</v>
      </c>
      <c r="K9" s="50"/>
      <c r="L9" s="11">
        <f>'Input Emissions'!L9/13000</f>
        <v>114250.49615384615</v>
      </c>
      <c r="M9" s="12">
        <f>'Input Emissions'!M9/13000</f>
        <v>0</v>
      </c>
      <c r="N9" s="13">
        <f>'Input Emissions'!N9/13000</f>
        <v>151.75683076923076</v>
      </c>
      <c r="O9" s="11">
        <v>6818559000</v>
      </c>
      <c r="P9" s="12">
        <v>0</v>
      </c>
      <c r="Q9" s="13">
        <v>7565638</v>
      </c>
      <c r="R9" s="11">
        <v>3560175</v>
      </c>
      <c r="S9" s="12">
        <v>0</v>
      </c>
      <c r="T9" s="13">
        <v>3944.7449000000001</v>
      </c>
      <c r="U9" s="50"/>
      <c r="V9" s="11">
        <f>'Input Emissions'!V9/13000</f>
        <v>114250.49615384615</v>
      </c>
      <c r="W9" s="12">
        <f>'Input Emissions'!W9/13000</f>
        <v>0</v>
      </c>
      <c r="X9" s="13">
        <f>'Input Emissions'!X9/13000</f>
        <v>151.75683076923076</v>
      </c>
      <c r="Y9" s="11">
        <v>6818559000</v>
      </c>
      <c r="Z9" s="12">
        <v>0</v>
      </c>
      <c r="AA9" s="13">
        <v>7565638</v>
      </c>
      <c r="AB9" s="11">
        <v>3560175</v>
      </c>
      <c r="AC9" s="12">
        <v>0</v>
      </c>
      <c r="AD9" s="13">
        <v>3944.7449000000001</v>
      </c>
      <c r="AE9" s="50"/>
      <c r="AF9" s="11">
        <f>'Input Emissions'!AF9/13000</f>
        <v>114615.38461538461</v>
      </c>
      <c r="AG9" s="12">
        <f>'Input Emissions'!AG9/13000</f>
        <v>0</v>
      </c>
      <c r="AH9" s="13">
        <f>'Input Emissions'!AH9/13000</f>
        <v>151.75683076923076</v>
      </c>
      <c r="AI9" s="11">
        <v>6818559000</v>
      </c>
      <c r="AJ9" s="12">
        <v>0</v>
      </c>
      <c r="AK9" s="13">
        <v>7565638</v>
      </c>
      <c r="AL9" s="11">
        <v>3560175</v>
      </c>
      <c r="AM9" s="12">
        <v>0</v>
      </c>
      <c r="AN9" s="13">
        <v>3944.7449000000001</v>
      </c>
    </row>
    <row r="10" spans="1:41" ht="15" hidden="1" customHeight="1" x14ac:dyDescent="0.25">
      <c r="A10" s="6">
        <v>0.625000000000001</v>
      </c>
      <c r="B10" s="14">
        <f>'Input Emissions'!B10/13000</f>
        <v>114025.74769230769</v>
      </c>
      <c r="C10" s="15">
        <f>'Input Emissions'!C10/13000</f>
        <v>0</v>
      </c>
      <c r="D10" s="16">
        <f>'Input Emissions'!D10/13000</f>
        <v>161.37592307692307</v>
      </c>
      <c r="E10" s="14">
        <v>6688695300</v>
      </c>
      <c r="F10" s="15">
        <v>0</v>
      </c>
      <c r="G10" s="16">
        <v>8155559</v>
      </c>
      <c r="H10" s="14">
        <v>3492698.2</v>
      </c>
      <c r="I10" s="15">
        <v>0</v>
      </c>
      <c r="J10" s="16">
        <v>4250.9477999999999</v>
      </c>
      <c r="K10" s="50"/>
      <c r="L10" s="14">
        <f>'Input Emissions'!L10/13000</f>
        <v>114025.74769230769</v>
      </c>
      <c r="M10" s="15">
        <f>'Input Emissions'!M10/13000</f>
        <v>0</v>
      </c>
      <c r="N10" s="16">
        <f>'Input Emissions'!N10/13000</f>
        <v>161.37592307692307</v>
      </c>
      <c r="O10" s="14">
        <v>6688695300</v>
      </c>
      <c r="P10" s="15">
        <v>0</v>
      </c>
      <c r="Q10" s="16">
        <v>8155559</v>
      </c>
      <c r="R10" s="14">
        <v>3492698.2</v>
      </c>
      <c r="S10" s="15">
        <v>0</v>
      </c>
      <c r="T10" s="16">
        <v>4250.9477999999999</v>
      </c>
      <c r="U10" s="50"/>
      <c r="V10" s="14">
        <f>'Input Emissions'!V10/13000</f>
        <v>114025.74769230769</v>
      </c>
      <c r="W10" s="15">
        <f>'Input Emissions'!W10/13000</f>
        <v>0</v>
      </c>
      <c r="X10" s="16">
        <f>'Input Emissions'!X10/13000</f>
        <v>161.37592307692307</v>
      </c>
      <c r="Y10" s="14">
        <v>6688695300</v>
      </c>
      <c r="Z10" s="15">
        <v>0</v>
      </c>
      <c r="AA10" s="16">
        <v>8155559</v>
      </c>
      <c r="AB10" s="14">
        <v>3492698.2</v>
      </c>
      <c r="AC10" s="15">
        <v>0</v>
      </c>
      <c r="AD10" s="16">
        <v>4250.9477999999999</v>
      </c>
      <c r="AE10" s="50"/>
      <c r="AF10" s="14">
        <f>'Input Emissions'!AF10/13000</f>
        <v>113846.15384615384</v>
      </c>
      <c r="AG10" s="15">
        <f>'Input Emissions'!AG10/13000</f>
        <v>0</v>
      </c>
      <c r="AH10" s="16">
        <f>'Input Emissions'!AH10/13000</f>
        <v>161.37592307692307</v>
      </c>
      <c r="AI10" s="14">
        <v>6688695300</v>
      </c>
      <c r="AJ10" s="15">
        <v>0</v>
      </c>
      <c r="AK10" s="16">
        <v>8155559</v>
      </c>
      <c r="AL10" s="14">
        <v>3492698.2</v>
      </c>
      <c r="AM10" s="15">
        <v>0</v>
      </c>
      <c r="AN10" s="16">
        <v>4250.9477999999999</v>
      </c>
    </row>
    <row r="11" spans="1:41" ht="15" hidden="1" customHeight="1" x14ac:dyDescent="0.25">
      <c r="A11" s="6">
        <v>0.62847222222222299</v>
      </c>
      <c r="B11" s="11">
        <f>'Input Emissions'!B11/13000</f>
        <v>114058.15153846153</v>
      </c>
      <c r="C11" s="12">
        <f>'Input Emissions'!C11/13000</f>
        <v>0</v>
      </c>
      <c r="D11" s="13">
        <f>'Input Emissions'!D11/13000</f>
        <v>175.27515384615384</v>
      </c>
      <c r="E11" s="11">
        <v>6677553700</v>
      </c>
      <c r="F11" s="12">
        <v>0</v>
      </c>
      <c r="G11" s="13">
        <v>8633712</v>
      </c>
      <c r="H11" s="11">
        <v>3486882.5</v>
      </c>
      <c r="I11" s="12">
        <v>0</v>
      </c>
      <c r="J11" s="13">
        <v>4500.6445000000003</v>
      </c>
      <c r="K11" s="50"/>
      <c r="L11" s="11">
        <f>'Input Emissions'!L11/13000</f>
        <v>114058.15153846153</v>
      </c>
      <c r="M11" s="12">
        <f>'Input Emissions'!M11/13000</f>
        <v>0</v>
      </c>
      <c r="N11" s="13">
        <f>'Input Emissions'!N11/13000</f>
        <v>175.27515384615384</v>
      </c>
      <c r="O11" s="11">
        <v>6677553700</v>
      </c>
      <c r="P11" s="12">
        <v>0</v>
      </c>
      <c r="Q11" s="13">
        <v>8633712</v>
      </c>
      <c r="R11" s="11">
        <v>3486882.5</v>
      </c>
      <c r="S11" s="12">
        <v>0</v>
      </c>
      <c r="T11" s="13">
        <v>4500.6445000000003</v>
      </c>
      <c r="U11" s="50"/>
      <c r="V11" s="11">
        <f>'Input Emissions'!V11/13000</f>
        <v>114058.15153846153</v>
      </c>
      <c r="W11" s="12">
        <f>'Input Emissions'!W11/13000</f>
        <v>0</v>
      </c>
      <c r="X11" s="13">
        <f>'Input Emissions'!X11/13000</f>
        <v>175.27515384615384</v>
      </c>
      <c r="Y11" s="11">
        <v>6677553700</v>
      </c>
      <c r="Z11" s="12">
        <v>0</v>
      </c>
      <c r="AA11" s="13">
        <v>8633712</v>
      </c>
      <c r="AB11" s="11">
        <v>3486882.5</v>
      </c>
      <c r="AC11" s="12">
        <v>0</v>
      </c>
      <c r="AD11" s="13">
        <v>4500.6445000000003</v>
      </c>
      <c r="AE11" s="50"/>
      <c r="AF11" s="11">
        <f>'Input Emissions'!AF11/13000</f>
        <v>113846.15384615384</v>
      </c>
      <c r="AG11" s="12">
        <f>'Input Emissions'!AG11/13000</f>
        <v>0</v>
      </c>
      <c r="AH11" s="13">
        <f>'Input Emissions'!AH11/13000</f>
        <v>175.27515384615384</v>
      </c>
      <c r="AI11" s="11">
        <v>6677553700</v>
      </c>
      <c r="AJ11" s="12">
        <v>0</v>
      </c>
      <c r="AK11" s="13">
        <v>8633712</v>
      </c>
      <c r="AL11" s="11">
        <v>3486882.5</v>
      </c>
      <c r="AM11" s="12">
        <v>0</v>
      </c>
      <c r="AN11" s="13">
        <v>4500.6445000000003</v>
      </c>
    </row>
    <row r="12" spans="1:41" ht="15" hidden="1" customHeight="1" x14ac:dyDescent="0.25">
      <c r="A12" s="6">
        <v>0.63194444444444497</v>
      </c>
      <c r="B12" s="14">
        <f>'Input Emissions'!B12/13000</f>
        <v>114627.46615384615</v>
      </c>
      <c r="C12" s="15">
        <f>'Input Emissions'!C12/13000</f>
        <v>0</v>
      </c>
      <c r="D12" s="16">
        <f>'Input Emissions'!D12/13000</f>
        <v>186.77036923076921</v>
      </c>
      <c r="E12" s="14">
        <v>6747394600</v>
      </c>
      <c r="F12" s="15">
        <v>0</v>
      </c>
      <c r="G12" s="16">
        <v>9573813</v>
      </c>
      <c r="H12" s="14">
        <v>3523169.5</v>
      </c>
      <c r="I12" s="15">
        <v>0</v>
      </c>
      <c r="J12" s="16">
        <v>4989.0510000000004</v>
      </c>
      <c r="K12" s="50"/>
      <c r="L12" s="14">
        <f>'Input Emissions'!L12/13000</f>
        <v>114627.46615384615</v>
      </c>
      <c r="M12" s="15">
        <f>'Input Emissions'!M12/13000</f>
        <v>0</v>
      </c>
      <c r="N12" s="16">
        <f>'Input Emissions'!N12/13000</f>
        <v>186.77036923076921</v>
      </c>
      <c r="O12" s="14">
        <v>6747394600</v>
      </c>
      <c r="P12" s="15">
        <v>0</v>
      </c>
      <c r="Q12" s="16">
        <v>9573813</v>
      </c>
      <c r="R12" s="14">
        <v>3523169.5</v>
      </c>
      <c r="S12" s="15">
        <v>0</v>
      </c>
      <c r="T12" s="16">
        <v>4989.0510000000004</v>
      </c>
      <c r="U12" s="50"/>
      <c r="V12" s="14">
        <f>'Input Emissions'!V12/13000</f>
        <v>114627.46615384615</v>
      </c>
      <c r="W12" s="15">
        <f>'Input Emissions'!W12/13000</f>
        <v>0</v>
      </c>
      <c r="X12" s="16">
        <f>'Input Emissions'!X12/13000</f>
        <v>186.77036923076921</v>
      </c>
      <c r="Y12" s="14">
        <v>6747394600</v>
      </c>
      <c r="Z12" s="15">
        <v>0</v>
      </c>
      <c r="AA12" s="16">
        <v>9573813</v>
      </c>
      <c r="AB12" s="14">
        <v>3523169.5</v>
      </c>
      <c r="AC12" s="15">
        <v>0</v>
      </c>
      <c r="AD12" s="16">
        <v>4989.0510000000004</v>
      </c>
      <c r="AE12" s="50"/>
      <c r="AF12" s="14">
        <f>'Input Emissions'!AF12/13000</f>
        <v>114615.38461538461</v>
      </c>
      <c r="AG12" s="15">
        <f>'Input Emissions'!AG12/13000</f>
        <v>0</v>
      </c>
      <c r="AH12" s="16">
        <f>'Input Emissions'!AH12/13000</f>
        <v>186.77036923076921</v>
      </c>
      <c r="AI12" s="14">
        <v>6747394600</v>
      </c>
      <c r="AJ12" s="15">
        <v>0</v>
      </c>
      <c r="AK12" s="16">
        <v>9573813</v>
      </c>
      <c r="AL12" s="14">
        <v>3523169.5</v>
      </c>
      <c r="AM12" s="15">
        <v>0</v>
      </c>
      <c r="AN12" s="16">
        <v>4989.0510000000004</v>
      </c>
    </row>
    <row r="13" spans="1:41" ht="15" hidden="1" customHeight="1" x14ac:dyDescent="0.25">
      <c r="A13" s="6">
        <v>0.63541666666666796</v>
      </c>
      <c r="B13" s="11">
        <f>'Input Emissions'!B13/13000</f>
        <v>115543.57153846153</v>
      </c>
      <c r="C13" s="12">
        <f>'Input Emissions'!C13/13000</f>
        <v>0</v>
      </c>
      <c r="D13" s="13">
        <f>'Input Emissions'!D13/13000</f>
        <v>189.3456923076923</v>
      </c>
      <c r="E13" s="11">
        <v>6920482800</v>
      </c>
      <c r="F13" s="12">
        <v>0</v>
      </c>
      <c r="G13" s="13">
        <v>9764868</v>
      </c>
      <c r="H13" s="11">
        <v>3613247.5</v>
      </c>
      <c r="I13" s="12">
        <v>0</v>
      </c>
      <c r="J13" s="13">
        <v>5088.6869999999999</v>
      </c>
      <c r="K13" s="50"/>
      <c r="L13" s="11">
        <f>'Input Emissions'!L13/13000</f>
        <v>115543.57153846153</v>
      </c>
      <c r="M13" s="12">
        <f>'Input Emissions'!M13/13000</f>
        <v>0</v>
      </c>
      <c r="N13" s="13">
        <f>'Input Emissions'!N13/13000</f>
        <v>189.3456923076923</v>
      </c>
      <c r="O13" s="11">
        <v>6920482800</v>
      </c>
      <c r="P13" s="12">
        <v>0</v>
      </c>
      <c r="Q13" s="13">
        <v>9764868</v>
      </c>
      <c r="R13" s="11">
        <v>3613247.5</v>
      </c>
      <c r="S13" s="12">
        <v>0</v>
      </c>
      <c r="T13" s="13">
        <v>5088.6869999999999</v>
      </c>
      <c r="U13" s="50"/>
      <c r="V13" s="11">
        <f>'Input Emissions'!V13/13000</f>
        <v>115543.57153846153</v>
      </c>
      <c r="W13" s="12">
        <f>'Input Emissions'!W13/13000</f>
        <v>0</v>
      </c>
      <c r="X13" s="13">
        <f>'Input Emissions'!X13/13000</f>
        <v>189.3456923076923</v>
      </c>
      <c r="Y13" s="11">
        <v>6920482800</v>
      </c>
      <c r="Z13" s="12">
        <v>0</v>
      </c>
      <c r="AA13" s="13">
        <v>9764868</v>
      </c>
      <c r="AB13" s="11">
        <v>3613247.5</v>
      </c>
      <c r="AC13" s="12">
        <v>0</v>
      </c>
      <c r="AD13" s="13">
        <v>5088.6869999999999</v>
      </c>
      <c r="AE13" s="50"/>
      <c r="AF13" s="11">
        <f>'Input Emissions'!AF13/13000</f>
        <v>115384.61538461539</v>
      </c>
      <c r="AG13" s="12">
        <f>'Input Emissions'!AG13/13000</f>
        <v>0</v>
      </c>
      <c r="AH13" s="13">
        <f>'Input Emissions'!AH13/13000</f>
        <v>189.3456923076923</v>
      </c>
      <c r="AI13" s="11">
        <v>6920482800</v>
      </c>
      <c r="AJ13" s="12">
        <v>0</v>
      </c>
      <c r="AK13" s="13">
        <v>9764868</v>
      </c>
      <c r="AL13" s="11">
        <v>3613247.5</v>
      </c>
      <c r="AM13" s="12">
        <v>0</v>
      </c>
      <c r="AN13" s="13">
        <v>5088.6869999999999</v>
      </c>
    </row>
    <row r="14" spans="1:41" ht="15" hidden="1" customHeight="1" x14ac:dyDescent="0.25">
      <c r="A14" s="6">
        <v>0.63888888888888995</v>
      </c>
      <c r="B14" s="14">
        <f>'Input Emissions'!B14/13000</f>
        <v>116493.80461538462</v>
      </c>
      <c r="C14" s="15">
        <f>'Input Emissions'!C14/13000</f>
        <v>0</v>
      </c>
      <c r="D14" s="16">
        <f>'Input Emissions'!D14/13000</f>
        <v>192.08534615384616</v>
      </c>
      <c r="E14" s="14">
        <v>7280892400</v>
      </c>
      <c r="F14" s="15">
        <v>0</v>
      </c>
      <c r="G14" s="16">
        <v>9549811</v>
      </c>
      <c r="H14" s="14">
        <v>3800697.5</v>
      </c>
      <c r="I14" s="15">
        <v>0</v>
      </c>
      <c r="J14" s="16">
        <v>4978.6084000000001</v>
      </c>
      <c r="K14" s="50"/>
      <c r="L14" s="14">
        <f>'Input Emissions'!L14/13000</f>
        <v>116493.80461538462</v>
      </c>
      <c r="M14" s="15">
        <f>'Input Emissions'!M14/13000</f>
        <v>0</v>
      </c>
      <c r="N14" s="16">
        <f>'Input Emissions'!N14/13000</f>
        <v>192.08534615384616</v>
      </c>
      <c r="O14" s="14">
        <v>7280892400</v>
      </c>
      <c r="P14" s="15">
        <v>0</v>
      </c>
      <c r="Q14" s="16">
        <v>9549811</v>
      </c>
      <c r="R14" s="14">
        <v>3800697.5</v>
      </c>
      <c r="S14" s="15">
        <v>0</v>
      </c>
      <c r="T14" s="16">
        <v>4978.6084000000001</v>
      </c>
      <c r="U14" s="50"/>
      <c r="V14" s="14">
        <f>'Input Emissions'!V14/13000</f>
        <v>116493.80461538462</v>
      </c>
      <c r="W14" s="15">
        <f>'Input Emissions'!W14/13000</f>
        <v>0</v>
      </c>
      <c r="X14" s="16">
        <f>'Input Emissions'!X14/13000</f>
        <v>192.08534615384616</v>
      </c>
      <c r="Y14" s="14">
        <v>7280892400</v>
      </c>
      <c r="Z14" s="15">
        <v>0</v>
      </c>
      <c r="AA14" s="16">
        <v>9549811</v>
      </c>
      <c r="AB14" s="14">
        <v>3800697.5</v>
      </c>
      <c r="AC14" s="15">
        <v>0</v>
      </c>
      <c r="AD14" s="16">
        <v>4978.6084000000001</v>
      </c>
      <c r="AE14" s="50"/>
      <c r="AF14" s="14">
        <f>'Input Emissions'!AF14/13000</f>
        <v>116153.84615384616</v>
      </c>
      <c r="AG14" s="15">
        <f>'Input Emissions'!AG14/13000</f>
        <v>0</v>
      </c>
      <c r="AH14" s="16">
        <f>'Input Emissions'!AH14/13000</f>
        <v>192.08534615384616</v>
      </c>
      <c r="AI14" s="14">
        <v>7280892400</v>
      </c>
      <c r="AJ14" s="15">
        <v>0</v>
      </c>
      <c r="AK14" s="16">
        <v>9549811</v>
      </c>
      <c r="AL14" s="14">
        <v>3800697.5</v>
      </c>
      <c r="AM14" s="15">
        <v>0</v>
      </c>
      <c r="AN14" s="16">
        <v>4978.6084000000001</v>
      </c>
    </row>
    <row r="15" spans="1:41" ht="15" hidden="1" customHeight="1" x14ac:dyDescent="0.25">
      <c r="A15" s="6">
        <v>0.64236111111111205</v>
      </c>
      <c r="B15" s="11">
        <f>'Input Emissions'!B15/13000</f>
        <v>117918.12923076923</v>
      </c>
      <c r="C15" s="12">
        <f>'Input Emissions'!C15/13000</f>
        <v>0</v>
      </c>
      <c r="D15" s="13">
        <f>'Input Emissions'!D15/13000</f>
        <v>195.73176923076923</v>
      </c>
      <c r="E15" s="11">
        <v>7915470800</v>
      </c>
      <c r="F15" s="12">
        <v>0</v>
      </c>
      <c r="G15" s="13">
        <v>10975414</v>
      </c>
      <c r="H15" s="11">
        <v>4130958.5</v>
      </c>
      <c r="I15" s="12">
        <v>0</v>
      </c>
      <c r="J15" s="13">
        <v>5715.1120000000001</v>
      </c>
      <c r="K15" s="50"/>
      <c r="L15" s="11">
        <f>'Input Emissions'!L15/13000</f>
        <v>117918.12923076923</v>
      </c>
      <c r="M15" s="12">
        <f>'Input Emissions'!M15/13000</f>
        <v>0</v>
      </c>
      <c r="N15" s="13">
        <f>'Input Emissions'!N15/13000</f>
        <v>195.73176923076923</v>
      </c>
      <c r="O15" s="11">
        <v>7915470800</v>
      </c>
      <c r="P15" s="12">
        <v>0</v>
      </c>
      <c r="Q15" s="13">
        <v>10975414</v>
      </c>
      <c r="R15" s="11">
        <v>4130958.5</v>
      </c>
      <c r="S15" s="12">
        <v>0</v>
      </c>
      <c r="T15" s="13">
        <v>5715.1120000000001</v>
      </c>
      <c r="U15" s="50"/>
      <c r="V15" s="11">
        <f>'Input Emissions'!V15/13000</f>
        <v>117918.12923076923</v>
      </c>
      <c r="W15" s="12">
        <f>'Input Emissions'!W15/13000</f>
        <v>0</v>
      </c>
      <c r="X15" s="13">
        <f>'Input Emissions'!X15/13000</f>
        <v>195.73176923076923</v>
      </c>
      <c r="Y15" s="11">
        <v>7915470800</v>
      </c>
      <c r="Z15" s="12">
        <v>0</v>
      </c>
      <c r="AA15" s="13">
        <v>10975414</v>
      </c>
      <c r="AB15" s="11">
        <v>4130958.5</v>
      </c>
      <c r="AC15" s="12">
        <v>0</v>
      </c>
      <c r="AD15" s="13">
        <v>5715.1120000000001</v>
      </c>
      <c r="AE15" s="50"/>
      <c r="AF15" s="11">
        <f>'Input Emissions'!AF15/13000</f>
        <v>117692.30769230769</v>
      </c>
      <c r="AG15" s="12">
        <f>'Input Emissions'!AG15/13000</f>
        <v>0</v>
      </c>
      <c r="AH15" s="13">
        <f>'Input Emissions'!AH15/13000</f>
        <v>195.73176923076923</v>
      </c>
      <c r="AI15" s="11">
        <v>7915470800</v>
      </c>
      <c r="AJ15" s="12">
        <v>0</v>
      </c>
      <c r="AK15" s="13">
        <v>10975414</v>
      </c>
      <c r="AL15" s="11">
        <v>4130958.5</v>
      </c>
      <c r="AM15" s="12">
        <v>0</v>
      </c>
      <c r="AN15" s="13">
        <v>5715.1120000000001</v>
      </c>
    </row>
    <row r="16" spans="1:41" ht="15" hidden="1" customHeight="1" x14ac:dyDescent="0.25">
      <c r="A16" s="6">
        <v>0.64583333333333404</v>
      </c>
      <c r="B16" s="14">
        <f>'Input Emissions'!B16/13000</f>
        <v>119769.58</v>
      </c>
      <c r="C16" s="15">
        <f>'Input Emissions'!C16/13000</f>
        <v>0</v>
      </c>
      <c r="D16" s="16">
        <f>'Input Emissions'!D16/13000</f>
        <v>191.28992307692309</v>
      </c>
      <c r="E16" s="14">
        <v>8739922900</v>
      </c>
      <c r="F16" s="15">
        <v>0</v>
      </c>
      <c r="G16" s="16">
        <v>12102889</v>
      </c>
      <c r="H16" s="14">
        <v>4560152</v>
      </c>
      <c r="I16" s="15">
        <v>0</v>
      </c>
      <c r="J16" s="16">
        <v>6295.7665999999999</v>
      </c>
      <c r="K16" s="50"/>
      <c r="L16" s="14">
        <f>'Input Emissions'!L16/13000</f>
        <v>119769.58</v>
      </c>
      <c r="M16" s="15">
        <f>'Input Emissions'!M16/13000</f>
        <v>0</v>
      </c>
      <c r="N16" s="16">
        <f>'Input Emissions'!N16/13000</f>
        <v>191.28992307692309</v>
      </c>
      <c r="O16" s="14">
        <v>8739922900</v>
      </c>
      <c r="P16" s="15">
        <v>0</v>
      </c>
      <c r="Q16" s="16">
        <v>12102889</v>
      </c>
      <c r="R16" s="14">
        <v>4560152</v>
      </c>
      <c r="S16" s="15">
        <v>0</v>
      </c>
      <c r="T16" s="16">
        <v>6295.7665999999999</v>
      </c>
      <c r="U16" s="50"/>
      <c r="V16" s="14">
        <f>'Input Emissions'!V16/13000</f>
        <v>119769.58</v>
      </c>
      <c r="W16" s="15">
        <f>'Input Emissions'!W16/13000</f>
        <v>0</v>
      </c>
      <c r="X16" s="16">
        <f>'Input Emissions'!X16/13000</f>
        <v>191.28992307692309</v>
      </c>
      <c r="Y16" s="14">
        <v>8739922900</v>
      </c>
      <c r="Z16" s="15">
        <v>0</v>
      </c>
      <c r="AA16" s="16">
        <v>12102889</v>
      </c>
      <c r="AB16" s="14">
        <v>4560152</v>
      </c>
      <c r="AC16" s="15">
        <v>0</v>
      </c>
      <c r="AD16" s="16">
        <v>6295.7665999999999</v>
      </c>
      <c r="AE16" s="50"/>
      <c r="AF16" s="14">
        <f>'Input Emissions'!AF16/13000</f>
        <v>120000</v>
      </c>
      <c r="AG16" s="15">
        <f>'Input Emissions'!AG16/13000</f>
        <v>0</v>
      </c>
      <c r="AH16" s="16">
        <f>'Input Emissions'!AH16/13000</f>
        <v>191.28992307692309</v>
      </c>
      <c r="AI16" s="14">
        <v>8739922900</v>
      </c>
      <c r="AJ16" s="15">
        <v>0</v>
      </c>
      <c r="AK16" s="16">
        <v>12102889</v>
      </c>
      <c r="AL16" s="14">
        <v>4560152</v>
      </c>
      <c r="AM16" s="15">
        <v>0</v>
      </c>
      <c r="AN16" s="16">
        <v>6295.7665999999999</v>
      </c>
    </row>
    <row r="17" spans="1:40" ht="15" hidden="1" customHeight="1" x14ac:dyDescent="0.25">
      <c r="A17" s="6">
        <v>0.64930555555555702</v>
      </c>
      <c r="B17" s="11">
        <f>'Input Emissions'!B17/13000</f>
        <v>121479.7</v>
      </c>
      <c r="C17" s="12">
        <f>'Input Emissions'!C17/13000</f>
        <v>0</v>
      </c>
      <c r="D17" s="13">
        <f>'Input Emissions'!D17/13000</f>
        <v>178.07778461538462</v>
      </c>
      <c r="E17" s="11">
        <v>9570702300</v>
      </c>
      <c r="F17" s="12">
        <v>0</v>
      </c>
      <c r="G17" s="13">
        <v>12916858</v>
      </c>
      <c r="H17" s="11">
        <v>4992473</v>
      </c>
      <c r="I17" s="12">
        <v>0</v>
      </c>
      <c r="J17" s="13">
        <v>6712.5102999999999</v>
      </c>
      <c r="K17" s="50"/>
      <c r="L17" s="11">
        <f>'Input Emissions'!L17/13000</f>
        <v>121479.7</v>
      </c>
      <c r="M17" s="12">
        <f>'Input Emissions'!M17/13000</f>
        <v>0</v>
      </c>
      <c r="N17" s="13">
        <f>'Input Emissions'!N17/13000</f>
        <v>178.07778461538462</v>
      </c>
      <c r="O17" s="11">
        <v>9570702300</v>
      </c>
      <c r="P17" s="12">
        <v>0</v>
      </c>
      <c r="Q17" s="13">
        <v>12916858</v>
      </c>
      <c r="R17" s="11">
        <v>4992473</v>
      </c>
      <c r="S17" s="12">
        <v>0</v>
      </c>
      <c r="T17" s="13">
        <v>6712.5102999999999</v>
      </c>
      <c r="U17" s="50"/>
      <c r="V17" s="11">
        <f>'Input Emissions'!V17/13000</f>
        <v>121479.7</v>
      </c>
      <c r="W17" s="12">
        <f>'Input Emissions'!W17/13000</f>
        <v>0</v>
      </c>
      <c r="X17" s="13">
        <f>'Input Emissions'!X17/13000</f>
        <v>178.07778461538462</v>
      </c>
      <c r="Y17" s="11">
        <v>9570702300</v>
      </c>
      <c r="Z17" s="12">
        <v>0</v>
      </c>
      <c r="AA17" s="13">
        <v>12916858</v>
      </c>
      <c r="AB17" s="11">
        <v>4992473</v>
      </c>
      <c r="AC17" s="12">
        <v>0</v>
      </c>
      <c r="AD17" s="13">
        <v>6712.5102999999999</v>
      </c>
      <c r="AE17" s="50"/>
      <c r="AF17" s="11">
        <f>'Input Emissions'!AF17/13000</f>
        <v>121538.46153846153</v>
      </c>
      <c r="AG17" s="12">
        <f>'Input Emissions'!AG17/13000</f>
        <v>0</v>
      </c>
      <c r="AH17" s="13">
        <f>'Input Emissions'!AH17/13000</f>
        <v>178.07778461538462</v>
      </c>
      <c r="AI17" s="11">
        <v>9570702300</v>
      </c>
      <c r="AJ17" s="12">
        <v>0</v>
      </c>
      <c r="AK17" s="13">
        <v>12916858</v>
      </c>
      <c r="AL17" s="11">
        <v>4992473</v>
      </c>
      <c r="AM17" s="12">
        <v>0</v>
      </c>
      <c r="AN17" s="13">
        <v>6712.5102999999999</v>
      </c>
    </row>
    <row r="18" spans="1:40" ht="15" hidden="1" customHeight="1" x14ac:dyDescent="0.25">
      <c r="A18" s="6">
        <v>0.65277777777777901</v>
      </c>
      <c r="B18" s="14">
        <f>'Input Emissions'!B18/13000</f>
        <v>122608.02923076923</v>
      </c>
      <c r="C18" s="15">
        <f>'Input Emissions'!C18/13000</f>
        <v>0</v>
      </c>
      <c r="D18" s="16">
        <f>'Input Emissions'!D18/13000</f>
        <v>170.98050000000001</v>
      </c>
      <c r="E18" s="14">
        <v>10424020000</v>
      </c>
      <c r="F18" s="15">
        <v>0</v>
      </c>
      <c r="G18" s="16">
        <v>13054911</v>
      </c>
      <c r="H18" s="14">
        <v>5436005.5</v>
      </c>
      <c r="I18" s="15">
        <v>0</v>
      </c>
      <c r="J18" s="16">
        <v>6780.8720000000003</v>
      </c>
      <c r="K18" s="50"/>
      <c r="L18" s="14">
        <f>'Input Emissions'!L18/13000</f>
        <v>122608.02923076923</v>
      </c>
      <c r="M18" s="15">
        <f>'Input Emissions'!M18/13000</f>
        <v>0</v>
      </c>
      <c r="N18" s="16">
        <f>'Input Emissions'!N18/13000</f>
        <v>170.98050000000001</v>
      </c>
      <c r="O18" s="14">
        <v>10424020000</v>
      </c>
      <c r="P18" s="15">
        <v>0</v>
      </c>
      <c r="Q18" s="16">
        <v>13054911</v>
      </c>
      <c r="R18" s="14">
        <v>5436005.5</v>
      </c>
      <c r="S18" s="15">
        <v>0</v>
      </c>
      <c r="T18" s="16">
        <v>6780.8720000000003</v>
      </c>
      <c r="U18" s="50"/>
      <c r="V18" s="14">
        <f>'Input Emissions'!V18/13000</f>
        <v>122608.02923076923</v>
      </c>
      <c r="W18" s="15">
        <f>'Input Emissions'!W18/13000</f>
        <v>0</v>
      </c>
      <c r="X18" s="16">
        <f>'Input Emissions'!X18/13000</f>
        <v>170.98050000000001</v>
      </c>
      <c r="Y18" s="14">
        <v>10424020000</v>
      </c>
      <c r="Z18" s="15">
        <v>0</v>
      </c>
      <c r="AA18" s="16">
        <v>13054911</v>
      </c>
      <c r="AB18" s="14">
        <v>5436005.5</v>
      </c>
      <c r="AC18" s="15">
        <v>0</v>
      </c>
      <c r="AD18" s="16">
        <v>6780.8720000000003</v>
      </c>
      <c r="AE18" s="50"/>
      <c r="AF18" s="14">
        <f>'Input Emissions'!AF18/13000</f>
        <v>122307.69230769231</v>
      </c>
      <c r="AG18" s="15">
        <f>'Input Emissions'!AG18/13000</f>
        <v>0</v>
      </c>
      <c r="AH18" s="16">
        <f>'Input Emissions'!AH18/13000</f>
        <v>170.98050000000001</v>
      </c>
      <c r="AI18" s="14">
        <v>10424020000</v>
      </c>
      <c r="AJ18" s="15">
        <v>0</v>
      </c>
      <c r="AK18" s="16">
        <v>13054911</v>
      </c>
      <c r="AL18" s="14">
        <v>5436005.5</v>
      </c>
      <c r="AM18" s="15">
        <v>0</v>
      </c>
      <c r="AN18" s="16">
        <v>6780.8720000000003</v>
      </c>
    </row>
    <row r="19" spans="1:40" ht="15" hidden="1" customHeight="1" x14ac:dyDescent="0.25">
      <c r="A19" s="6">
        <v>0.656250000000001</v>
      </c>
      <c r="B19" s="11">
        <f>'Input Emissions'!B19/13000</f>
        <v>123352.3</v>
      </c>
      <c r="C19" s="12">
        <f>'Input Emissions'!C19/13000</f>
        <v>0</v>
      </c>
      <c r="D19" s="13">
        <f>'Input Emissions'!D19/13000</f>
        <v>168.2660153846154</v>
      </c>
      <c r="E19" s="11">
        <v>11191479300</v>
      </c>
      <c r="F19" s="12">
        <v>0</v>
      </c>
      <c r="G19" s="13">
        <v>12834689</v>
      </c>
      <c r="H19" s="11">
        <v>5833961</v>
      </c>
      <c r="I19" s="12">
        <v>0</v>
      </c>
      <c r="J19" s="13">
        <v>6664.8019999999997</v>
      </c>
      <c r="K19" s="50"/>
      <c r="L19" s="11">
        <f>'Input Emissions'!L19/13000</f>
        <v>123352.3</v>
      </c>
      <c r="M19" s="12">
        <f>'Input Emissions'!M19/13000</f>
        <v>0</v>
      </c>
      <c r="N19" s="13">
        <f>'Input Emissions'!N19/13000</f>
        <v>168.2660153846154</v>
      </c>
      <c r="O19" s="11">
        <v>11191479300</v>
      </c>
      <c r="P19" s="12">
        <v>0</v>
      </c>
      <c r="Q19" s="13">
        <v>12834689</v>
      </c>
      <c r="R19" s="11">
        <v>5833961</v>
      </c>
      <c r="S19" s="12">
        <v>0</v>
      </c>
      <c r="T19" s="13">
        <v>6664.8019999999997</v>
      </c>
      <c r="U19" s="50"/>
      <c r="V19" s="11">
        <f>'Input Emissions'!V19/13000</f>
        <v>123352.3</v>
      </c>
      <c r="W19" s="12">
        <f>'Input Emissions'!W19/13000</f>
        <v>0</v>
      </c>
      <c r="X19" s="13">
        <f>'Input Emissions'!X19/13000</f>
        <v>168.2660153846154</v>
      </c>
      <c r="Y19" s="11">
        <v>11191479300</v>
      </c>
      <c r="Z19" s="12">
        <v>0</v>
      </c>
      <c r="AA19" s="13">
        <v>12834689</v>
      </c>
      <c r="AB19" s="11">
        <v>5833961</v>
      </c>
      <c r="AC19" s="12">
        <v>0</v>
      </c>
      <c r="AD19" s="13">
        <v>6664.8019999999997</v>
      </c>
      <c r="AE19" s="50"/>
      <c r="AF19" s="11">
        <f>'Input Emissions'!AF19/13000</f>
        <v>123076.92307692308</v>
      </c>
      <c r="AG19" s="12">
        <f>'Input Emissions'!AG19/13000</f>
        <v>0</v>
      </c>
      <c r="AH19" s="13">
        <f>'Input Emissions'!AH19/13000</f>
        <v>168.2660153846154</v>
      </c>
      <c r="AI19" s="11">
        <v>11191479300</v>
      </c>
      <c r="AJ19" s="12">
        <v>0</v>
      </c>
      <c r="AK19" s="13">
        <v>12834689</v>
      </c>
      <c r="AL19" s="11">
        <v>5833961</v>
      </c>
      <c r="AM19" s="12">
        <v>0</v>
      </c>
      <c r="AN19" s="13">
        <v>6664.8019999999997</v>
      </c>
    </row>
    <row r="20" spans="1:40" ht="15" hidden="1" customHeight="1" x14ac:dyDescent="0.25">
      <c r="A20" s="6">
        <v>0.65972222222222399</v>
      </c>
      <c r="B20" s="14">
        <f>'Input Emissions'!B20/13000</f>
        <v>124476.13076923077</v>
      </c>
      <c r="C20" s="15">
        <f>'Input Emissions'!C20/13000</f>
        <v>0</v>
      </c>
      <c r="D20" s="16">
        <f>'Input Emissions'!D20/13000</f>
        <v>160.55561538461538</v>
      </c>
      <c r="E20" s="14">
        <v>11661133800</v>
      </c>
      <c r="F20" s="15">
        <v>0</v>
      </c>
      <c r="G20" s="16">
        <v>12972315</v>
      </c>
      <c r="H20" s="14">
        <v>6077555</v>
      </c>
      <c r="I20" s="15">
        <v>0</v>
      </c>
      <c r="J20" s="16">
        <v>6733.4250000000002</v>
      </c>
      <c r="K20" s="50"/>
      <c r="L20" s="14">
        <f>'Input Emissions'!L20/13000</f>
        <v>124476.13076923077</v>
      </c>
      <c r="M20" s="15">
        <f>'Input Emissions'!M20/13000</f>
        <v>0</v>
      </c>
      <c r="N20" s="16">
        <f>'Input Emissions'!N20/13000</f>
        <v>160.55561538461538</v>
      </c>
      <c r="O20" s="14">
        <v>11661133800</v>
      </c>
      <c r="P20" s="15">
        <v>0</v>
      </c>
      <c r="Q20" s="16">
        <v>12972315</v>
      </c>
      <c r="R20" s="14">
        <v>6077555</v>
      </c>
      <c r="S20" s="15">
        <v>0</v>
      </c>
      <c r="T20" s="16">
        <v>6733.4250000000002</v>
      </c>
      <c r="U20" s="50"/>
      <c r="V20" s="14">
        <f>'Input Emissions'!V20/13000</f>
        <v>124476.13076923077</v>
      </c>
      <c r="W20" s="15">
        <f>'Input Emissions'!W20/13000</f>
        <v>0</v>
      </c>
      <c r="X20" s="16">
        <f>'Input Emissions'!X20/13000</f>
        <v>160.55561538461538</v>
      </c>
      <c r="Y20" s="14">
        <v>11661133800</v>
      </c>
      <c r="Z20" s="15">
        <v>0</v>
      </c>
      <c r="AA20" s="16">
        <v>12972315</v>
      </c>
      <c r="AB20" s="14">
        <v>6077555</v>
      </c>
      <c r="AC20" s="15">
        <v>0</v>
      </c>
      <c r="AD20" s="16">
        <v>6733.4250000000002</v>
      </c>
      <c r="AE20" s="50"/>
      <c r="AF20" s="14">
        <f>'Input Emissions'!AF20/13000</f>
        <v>124615.38461538461</v>
      </c>
      <c r="AG20" s="15">
        <f>'Input Emissions'!AG20/13000</f>
        <v>0</v>
      </c>
      <c r="AH20" s="16">
        <f>'Input Emissions'!AH20/13000</f>
        <v>160.55561538461538</v>
      </c>
      <c r="AI20" s="14">
        <v>11661133800</v>
      </c>
      <c r="AJ20" s="15">
        <v>0</v>
      </c>
      <c r="AK20" s="16">
        <v>12972315</v>
      </c>
      <c r="AL20" s="14">
        <v>6077555</v>
      </c>
      <c r="AM20" s="15">
        <v>0</v>
      </c>
      <c r="AN20" s="16">
        <v>6733.4250000000002</v>
      </c>
    </row>
    <row r="21" spans="1:40" ht="15" hidden="1" customHeight="1" x14ac:dyDescent="0.25">
      <c r="A21" s="6">
        <v>0.66319444444444597</v>
      </c>
      <c r="B21" s="11">
        <f>'Input Emissions'!B21/13000</f>
        <v>125436.88846153846</v>
      </c>
      <c r="C21" s="12">
        <f>'Input Emissions'!C21/13000</f>
        <v>0</v>
      </c>
      <c r="D21" s="13">
        <f>'Input Emissions'!D21/13000</f>
        <v>149.34936923076924</v>
      </c>
      <c r="E21" s="11">
        <v>11755038700</v>
      </c>
      <c r="F21" s="12">
        <v>0</v>
      </c>
      <c r="G21" s="13">
        <v>11582759</v>
      </c>
      <c r="H21" s="11">
        <v>6125770</v>
      </c>
      <c r="I21" s="12">
        <v>0</v>
      </c>
      <c r="J21" s="13">
        <v>6013.6149999999998</v>
      </c>
      <c r="K21" s="50"/>
      <c r="L21" s="11">
        <f>'Input Emissions'!L21/13000</f>
        <v>125436.88846153846</v>
      </c>
      <c r="M21" s="12">
        <f>'Input Emissions'!M21/13000</f>
        <v>0</v>
      </c>
      <c r="N21" s="13">
        <f>'Input Emissions'!N21/13000</f>
        <v>149.34936923076924</v>
      </c>
      <c r="O21" s="11">
        <v>11755038700</v>
      </c>
      <c r="P21" s="12">
        <v>0</v>
      </c>
      <c r="Q21" s="13">
        <v>11582759</v>
      </c>
      <c r="R21" s="11">
        <v>6125770</v>
      </c>
      <c r="S21" s="12">
        <v>0</v>
      </c>
      <c r="T21" s="13">
        <v>6013.6149999999998</v>
      </c>
      <c r="U21" s="50"/>
      <c r="V21" s="11">
        <f>'Input Emissions'!V21/13000</f>
        <v>125436.88846153846</v>
      </c>
      <c r="W21" s="12">
        <f>'Input Emissions'!W21/13000</f>
        <v>0</v>
      </c>
      <c r="X21" s="13">
        <f>'Input Emissions'!X21/13000</f>
        <v>149.34936923076924</v>
      </c>
      <c r="Y21" s="11">
        <v>11755038700</v>
      </c>
      <c r="Z21" s="12">
        <v>0</v>
      </c>
      <c r="AA21" s="13">
        <v>11582759</v>
      </c>
      <c r="AB21" s="11">
        <v>6125770</v>
      </c>
      <c r="AC21" s="12">
        <v>0</v>
      </c>
      <c r="AD21" s="13">
        <v>6013.6149999999998</v>
      </c>
      <c r="AE21" s="50"/>
      <c r="AF21" s="11">
        <f>'Input Emissions'!AF21/13000</f>
        <v>125384.61538461539</v>
      </c>
      <c r="AG21" s="12">
        <f>'Input Emissions'!AG21/13000</f>
        <v>0</v>
      </c>
      <c r="AH21" s="13">
        <f>'Input Emissions'!AH21/13000</f>
        <v>149.34936923076924</v>
      </c>
      <c r="AI21" s="11">
        <v>11755038700</v>
      </c>
      <c r="AJ21" s="12">
        <v>0</v>
      </c>
      <c r="AK21" s="13">
        <v>11582759</v>
      </c>
      <c r="AL21" s="11">
        <v>6125770</v>
      </c>
      <c r="AM21" s="12">
        <v>0</v>
      </c>
      <c r="AN21" s="13">
        <v>6013.6149999999998</v>
      </c>
    </row>
    <row r="22" spans="1:40" ht="15" customHeight="1" x14ac:dyDescent="0.25">
      <c r="A22" s="6">
        <v>0.66666666666666796</v>
      </c>
      <c r="B22" s="53">
        <f>IFERROR(-1*('Input Emissions'!B22/130000 - 'Input Emissions'!$L22/130000) /  ( 'Input Emissions'!$L22/130000),0)</f>
        <v>0</v>
      </c>
      <c r="C22" s="54">
        <f>IFERROR(-1*('Input Emissions'!C22/130000 - 'Input Emissions'!$M22/130000) /  ( 'Input Emissions'!$M22/130000),0)</f>
        <v>0</v>
      </c>
      <c r="D22" s="55">
        <f>IFERROR(-1*('Input Emissions'!D22/130000 - 'Input Emissions'!$N22/130000) /  ( 'Input Emissions'!$N22/130000),0)</f>
        <v>0</v>
      </c>
      <c r="E22" s="53">
        <f>IFERROR(-1*('Input Emissions'!E22 - 'Input Emissions'!$O22) /'Input Emissions'!$O22,0)</f>
        <v>0</v>
      </c>
      <c r="F22" s="54">
        <f>IFERROR(-1*('Input Emissions'!F22 - 'Input Emissions'!$P22) /'Input Emissions'!$P22,0)</f>
        <v>0</v>
      </c>
      <c r="G22" s="55">
        <f>IFERROR(-1*('Input Emissions'!G22 - 'Input Emissions'!$Q22) /'Input Emissions'!$Q22,0)</f>
        <v>0</v>
      </c>
      <c r="H22" s="53">
        <f>IFERROR(-1*('Input Emissions'!H22 - 'Input Emissions'!$R22) /'Input Emissions'!$R22,0)</f>
        <v>0</v>
      </c>
      <c r="I22" s="54">
        <f>IFERROR(-1*('Input Emissions'!I22 - 'Input Emissions'!$S22) /'Input Emissions'!$S22,0)</f>
        <v>0</v>
      </c>
      <c r="J22" s="55">
        <f>IFERROR(-1*('Input Emissions'!J22 - 'Input Emissions'!$T22) /'Input Emissions'!$T22,0)</f>
        <v>0</v>
      </c>
      <c r="K22" s="50"/>
      <c r="L22" s="53">
        <f>IFERROR(-1*('Input Emissions'!L22/130000 - 'Input Emissions'!$L22/130000) /  ( 'Input Emissions'!$L22/130000),0)</f>
        <v>0</v>
      </c>
      <c r="M22" s="54">
        <f>IFERROR(-1*('Input Emissions'!M22/130000 - 'Input Emissions'!$M22/130000) /  ( 'Input Emissions'!$M22/130000),0)</f>
        <v>0</v>
      </c>
      <c r="N22" s="55">
        <f>IFERROR(-1*('Input Emissions'!N22/130000 - 'Input Emissions'!$N22/130000) /  ( 'Input Emissions'!$N22/130000),0)</f>
        <v>0</v>
      </c>
      <c r="O22" s="53">
        <f>IFERROR(-1*('Input Emissions'!O22 - 'Input Emissions'!$O22) /'Input Emissions'!$O22,0)</f>
        <v>0</v>
      </c>
      <c r="P22" s="54">
        <f>IFERROR(-1*('Input Emissions'!P22 - 'Input Emissions'!$P22) /'Input Emissions'!$P22,0)</f>
        <v>0</v>
      </c>
      <c r="Q22" s="55">
        <f>IFERROR(-1*('Input Emissions'!Q22 - 'Input Emissions'!$Q22) /'Input Emissions'!$Q22,0)</f>
        <v>0</v>
      </c>
      <c r="R22" s="53">
        <f>IFERROR(-1*('Input Emissions'!R22 - 'Input Emissions'!$R22) /'Input Emissions'!$R22,0)</f>
        <v>0</v>
      </c>
      <c r="S22" s="54">
        <f>IFERROR(-1*('Input Emissions'!S22 - 'Input Emissions'!$S22) /'Input Emissions'!$S22,0)</f>
        <v>0</v>
      </c>
      <c r="T22" s="55">
        <f>IFERROR(-1*('Input Emissions'!T22 - 'Input Emissions'!$T22) /'Input Emissions'!$T22,0)</f>
        <v>0</v>
      </c>
      <c r="U22" s="50"/>
      <c r="V22" s="53">
        <f>IFERROR(-1*('Input Emissions'!V22/130000 - 'Input Emissions'!$L22/130000) /  ( 'Input Emissions'!$L22/130000),0)</f>
        <v>0</v>
      </c>
      <c r="W22" s="54">
        <f>IFERROR(-1*('Input Emissions'!W22/130000 - 'Input Emissions'!$M22/130000) /  ( 'Input Emissions'!$M22/130000),0)</f>
        <v>0</v>
      </c>
      <c r="X22" s="55">
        <f>IFERROR(-1*('Input Emissions'!X22/130000 - 'Input Emissions'!$N22/130000) /  ( 'Input Emissions'!$N22/130000),0)</f>
        <v>0</v>
      </c>
      <c r="Y22" s="53">
        <f>IFERROR(-1*('Input Emissions'!Y22 - 'Input Emissions'!$O22) /'Input Emissions'!$O22,0)</f>
        <v>0</v>
      </c>
      <c r="Z22" s="54">
        <f>IFERROR(-1*('Input Emissions'!Z22 - 'Input Emissions'!$P22) /'Input Emissions'!$P22,0)</f>
        <v>0</v>
      </c>
      <c r="AA22" s="55">
        <f>IFERROR(-1*('Input Emissions'!AA22 - 'Input Emissions'!$Q22) /'Input Emissions'!$Q22,0)</f>
        <v>0</v>
      </c>
      <c r="AB22" s="53">
        <f>IFERROR(-1*('Input Emissions'!AB22 - 'Input Emissions'!$R22) /'Input Emissions'!$R22,0)</f>
        <v>0</v>
      </c>
      <c r="AC22" s="54">
        <f>IFERROR(-1*('Input Emissions'!AC22 - 'Input Emissions'!$S22) /'Input Emissions'!$S22,0)</f>
        <v>0</v>
      </c>
      <c r="AD22" s="55">
        <f>IFERROR(-1*('Input Emissions'!AD22 - 'Input Emissions'!$T22) /'Input Emissions'!$T22,0)</f>
        <v>0</v>
      </c>
      <c r="AE22" s="50"/>
      <c r="AF22" s="53">
        <f>IFERROR(-1*('Input Emissions'!AF22/130000 - 'Input Emissions'!$L22/130000) /  ( 'Input Emissions'!$L22/130000),0)</f>
        <v>-2.1925834901127422E-3</v>
      </c>
      <c r="AG22" s="54">
        <f>IFERROR(-1*('Input Emissions'!AG22/130000 - 'Input Emissions'!$M22/130000) /  ( 'Input Emissions'!$M22/130000),0)</f>
        <v>0</v>
      </c>
      <c r="AH22" s="55">
        <f>IFERROR(-1*('Input Emissions'!AH22/130000 - 'Input Emissions'!$N22/130000) /  ( 'Input Emissions'!$N22/130000),0)</f>
        <v>0</v>
      </c>
      <c r="AI22" s="53">
        <f>IFERROR(-1*('Input Emissions'!AI22 - 'Input Emissions'!$O22) /'Input Emissions'!$O22,0)</f>
        <v>7.3303027244910003E-4</v>
      </c>
      <c r="AJ22" s="54">
        <f>IFERROR(-1*('Input Emissions'!AJ22 - 'Input Emissions'!$P22) /'Input Emissions'!$P22,0)</f>
        <v>0</v>
      </c>
      <c r="AK22" s="55">
        <f>IFERROR(-1*('Input Emissions'!AK22 - 'Input Emissions'!$Q22) /'Input Emissions'!$Q22,0)</f>
        <v>0</v>
      </c>
      <c r="AL22" s="53">
        <f>IFERROR(-1*('Input Emissions'!AL22 - 'Input Emissions'!$R22) /'Input Emissions'!$R22,0)</f>
        <v>0</v>
      </c>
      <c r="AM22" s="54">
        <f>IFERROR(-1*('Input Emissions'!AM22 - 'Input Emissions'!$S22) /'Input Emissions'!$S22,0)</f>
        <v>0</v>
      </c>
      <c r="AN22" s="55">
        <f>IFERROR(-1*('Input Emissions'!AN22 - 'Input Emissions'!$T22) /'Input Emissions'!$T22,0)</f>
        <v>0</v>
      </c>
    </row>
    <row r="23" spans="1:40" ht="15" customHeight="1" x14ac:dyDescent="0.25">
      <c r="A23" s="6">
        <v>0.67013888888889095</v>
      </c>
      <c r="B23" s="56">
        <f>IFERROR(-1*('Input Emissions'!B23/130000 - 'Input Emissions'!$L23/130000) /  ( 'Input Emissions'!$L23/130000),0)</f>
        <v>-7.186275351318819E-5</v>
      </c>
      <c r="C23" s="57">
        <f>IFERROR(-1*('Input Emissions'!C23/130000 - 'Input Emissions'!$M23/130000) /  ( 'Input Emissions'!$M23/130000),0)</f>
        <v>0</v>
      </c>
      <c r="D23" s="58">
        <f>IFERROR(-1*('Input Emissions'!D23/130000 - 'Input Emissions'!$N23/130000) /  ( 'Input Emissions'!$N23/130000),0)</f>
        <v>-2.4697509376038533E-4</v>
      </c>
      <c r="E23" s="56">
        <f>IFERROR(-1*('Input Emissions'!E23 - 'Input Emissions'!$O23) /'Input Emissions'!$O23,0)</f>
        <v>-7.4807314492972643E-5</v>
      </c>
      <c r="F23" s="57">
        <f>IFERROR(-1*('Input Emissions'!F23 - 'Input Emissions'!$P23) /'Input Emissions'!$P23,0)</f>
        <v>0</v>
      </c>
      <c r="G23" s="58">
        <f>IFERROR(-1*('Input Emissions'!G23 - 'Input Emissions'!$Q23) /'Input Emissions'!$Q23,0)</f>
        <v>-2.4715789556759021E-4</v>
      </c>
      <c r="H23" s="56">
        <f>IFERROR(-1*('Input Emissions'!H23 - 'Input Emissions'!$R23) /'Input Emissions'!$R23,0)</f>
        <v>-1.0004118867519778E-4</v>
      </c>
      <c r="I23" s="57">
        <f>IFERROR(-1*('Input Emissions'!I23 - 'Input Emissions'!$S23) /'Input Emissions'!$S23,0)</f>
        <v>0</v>
      </c>
      <c r="J23" s="58">
        <f>IFERROR(-1*('Input Emissions'!J23 - 'Input Emissions'!$T23) /'Input Emissions'!$T23,0)</f>
        <v>-3.1790891533441947E-4</v>
      </c>
      <c r="K23" s="50"/>
      <c r="L23" s="56">
        <f>IFERROR(-1*('Input Emissions'!L23/130000 - 'Input Emissions'!$L23/130000) /  ( 'Input Emissions'!$L23/130000),0)</f>
        <v>0</v>
      </c>
      <c r="M23" s="57">
        <f>IFERROR(-1*('Input Emissions'!M23/130000 - 'Input Emissions'!$M23/130000) /  ( 'Input Emissions'!$M23/130000),0)</f>
        <v>0</v>
      </c>
      <c r="N23" s="58">
        <f>IFERROR(-1*('Input Emissions'!N23/130000 - 'Input Emissions'!$N23/130000) /  ( 'Input Emissions'!$N23/130000),0)</f>
        <v>0</v>
      </c>
      <c r="O23" s="56">
        <f>IFERROR(-1*('Input Emissions'!O23 - 'Input Emissions'!$O23) /'Input Emissions'!$O23,0)</f>
        <v>0</v>
      </c>
      <c r="P23" s="57">
        <f>IFERROR(-1*('Input Emissions'!P23 - 'Input Emissions'!$P23) /'Input Emissions'!$P23,0)</f>
        <v>0</v>
      </c>
      <c r="Q23" s="58">
        <f>IFERROR(-1*('Input Emissions'!Q23 - 'Input Emissions'!$Q23) /'Input Emissions'!$Q23,0)</f>
        <v>0</v>
      </c>
      <c r="R23" s="56">
        <f>IFERROR(-1*('Input Emissions'!R23 - 'Input Emissions'!$R23) /'Input Emissions'!$R23,0)</f>
        <v>0</v>
      </c>
      <c r="S23" s="57">
        <f>IFERROR(-1*('Input Emissions'!S23 - 'Input Emissions'!$S23) /'Input Emissions'!$S23,0)</f>
        <v>0</v>
      </c>
      <c r="T23" s="58">
        <f>IFERROR(-1*('Input Emissions'!T23 - 'Input Emissions'!$T23) /'Input Emissions'!$T23,0)</f>
        <v>0</v>
      </c>
      <c r="U23" s="50"/>
      <c r="V23" s="56">
        <f>IFERROR(-1*('Input Emissions'!V23/130000 - 'Input Emissions'!$L23/130000) /  ( 'Input Emissions'!$L23/130000),0)</f>
        <v>-1.2335145667194114E-6</v>
      </c>
      <c r="W23" s="57">
        <f>IFERROR(-1*('Input Emissions'!W23/130000 - 'Input Emissions'!$M23/130000) /  ( 'Input Emissions'!$M23/130000),0)</f>
        <v>0</v>
      </c>
      <c r="X23" s="58">
        <f>IFERROR(-1*('Input Emissions'!X23/130000 - 'Input Emissions'!$N23/130000) /  ( 'Input Emissions'!$N23/130000),0)</f>
        <v>-9.0225361406428978E-5</v>
      </c>
      <c r="Y23" s="56">
        <f>IFERROR(-1*('Input Emissions'!Y23 - 'Input Emissions'!$O23) /'Input Emissions'!$O23,0)</f>
        <v>-2.8965795174046645E-6</v>
      </c>
      <c r="Z23" s="57">
        <f>IFERROR(-1*('Input Emissions'!Z23 - 'Input Emissions'!$P23) /'Input Emissions'!$P23,0)</f>
        <v>0</v>
      </c>
      <c r="AA23" s="58">
        <f>IFERROR(-1*('Input Emissions'!AA23 - 'Input Emissions'!$Q23) /'Input Emissions'!$Q23,0)</f>
        <v>-9.0394407073396166E-5</v>
      </c>
      <c r="AB23" s="56">
        <f>IFERROR(-1*('Input Emissions'!AB23 - 'Input Emissions'!$R23) /'Input Emissions'!$R23,0)</f>
        <v>-2.829447760500544E-6</v>
      </c>
      <c r="AC23" s="57">
        <f>IFERROR(-1*('Input Emissions'!AC23 - 'Input Emissions'!$S23) /'Input Emissions'!$S23,0)</f>
        <v>0</v>
      </c>
      <c r="AD23" s="58">
        <f>IFERROR(-1*('Input Emissions'!AD23 - 'Input Emissions'!$T23) /'Input Emissions'!$T23,0)</f>
        <v>-1.2079238541746597E-4</v>
      </c>
      <c r="AE23" s="50"/>
      <c r="AF23" s="56">
        <f>IFERROR(-1*('Input Emissions'!AF23/130000 - 'Input Emissions'!$L23/130000) /  ( 'Input Emissions'!$L23/130000),0)</f>
        <v>1.1540581771801346E-3</v>
      </c>
      <c r="AG23" s="57">
        <f>IFERROR(-1*('Input Emissions'!AG23/130000 - 'Input Emissions'!$M23/130000) /  ( 'Input Emissions'!$M23/130000),0)</f>
        <v>0</v>
      </c>
      <c r="AH23" s="58">
        <f>IFERROR(-1*('Input Emissions'!AH23/130000 - 'Input Emissions'!$N23/130000) /  ( 'Input Emissions'!$N23/130000),0)</f>
        <v>-1.5062518095572271E-3</v>
      </c>
      <c r="AI23" s="56">
        <f>IFERROR(-1*('Input Emissions'!AI23 - 'Input Emissions'!$O23) /'Input Emissions'!$O23,0)</f>
        <v>3.6522089567276206E-4</v>
      </c>
      <c r="AJ23" s="57">
        <f>IFERROR(-1*('Input Emissions'!AJ23 - 'Input Emissions'!$P23) /'Input Emissions'!$P23,0)</f>
        <v>0</v>
      </c>
      <c r="AK23" s="58">
        <f>IFERROR(-1*('Input Emissions'!AK23 - 'Input Emissions'!$Q23) /'Input Emissions'!$Q23,0)</f>
        <v>-1.5066204215549621E-3</v>
      </c>
      <c r="AL23" s="56">
        <f>IFERROR(-1*('Input Emissions'!AL23 - 'Input Emissions'!$R23) /'Input Emissions'!$R23,0)</f>
        <v>-1.3035670039438431E-5</v>
      </c>
      <c r="AM23" s="57">
        <f>IFERROR(-1*('Input Emissions'!AM23 - 'Input Emissions'!$S23) /'Input Emissions'!$S23,0)</f>
        <v>0</v>
      </c>
      <c r="AN23" s="58">
        <f>IFERROR(-1*('Input Emissions'!AN23 - 'Input Emissions'!$T23) /'Input Emissions'!$T23,0)</f>
        <v>-1.1470911519996566E-3</v>
      </c>
    </row>
    <row r="24" spans="1:40" ht="15" customHeight="1" x14ac:dyDescent="0.25">
      <c r="A24" s="6">
        <v>0.67361111111111305</v>
      </c>
      <c r="B24" s="53">
        <f>IFERROR(-1*('Input Emissions'!B24/130000 - 'Input Emissions'!$L24/130000) /  ( 'Input Emissions'!$L24/130000),0)</f>
        <v>-9.9743180802197204E-4</v>
      </c>
      <c r="C24" s="54">
        <f>IFERROR(-1*('Input Emissions'!C24/130000 - 'Input Emissions'!$M24/130000) /  ( 'Input Emissions'!$M24/130000),0)</f>
        <v>0</v>
      </c>
      <c r="D24" s="55">
        <f>IFERROR(-1*('Input Emissions'!D24/130000 - 'Input Emissions'!$N24/130000) /  ( 'Input Emissions'!$N24/130000),0)</f>
        <v>-2.0921926150326135E-3</v>
      </c>
      <c r="E24" s="53">
        <f>IFERROR(-1*('Input Emissions'!E24 - 'Input Emissions'!$O24) /'Input Emissions'!$O24,0)</f>
        <v>-9.8753972241240112E-4</v>
      </c>
      <c r="F24" s="54">
        <f>IFERROR(-1*('Input Emissions'!F24 - 'Input Emissions'!$P24) /'Input Emissions'!$P24,0)</f>
        <v>0</v>
      </c>
      <c r="G24" s="55">
        <f>IFERROR(-1*('Input Emissions'!G24 - 'Input Emissions'!$Q24) /'Input Emissions'!$Q24,0)</f>
        <v>-2.0922390987354262E-3</v>
      </c>
      <c r="H24" s="53">
        <f>IFERROR(-1*('Input Emissions'!H24 - 'Input Emissions'!$R24) /'Input Emissions'!$R24,0)</f>
        <v>-1.2498269378505022E-3</v>
      </c>
      <c r="I24" s="54">
        <f>IFERROR(-1*('Input Emissions'!I24 - 'Input Emissions'!$S24) /'Input Emissions'!$S24,0)</f>
        <v>0</v>
      </c>
      <c r="J24" s="55">
        <f>IFERROR(-1*('Input Emissions'!J24 - 'Input Emissions'!$T24) /'Input Emissions'!$T24,0)</f>
        <v>-2.6352312655679166E-3</v>
      </c>
      <c r="K24" s="50"/>
      <c r="L24" s="53">
        <f>IFERROR(-1*('Input Emissions'!L24/130000 - 'Input Emissions'!$L24/130000) /  ( 'Input Emissions'!$L24/130000),0)</f>
        <v>0</v>
      </c>
      <c r="M24" s="54">
        <f>IFERROR(-1*('Input Emissions'!M24/130000 - 'Input Emissions'!$M24/130000) /  ( 'Input Emissions'!$M24/130000),0)</f>
        <v>0</v>
      </c>
      <c r="N24" s="55">
        <f>IFERROR(-1*('Input Emissions'!N24/130000 - 'Input Emissions'!$N24/130000) /  ( 'Input Emissions'!$N24/130000),0)</f>
        <v>0</v>
      </c>
      <c r="O24" s="53">
        <f>IFERROR(-1*('Input Emissions'!O24 - 'Input Emissions'!$O24) /'Input Emissions'!$O24,0)</f>
        <v>0</v>
      </c>
      <c r="P24" s="54">
        <f>IFERROR(-1*('Input Emissions'!P24 - 'Input Emissions'!$P24) /'Input Emissions'!$P24,0)</f>
        <v>0</v>
      </c>
      <c r="Q24" s="55">
        <f>IFERROR(-1*('Input Emissions'!Q24 - 'Input Emissions'!$Q24) /'Input Emissions'!$Q24,0)</f>
        <v>0</v>
      </c>
      <c r="R24" s="53">
        <f>IFERROR(-1*('Input Emissions'!R24 - 'Input Emissions'!$R24) /'Input Emissions'!$R24,0)</f>
        <v>0</v>
      </c>
      <c r="S24" s="54">
        <f>IFERROR(-1*('Input Emissions'!S24 - 'Input Emissions'!$S24) /'Input Emissions'!$S24,0)</f>
        <v>0</v>
      </c>
      <c r="T24" s="55">
        <f>IFERROR(-1*('Input Emissions'!T24 - 'Input Emissions'!$T24) /'Input Emissions'!$T24,0)</f>
        <v>0</v>
      </c>
      <c r="U24" s="50"/>
      <c r="V24" s="53">
        <f>IFERROR(-1*('Input Emissions'!V24/130000 - 'Input Emissions'!$L24/130000) /  ( 'Input Emissions'!$L24/130000),0)</f>
        <v>-3.1753910226340395E-4</v>
      </c>
      <c r="W24" s="54">
        <f>IFERROR(-1*('Input Emissions'!W24/130000 - 'Input Emissions'!$M24/130000) /  ( 'Input Emissions'!$M24/130000),0)</f>
        <v>0</v>
      </c>
      <c r="X24" s="55">
        <f>IFERROR(-1*('Input Emissions'!X24/130000 - 'Input Emissions'!$N24/130000) /  ( 'Input Emissions'!$N24/130000),0)</f>
        <v>-2.0794673654915491E-3</v>
      </c>
      <c r="Y24" s="53">
        <f>IFERROR(-1*('Input Emissions'!Y24 - 'Input Emissions'!$O24) /'Input Emissions'!$O24,0)</f>
        <v>-3.209990091798184E-4</v>
      </c>
      <c r="Z24" s="54">
        <f>IFERROR(-1*('Input Emissions'!Z24 - 'Input Emissions'!$P24) /'Input Emissions'!$P24,0)</f>
        <v>0</v>
      </c>
      <c r="AA24" s="55">
        <f>IFERROR(-1*('Input Emissions'!AA24 - 'Input Emissions'!$Q24) /'Input Emissions'!$Q24,0)</f>
        <v>-2.0794255625686433E-3</v>
      </c>
      <c r="AB24" s="53">
        <f>IFERROR(-1*('Input Emissions'!AB24 - 'Input Emissions'!$R24) /'Input Emissions'!$R24,0)</f>
        <v>-4.2778417588247331E-4</v>
      </c>
      <c r="AC24" s="54">
        <f>IFERROR(-1*('Input Emissions'!AC24 - 'Input Emissions'!$S24) /'Input Emissions'!$S24,0)</f>
        <v>0</v>
      </c>
      <c r="AD24" s="55">
        <f>IFERROR(-1*('Input Emissions'!AD24 - 'Input Emissions'!$T24) /'Input Emissions'!$T24,0)</f>
        <v>-2.54404757652287E-3</v>
      </c>
      <c r="AE24" s="50"/>
      <c r="AF24" s="53">
        <f>IFERROR(-1*('Input Emissions'!AF24/130000 - 'Input Emissions'!$L24/130000) /  ( 'Input Emissions'!$L24/130000),0)</f>
        <v>1.4128498682161334E-3</v>
      </c>
      <c r="AG24" s="54">
        <f>IFERROR(-1*('Input Emissions'!AG24/130000 - 'Input Emissions'!$M24/130000) /  ( 'Input Emissions'!$M24/130000),0)</f>
        <v>0</v>
      </c>
      <c r="AH24" s="55">
        <f>IFERROR(-1*('Input Emissions'!AH24/130000 - 'Input Emissions'!$N24/130000) /  ( 'Input Emissions'!$N24/130000),0)</f>
        <v>5.5963829589114325E-3</v>
      </c>
      <c r="AI24" s="53">
        <f>IFERROR(-1*('Input Emissions'!AI24 - 'Input Emissions'!$O24) /'Input Emissions'!$O24,0)</f>
        <v>-2.3625381277447267E-3</v>
      </c>
      <c r="AJ24" s="54">
        <f>IFERROR(-1*('Input Emissions'!AJ24 - 'Input Emissions'!$P24) /'Input Emissions'!$P24,0)</f>
        <v>0</v>
      </c>
      <c r="AK24" s="55">
        <f>IFERROR(-1*('Input Emissions'!AK24 - 'Input Emissions'!$Q24) /'Input Emissions'!$Q24,0)</f>
        <v>5.5960807487914106E-3</v>
      </c>
      <c r="AL24" s="53">
        <f>IFERROR(-1*('Input Emissions'!AL24 - 'Input Emissions'!$R24) /'Input Emissions'!$R24,0)</f>
        <v>-1.7216134503413142E-3</v>
      </c>
      <c r="AM24" s="54">
        <f>IFERROR(-1*('Input Emissions'!AM24 - 'Input Emissions'!$S24) /'Input Emissions'!$S24,0)</f>
        <v>0</v>
      </c>
      <c r="AN24" s="55">
        <f>IFERROR(-1*('Input Emissions'!AN24 - 'Input Emissions'!$T24) /'Input Emissions'!$T24,0)</f>
        <v>6.1309835484272936E-3</v>
      </c>
    </row>
    <row r="25" spans="1:40" ht="15" customHeight="1" x14ac:dyDescent="0.25">
      <c r="A25" s="6">
        <v>0.67708333333333504</v>
      </c>
      <c r="B25" s="56">
        <f>IFERROR(-1*('Input Emissions'!B25/130000 - 'Input Emissions'!$L25/130000) /  ( 'Input Emissions'!$L25/130000),0)</f>
        <v>-4.1083857126147198E-3</v>
      </c>
      <c r="C25" s="57">
        <f>IFERROR(-1*('Input Emissions'!C25/130000 - 'Input Emissions'!$M25/130000) /  ( 'Input Emissions'!$M25/130000),0)</f>
        <v>0</v>
      </c>
      <c r="D25" s="58">
        <f>IFERROR(-1*('Input Emissions'!D25/130000 - 'Input Emissions'!$N25/130000) /  ( 'Input Emissions'!$N25/130000),0)</f>
        <v>6.9188131289910971E-4</v>
      </c>
      <c r="E25" s="56">
        <f>IFERROR(-1*('Input Emissions'!E25 - 'Input Emissions'!$O25) /'Input Emissions'!$O25,0)</f>
        <v>-4.0956283873749234E-3</v>
      </c>
      <c r="F25" s="57">
        <f>IFERROR(-1*('Input Emissions'!F25 - 'Input Emissions'!$P25) /'Input Emissions'!$P25,0)</f>
        <v>0</v>
      </c>
      <c r="G25" s="58">
        <f>IFERROR(-1*('Input Emissions'!G25 - 'Input Emissions'!$Q25) /'Input Emissions'!$Q25,0)</f>
        <v>6.9217451573881325E-4</v>
      </c>
      <c r="H25" s="56">
        <f>IFERROR(-1*('Input Emissions'!H25 - 'Input Emissions'!$R25) /'Input Emissions'!$R25,0)</f>
        <v>-5.5695870290690674E-3</v>
      </c>
      <c r="I25" s="57">
        <f>IFERROR(-1*('Input Emissions'!I25 - 'Input Emissions'!$S25) /'Input Emissions'!$S25,0)</f>
        <v>0</v>
      </c>
      <c r="J25" s="58">
        <f>IFERROR(-1*('Input Emissions'!J25 - 'Input Emissions'!$T25) /'Input Emissions'!$T25,0)</f>
        <v>3.4556196165338337E-4</v>
      </c>
      <c r="K25" s="50"/>
      <c r="L25" s="56">
        <f>IFERROR(-1*('Input Emissions'!L25/130000 - 'Input Emissions'!$L25/130000) /  ( 'Input Emissions'!$L25/130000),0)</f>
        <v>0</v>
      </c>
      <c r="M25" s="57">
        <f>IFERROR(-1*('Input Emissions'!M25/130000 - 'Input Emissions'!$M25/130000) /  ( 'Input Emissions'!$M25/130000),0)</f>
        <v>0</v>
      </c>
      <c r="N25" s="58">
        <f>IFERROR(-1*('Input Emissions'!N25/130000 - 'Input Emissions'!$N25/130000) /  ( 'Input Emissions'!$N25/130000),0)</f>
        <v>0</v>
      </c>
      <c r="O25" s="56">
        <f>IFERROR(-1*('Input Emissions'!O25 - 'Input Emissions'!$O25) /'Input Emissions'!$O25,0)</f>
        <v>0</v>
      </c>
      <c r="P25" s="57">
        <f>IFERROR(-1*('Input Emissions'!P25 - 'Input Emissions'!$P25) /'Input Emissions'!$P25,0)</f>
        <v>0</v>
      </c>
      <c r="Q25" s="58">
        <f>IFERROR(-1*('Input Emissions'!Q25 - 'Input Emissions'!$Q25) /'Input Emissions'!$Q25,0)</f>
        <v>0</v>
      </c>
      <c r="R25" s="56">
        <f>IFERROR(-1*('Input Emissions'!R25 - 'Input Emissions'!$R25) /'Input Emissions'!$R25,0)</f>
        <v>0</v>
      </c>
      <c r="S25" s="57">
        <f>IFERROR(-1*('Input Emissions'!S25 - 'Input Emissions'!$S25) /'Input Emissions'!$S25,0)</f>
        <v>0</v>
      </c>
      <c r="T25" s="58">
        <f>IFERROR(-1*('Input Emissions'!T25 - 'Input Emissions'!$T25) /'Input Emissions'!$T25,0)</f>
        <v>0</v>
      </c>
      <c r="U25" s="50"/>
      <c r="V25" s="56">
        <f>IFERROR(-1*('Input Emissions'!V25/130000 - 'Input Emissions'!$L25/130000) /  ( 'Input Emissions'!$L25/130000),0)</f>
        <v>-1.1840760618943727E-3</v>
      </c>
      <c r="W25" s="57">
        <f>IFERROR(-1*('Input Emissions'!W25/130000 - 'Input Emissions'!$M25/130000) /  ( 'Input Emissions'!$M25/130000),0)</f>
        <v>0</v>
      </c>
      <c r="X25" s="58">
        <f>IFERROR(-1*('Input Emissions'!X25/130000 - 'Input Emissions'!$N25/130000) /  ( 'Input Emissions'!$N25/130000),0)</f>
        <v>1.1961149555698648E-3</v>
      </c>
      <c r="Y25" s="56">
        <f>IFERROR(-1*('Input Emissions'!Y25 - 'Input Emissions'!$O25) /'Input Emissions'!$O25,0)</f>
        <v>-1.1879331635445286E-3</v>
      </c>
      <c r="Z25" s="57">
        <f>IFERROR(-1*('Input Emissions'!Z25 - 'Input Emissions'!$P25) /'Input Emissions'!$P25,0)</f>
        <v>0</v>
      </c>
      <c r="AA25" s="58">
        <f>IFERROR(-1*('Input Emissions'!AA25 - 'Input Emissions'!$Q25) /'Input Emissions'!$Q25,0)</f>
        <v>1.1961388900967763E-3</v>
      </c>
      <c r="AB25" s="56">
        <f>IFERROR(-1*('Input Emissions'!AB25 - 'Input Emissions'!$R25) /'Input Emissions'!$R25,0)</f>
        <v>-1.5283155428391206E-3</v>
      </c>
      <c r="AC25" s="57">
        <f>IFERROR(-1*('Input Emissions'!AC25 - 'Input Emissions'!$S25) /'Input Emissions'!$S25,0)</f>
        <v>0</v>
      </c>
      <c r="AD25" s="58">
        <f>IFERROR(-1*('Input Emissions'!AD25 - 'Input Emissions'!$T25) /'Input Emissions'!$T25,0)</f>
        <v>7.356901007291158E-4</v>
      </c>
      <c r="AE25" s="50"/>
      <c r="AF25" s="56">
        <f>IFERROR(-1*('Input Emissions'!AF25/130000 - 'Input Emissions'!$L25/130000) /  ( 'Input Emissions'!$L25/130000),0)</f>
        <v>6.3262599491583351E-3</v>
      </c>
      <c r="AG25" s="57">
        <f>IFERROR(-1*('Input Emissions'!AG25/130000 - 'Input Emissions'!$M25/130000) /  ( 'Input Emissions'!$M25/130000),0)</f>
        <v>0</v>
      </c>
      <c r="AH25" s="58">
        <f>IFERROR(-1*('Input Emissions'!AH25/130000 - 'Input Emissions'!$N25/130000) /  ( 'Input Emissions'!$N25/130000),0)</f>
        <v>1.2687892713631875E-2</v>
      </c>
      <c r="AI25" s="56">
        <f>IFERROR(-1*('Input Emissions'!AI25 - 'Input Emissions'!$O25) /'Input Emissions'!$O25,0)</f>
        <v>5.5066764910024629E-3</v>
      </c>
      <c r="AJ25" s="57">
        <f>IFERROR(-1*('Input Emissions'!AJ25 - 'Input Emissions'!$P25) /'Input Emissions'!$P25,0)</f>
        <v>0</v>
      </c>
      <c r="AK25" s="58">
        <f>IFERROR(-1*('Input Emissions'!AK25 - 'Input Emissions'!$Q25) /'Input Emissions'!$Q25,0)</f>
        <v>1.2687729372849203E-2</v>
      </c>
      <c r="AL25" s="56">
        <f>IFERROR(-1*('Input Emissions'!AL25 - 'Input Emissions'!$R25) /'Input Emissions'!$R25,0)</f>
        <v>-4.6216623524121874E-3</v>
      </c>
      <c r="AM25" s="57">
        <f>IFERROR(-1*('Input Emissions'!AM25 - 'Input Emissions'!$S25) /'Input Emissions'!$S25,0)</f>
        <v>0</v>
      </c>
      <c r="AN25" s="58">
        <f>IFERROR(-1*('Input Emissions'!AN25 - 'Input Emissions'!$T25) /'Input Emissions'!$T25,0)</f>
        <v>1.5894196413066809E-2</v>
      </c>
    </row>
    <row r="26" spans="1:40" ht="15" customHeight="1" x14ac:dyDescent="0.25">
      <c r="A26" s="6">
        <v>0.68055555555555802</v>
      </c>
      <c r="B26" s="53">
        <f>IFERROR(-1*('Input Emissions'!B26/130000 - 'Input Emissions'!$L26/130000) /  ( 'Input Emissions'!$L26/130000),0)</f>
        <v>-6.3304546542060896E-3</v>
      </c>
      <c r="C26" s="54">
        <f>IFERROR(-1*('Input Emissions'!C26/130000 - 'Input Emissions'!$M26/130000) /  ( 'Input Emissions'!$M26/130000),0)</f>
        <v>0</v>
      </c>
      <c r="D26" s="55">
        <f>IFERROR(-1*('Input Emissions'!D26/130000 - 'Input Emissions'!$N26/130000) /  ( 'Input Emissions'!$N26/130000),0)</f>
        <v>1.934985825778155E-3</v>
      </c>
      <c r="E26" s="53">
        <f>IFERROR(-1*('Input Emissions'!E26 - 'Input Emissions'!$O26) /'Input Emissions'!$O26,0)</f>
        <v>-6.3164276515351205E-3</v>
      </c>
      <c r="F26" s="54">
        <f>IFERROR(-1*('Input Emissions'!F26 - 'Input Emissions'!$P26) /'Input Emissions'!$P26,0)</f>
        <v>0</v>
      </c>
      <c r="G26" s="55">
        <f>IFERROR(-1*('Input Emissions'!G26 - 'Input Emissions'!$Q26) /'Input Emissions'!$Q26,0)</f>
        <v>1.9351179398018233E-3</v>
      </c>
      <c r="H26" s="53">
        <f>IFERROR(-1*('Input Emissions'!H26 - 'Input Emissions'!$R26) /'Input Emissions'!$R26,0)</f>
        <v>-9.0264896893050752E-3</v>
      </c>
      <c r="I26" s="54">
        <f>IFERROR(-1*('Input Emissions'!I26 - 'Input Emissions'!$S26) /'Input Emissions'!$S26,0)</f>
        <v>0</v>
      </c>
      <c r="J26" s="55">
        <f>IFERROR(-1*('Input Emissions'!J26 - 'Input Emissions'!$T26) /'Input Emissions'!$T26,0)</f>
        <v>1.4053309675889358E-3</v>
      </c>
      <c r="K26" s="50"/>
      <c r="L26" s="53">
        <f>IFERROR(-1*('Input Emissions'!L26/130000 - 'Input Emissions'!$L26/130000) /  ( 'Input Emissions'!$L26/130000),0)</f>
        <v>0</v>
      </c>
      <c r="M26" s="54">
        <f>IFERROR(-1*('Input Emissions'!M26/130000 - 'Input Emissions'!$M26/130000) /  ( 'Input Emissions'!$M26/130000),0)</f>
        <v>0</v>
      </c>
      <c r="N26" s="55">
        <f>IFERROR(-1*('Input Emissions'!N26/130000 - 'Input Emissions'!$N26/130000) /  ( 'Input Emissions'!$N26/130000),0)</f>
        <v>0</v>
      </c>
      <c r="O26" s="53">
        <f>IFERROR(-1*('Input Emissions'!O26 - 'Input Emissions'!$O26) /'Input Emissions'!$O26,0)</f>
        <v>0</v>
      </c>
      <c r="P26" s="54">
        <f>IFERROR(-1*('Input Emissions'!P26 - 'Input Emissions'!$P26) /'Input Emissions'!$P26,0)</f>
        <v>0</v>
      </c>
      <c r="Q26" s="55">
        <f>IFERROR(-1*('Input Emissions'!Q26 - 'Input Emissions'!$Q26) /'Input Emissions'!$Q26,0)</f>
        <v>0</v>
      </c>
      <c r="R26" s="53">
        <f>IFERROR(-1*('Input Emissions'!R26 - 'Input Emissions'!$R26) /'Input Emissions'!$R26,0)</f>
        <v>0</v>
      </c>
      <c r="S26" s="54">
        <f>IFERROR(-1*('Input Emissions'!S26 - 'Input Emissions'!$S26) /'Input Emissions'!$S26,0)</f>
        <v>0</v>
      </c>
      <c r="T26" s="55">
        <f>IFERROR(-1*('Input Emissions'!T26 - 'Input Emissions'!$T26) /'Input Emissions'!$T26,0)</f>
        <v>0</v>
      </c>
      <c r="U26" s="50"/>
      <c r="V26" s="53">
        <f>IFERROR(-1*('Input Emissions'!V26/130000 - 'Input Emissions'!$L26/130000) /  ( 'Input Emissions'!$L26/130000),0)</f>
        <v>-1.8033487503757669E-3</v>
      </c>
      <c r="W26" s="54">
        <f>IFERROR(-1*('Input Emissions'!W26/130000 - 'Input Emissions'!$M26/130000) /  ( 'Input Emissions'!$M26/130000),0)</f>
        <v>0</v>
      </c>
      <c r="X26" s="55">
        <f>IFERROR(-1*('Input Emissions'!X26/130000 - 'Input Emissions'!$N26/130000) /  ( 'Input Emissions'!$N26/130000),0)</f>
        <v>1.2795703958239809E-3</v>
      </c>
      <c r="Y26" s="53">
        <f>IFERROR(-1*('Input Emissions'!Y26 - 'Input Emissions'!$O26) /'Input Emissions'!$O26,0)</f>
        <v>-1.8209112065173138E-3</v>
      </c>
      <c r="Z26" s="54">
        <f>IFERROR(-1*('Input Emissions'!Z26 - 'Input Emissions'!$P26) /'Input Emissions'!$P26,0)</f>
        <v>0</v>
      </c>
      <c r="AA26" s="55">
        <f>IFERROR(-1*('Input Emissions'!AA26 - 'Input Emissions'!$Q26) /'Input Emissions'!$Q26,0)</f>
        <v>1.2794601279517133E-3</v>
      </c>
      <c r="AB26" s="53">
        <f>IFERROR(-1*('Input Emissions'!AB26 - 'Input Emissions'!$R26) /'Input Emissions'!$R26,0)</f>
        <v>-2.456390184103048E-3</v>
      </c>
      <c r="AC26" s="54">
        <f>IFERROR(-1*('Input Emissions'!AC26 - 'Input Emissions'!$S26) /'Input Emissions'!$S26,0)</f>
        <v>0</v>
      </c>
      <c r="AD26" s="55">
        <f>IFERROR(-1*('Input Emissions'!AD26 - 'Input Emissions'!$T26) /'Input Emissions'!$T26,0)</f>
        <v>7.5538955952057069E-4</v>
      </c>
      <c r="AE26" s="50"/>
      <c r="AF26" s="53">
        <f>IFERROR(-1*('Input Emissions'!AF26/130000 - 'Input Emissions'!$L26/130000) /  ( 'Input Emissions'!$L26/130000),0)</f>
        <v>4.5231081109932481E-3</v>
      </c>
      <c r="AG26" s="54">
        <f>IFERROR(-1*('Input Emissions'!AG26/130000 - 'Input Emissions'!$M26/130000) /  ( 'Input Emissions'!$M26/130000),0)</f>
        <v>0</v>
      </c>
      <c r="AH26" s="55">
        <f>IFERROR(-1*('Input Emissions'!AH26/130000 - 'Input Emissions'!$N26/130000) /  ( 'Input Emissions'!$N26/130000),0)</f>
        <v>1.4026723110518478E-2</v>
      </c>
      <c r="AI26" s="53">
        <f>IFERROR(-1*('Input Emissions'!AI26 - 'Input Emissions'!$O26) /'Input Emissions'!$O26,0)</f>
        <v>3.2114312599097398E-3</v>
      </c>
      <c r="AJ26" s="54">
        <f>IFERROR(-1*('Input Emissions'!AJ26 - 'Input Emissions'!$P26) /'Input Emissions'!$P26,0)</f>
        <v>0</v>
      </c>
      <c r="AK26" s="55">
        <f>IFERROR(-1*('Input Emissions'!AK26 - 'Input Emissions'!$Q26) /'Input Emissions'!$Q26,0)</f>
        <v>1.4026760822870325E-2</v>
      </c>
      <c r="AL26" s="53">
        <f>IFERROR(-1*('Input Emissions'!AL26 - 'Input Emissions'!$R26) /'Input Emissions'!$R26,0)</f>
        <v>-4.7782747503230718E-3</v>
      </c>
      <c r="AM26" s="54">
        <f>IFERROR(-1*('Input Emissions'!AM26 - 'Input Emissions'!$S26) /'Input Emissions'!$S26,0)</f>
        <v>0</v>
      </c>
      <c r="AN26" s="55">
        <f>IFERROR(-1*('Input Emissions'!AN26 - 'Input Emissions'!$T26) /'Input Emissions'!$T26,0)</f>
        <v>1.8289108302017697E-2</v>
      </c>
    </row>
    <row r="27" spans="1:40" ht="15" customHeight="1" x14ac:dyDescent="0.25">
      <c r="A27" s="6">
        <v>0.68402777777778001</v>
      </c>
      <c r="B27" s="56">
        <f>IFERROR(-1*('Input Emissions'!B27/130000 - 'Input Emissions'!$L27/130000) /  ( 'Input Emissions'!$L27/130000),0)</f>
        <v>-6.6494785696182288E-3</v>
      </c>
      <c r="C27" s="57">
        <f>IFERROR(-1*('Input Emissions'!C27/130000 - 'Input Emissions'!$M27/130000) /  ( 'Input Emissions'!$M27/130000),0)</f>
        <v>0</v>
      </c>
      <c r="D27" s="58">
        <f>IFERROR(-1*('Input Emissions'!D27/130000 - 'Input Emissions'!$N27/130000) /  ( 'Input Emissions'!$N27/130000),0)</f>
        <v>-1.4156201363288233E-3</v>
      </c>
      <c r="E27" s="56">
        <f>IFERROR(-1*('Input Emissions'!E27 - 'Input Emissions'!$O27) /'Input Emissions'!$O27,0)</f>
        <v>-6.6692110542207307E-3</v>
      </c>
      <c r="F27" s="57">
        <f>IFERROR(-1*('Input Emissions'!F27 - 'Input Emissions'!$P27) /'Input Emissions'!$P27,0)</f>
        <v>0</v>
      </c>
      <c r="G27" s="58">
        <f>IFERROR(-1*('Input Emissions'!G27 - 'Input Emissions'!$Q27) /'Input Emissions'!$Q27,0)</f>
        <v>-1.4152489380280177E-3</v>
      </c>
      <c r="H27" s="56">
        <f>IFERROR(-1*('Input Emissions'!H27 - 'Input Emissions'!$R27) /'Input Emissions'!$R27,0)</f>
        <v>-1.0636131181456104E-2</v>
      </c>
      <c r="I27" s="57">
        <f>IFERROR(-1*('Input Emissions'!I27 - 'Input Emissions'!$S27) /'Input Emissions'!$S27,0)</f>
        <v>0</v>
      </c>
      <c r="J27" s="58">
        <f>IFERROR(-1*('Input Emissions'!J27 - 'Input Emissions'!$T27) /'Input Emissions'!$T27,0)</f>
        <v>-3.4619085820504752E-3</v>
      </c>
      <c r="K27" s="50"/>
      <c r="L27" s="56">
        <f>IFERROR(-1*('Input Emissions'!L27/130000 - 'Input Emissions'!$L27/130000) /  ( 'Input Emissions'!$L27/130000),0)</f>
        <v>0</v>
      </c>
      <c r="M27" s="57">
        <f>IFERROR(-1*('Input Emissions'!M27/130000 - 'Input Emissions'!$M27/130000) /  ( 'Input Emissions'!$M27/130000),0)</f>
        <v>0</v>
      </c>
      <c r="N27" s="58">
        <f>IFERROR(-1*('Input Emissions'!N27/130000 - 'Input Emissions'!$N27/130000) /  ( 'Input Emissions'!$N27/130000),0)</f>
        <v>0</v>
      </c>
      <c r="O27" s="56">
        <f>IFERROR(-1*('Input Emissions'!O27 - 'Input Emissions'!$O27) /'Input Emissions'!$O27,0)</f>
        <v>0</v>
      </c>
      <c r="P27" s="57">
        <f>IFERROR(-1*('Input Emissions'!P27 - 'Input Emissions'!$P27) /'Input Emissions'!$P27,0)</f>
        <v>0</v>
      </c>
      <c r="Q27" s="58">
        <f>IFERROR(-1*('Input Emissions'!Q27 - 'Input Emissions'!$Q27) /'Input Emissions'!$Q27,0)</f>
        <v>0</v>
      </c>
      <c r="R27" s="56">
        <f>IFERROR(-1*('Input Emissions'!R27 - 'Input Emissions'!$R27) /'Input Emissions'!$R27,0)</f>
        <v>0</v>
      </c>
      <c r="S27" s="57">
        <f>IFERROR(-1*('Input Emissions'!S27 - 'Input Emissions'!$S27) /'Input Emissions'!$S27,0)</f>
        <v>0</v>
      </c>
      <c r="T27" s="58">
        <f>IFERROR(-1*('Input Emissions'!T27 - 'Input Emissions'!$T27) /'Input Emissions'!$T27,0)</f>
        <v>0</v>
      </c>
      <c r="U27" s="50"/>
      <c r="V27" s="56">
        <f>IFERROR(-1*('Input Emissions'!V27/130000 - 'Input Emissions'!$L27/130000) /  ( 'Input Emissions'!$L27/130000),0)</f>
        <v>-1.68070143889172E-3</v>
      </c>
      <c r="W27" s="57">
        <f>IFERROR(-1*('Input Emissions'!W27/130000 - 'Input Emissions'!$M27/130000) /  ( 'Input Emissions'!$M27/130000),0)</f>
        <v>0</v>
      </c>
      <c r="X27" s="58">
        <f>IFERROR(-1*('Input Emissions'!X27/130000 - 'Input Emissions'!$N27/130000) /  ( 'Input Emissions'!$N27/130000),0)</f>
        <v>1.2091800794510955E-3</v>
      </c>
      <c r="Y27" s="56">
        <f>IFERROR(-1*('Input Emissions'!Y27 - 'Input Emissions'!$O27) /'Input Emissions'!$O27,0)</f>
        <v>-1.7103822024600432E-3</v>
      </c>
      <c r="Z27" s="57">
        <f>IFERROR(-1*('Input Emissions'!Z27 - 'Input Emissions'!$P27) /'Input Emissions'!$P27,0)</f>
        <v>0</v>
      </c>
      <c r="AA27" s="58">
        <f>IFERROR(-1*('Input Emissions'!AA27 - 'Input Emissions'!$Q27) /'Input Emissions'!$Q27,0)</f>
        <v>1.2091662005187292E-3</v>
      </c>
      <c r="AB27" s="56">
        <f>IFERROR(-1*('Input Emissions'!AB27 - 'Input Emissions'!$R27) /'Input Emissions'!$R27,0)</f>
        <v>-2.6285213220136154E-3</v>
      </c>
      <c r="AC27" s="57">
        <f>IFERROR(-1*('Input Emissions'!AC27 - 'Input Emissions'!$S27) /'Input Emissions'!$S27,0)</f>
        <v>0</v>
      </c>
      <c r="AD27" s="58">
        <f>IFERROR(-1*('Input Emissions'!AD27 - 'Input Emissions'!$T27) /'Input Emissions'!$T27,0)</f>
        <v>7.1076158546167422E-4</v>
      </c>
      <c r="AE27" s="50"/>
      <c r="AF27" s="56">
        <f>IFERROR(-1*('Input Emissions'!AF27/130000 - 'Input Emissions'!$L27/130000) /  ( 'Input Emissions'!$L27/130000),0)</f>
        <v>1.7711038568128104E-3</v>
      </c>
      <c r="AG27" s="57">
        <f>IFERROR(-1*('Input Emissions'!AG27/130000 - 'Input Emissions'!$M27/130000) /  ( 'Input Emissions'!$M27/130000),0)</f>
        <v>0</v>
      </c>
      <c r="AH27" s="58">
        <f>IFERROR(-1*('Input Emissions'!AH27/130000 - 'Input Emissions'!$N27/130000) /  ( 'Input Emissions'!$N27/130000),0)</f>
        <v>-7.2514797780396899E-3</v>
      </c>
      <c r="AI27" s="56">
        <f>IFERROR(-1*('Input Emissions'!AI27 - 'Input Emissions'!$O27) /'Input Emissions'!$O27,0)</f>
        <v>3.6404878973258863E-3</v>
      </c>
      <c r="AJ27" s="57">
        <f>IFERROR(-1*('Input Emissions'!AJ27 - 'Input Emissions'!$P27) /'Input Emissions'!$P27,0)</f>
        <v>0</v>
      </c>
      <c r="AK27" s="58">
        <f>IFERROR(-1*('Input Emissions'!AK27 - 'Input Emissions'!$Q27) /'Input Emissions'!$Q27,0)</f>
        <v>-7.2513579303925095E-3</v>
      </c>
      <c r="AL27" s="56">
        <f>IFERROR(-1*('Input Emissions'!AL27 - 'Input Emissions'!$R27) /'Input Emissions'!$R27,0)</f>
        <v>-3.9565153850380117E-3</v>
      </c>
      <c r="AM27" s="57">
        <f>IFERROR(-1*('Input Emissions'!AM27 - 'Input Emissions'!$S27) /'Input Emissions'!$S27,0)</f>
        <v>0</v>
      </c>
      <c r="AN27" s="58">
        <f>IFERROR(-1*('Input Emissions'!AN27 - 'Input Emissions'!$T27) /'Input Emissions'!$T27,0)</f>
        <v>2.3091503537360403E-3</v>
      </c>
    </row>
    <row r="28" spans="1:40" ht="15" customHeight="1" x14ac:dyDescent="0.25">
      <c r="A28" s="6">
        <v>0.687500000000002</v>
      </c>
      <c r="B28" s="53">
        <f>IFERROR(-1*('Input Emissions'!B28/130000 - 'Input Emissions'!$L28/130000) /  ( 'Input Emissions'!$L28/130000),0)</f>
        <v>-4.3970601234115201E-3</v>
      </c>
      <c r="C28" s="54">
        <f>IFERROR(-1*('Input Emissions'!C28/130000 - 'Input Emissions'!$M28/130000) /  ( 'Input Emissions'!$M28/130000),0)</f>
        <v>0</v>
      </c>
      <c r="D28" s="55">
        <f>IFERROR(-1*('Input Emissions'!D28/130000 - 'Input Emissions'!$N28/130000) /  ( 'Input Emissions'!$N28/130000),0)</f>
        <v>-3.580858265107012E-3</v>
      </c>
      <c r="E28" s="53">
        <f>IFERROR(-1*('Input Emissions'!E28 - 'Input Emissions'!$O28) /'Input Emissions'!$O28,0)</f>
        <v>-4.4278389097616054E-3</v>
      </c>
      <c r="F28" s="54">
        <f>IFERROR(-1*('Input Emissions'!F28 - 'Input Emissions'!$P28) /'Input Emissions'!$P28,0)</f>
        <v>0</v>
      </c>
      <c r="G28" s="55">
        <f>IFERROR(-1*('Input Emissions'!G28 - 'Input Emissions'!$Q28) /'Input Emissions'!$Q28,0)</f>
        <v>-3.5805018127644064E-3</v>
      </c>
      <c r="H28" s="53">
        <f>IFERROR(-1*('Input Emissions'!H28 - 'Input Emissions'!$R28) /'Input Emissions'!$R28,0)</f>
        <v>-9.2478951084133398E-3</v>
      </c>
      <c r="I28" s="54">
        <f>IFERROR(-1*('Input Emissions'!I28 - 'Input Emissions'!$S28) /'Input Emissions'!$S28,0)</f>
        <v>0</v>
      </c>
      <c r="J28" s="55">
        <f>IFERROR(-1*('Input Emissions'!J28 - 'Input Emissions'!$T28) /'Input Emissions'!$T28,0)</f>
        <v>-5.9004498062311473E-3</v>
      </c>
      <c r="K28" s="50"/>
      <c r="L28" s="53">
        <f>IFERROR(-1*('Input Emissions'!L28/130000 - 'Input Emissions'!$L28/130000) /  ( 'Input Emissions'!$L28/130000),0)</f>
        <v>0</v>
      </c>
      <c r="M28" s="54">
        <f>IFERROR(-1*('Input Emissions'!M28/130000 - 'Input Emissions'!$M28/130000) /  ( 'Input Emissions'!$M28/130000),0)</f>
        <v>0</v>
      </c>
      <c r="N28" s="55">
        <f>IFERROR(-1*('Input Emissions'!N28/130000 - 'Input Emissions'!$N28/130000) /  ( 'Input Emissions'!$N28/130000),0)</f>
        <v>0</v>
      </c>
      <c r="O28" s="53">
        <f>IFERROR(-1*('Input Emissions'!O28 - 'Input Emissions'!$O28) /'Input Emissions'!$O28,0)</f>
        <v>0</v>
      </c>
      <c r="P28" s="54">
        <f>IFERROR(-1*('Input Emissions'!P28 - 'Input Emissions'!$P28) /'Input Emissions'!$P28,0)</f>
        <v>0</v>
      </c>
      <c r="Q28" s="55">
        <f>IFERROR(-1*('Input Emissions'!Q28 - 'Input Emissions'!$Q28) /'Input Emissions'!$Q28,0)</f>
        <v>0</v>
      </c>
      <c r="R28" s="53">
        <f>IFERROR(-1*('Input Emissions'!R28 - 'Input Emissions'!$R28) /'Input Emissions'!$R28,0)</f>
        <v>0</v>
      </c>
      <c r="S28" s="54">
        <f>IFERROR(-1*('Input Emissions'!S28 - 'Input Emissions'!$S28) /'Input Emissions'!$S28,0)</f>
        <v>0</v>
      </c>
      <c r="T28" s="55">
        <f>IFERROR(-1*('Input Emissions'!T28 - 'Input Emissions'!$T28) /'Input Emissions'!$T28,0)</f>
        <v>0</v>
      </c>
      <c r="U28" s="50"/>
      <c r="V28" s="53">
        <f>IFERROR(-1*('Input Emissions'!V28/130000 - 'Input Emissions'!$L28/130000) /  ( 'Input Emissions'!$L28/130000),0)</f>
        <v>-5.9877139831498755E-4</v>
      </c>
      <c r="W28" s="54">
        <f>IFERROR(-1*('Input Emissions'!W28/130000 - 'Input Emissions'!$M28/130000) /  ( 'Input Emissions'!$M28/130000),0)</f>
        <v>0</v>
      </c>
      <c r="X28" s="55">
        <f>IFERROR(-1*('Input Emissions'!X28/130000 - 'Input Emissions'!$N28/130000) /  ( 'Input Emissions'!$N28/130000),0)</f>
        <v>1.1536748134165799E-3</v>
      </c>
      <c r="Y28" s="53">
        <f>IFERROR(-1*('Input Emissions'!Y28 - 'Input Emissions'!$O28) /'Input Emissions'!$O28,0)</f>
        <v>-5.9468554618755695E-4</v>
      </c>
      <c r="Z28" s="54">
        <f>IFERROR(-1*('Input Emissions'!Z28 - 'Input Emissions'!$P28) /'Input Emissions'!$P28,0)</f>
        <v>0</v>
      </c>
      <c r="AA28" s="55">
        <f>IFERROR(-1*('Input Emissions'!AA28 - 'Input Emissions'!$Q28) /'Input Emissions'!$Q28,0)</f>
        <v>1.1536891610884645E-3</v>
      </c>
      <c r="AB28" s="53">
        <f>IFERROR(-1*('Input Emissions'!AB28 - 'Input Emissions'!$R28) /'Input Emissions'!$R28,0)</f>
        <v>-1.3338921102813044E-3</v>
      </c>
      <c r="AC28" s="54">
        <f>IFERROR(-1*('Input Emissions'!AC28 - 'Input Emissions'!$S28) /'Input Emissions'!$S28,0)</f>
        <v>0</v>
      </c>
      <c r="AD28" s="55">
        <f>IFERROR(-1*('Input Emissions'!AD28 - 'Input Emissions'!$T28) /'Input Emissions'!$T28,0)</f>
        <v>3.600072001439301E-4</v>
      </c>
      <c r="AE28" s="50"/>
      <c r="AF28" s="53">
        <f>IFERROR(-1*('Input Emissions'!AF28/130000 - 'Input Emissions'!$L28/130000) /  ( 'Input Emissions'!$L28/130000),0)</f>
        <v>2.7959663408759746E-3</v>
      </c>
      <c r="AG28" s="54">
        <f>IFERROR(-1*('Input Emissions'!AG28/130000 - 'Input Emissions'!$M28/130000) /  ( 'Input Emissions'!$M28/130000),0)</f>
        <v>0</v>
      </c>
      <c r="AH28" s="55">
        <f>IFERROR(-1*('Input Emissions'!AH28/130000 - 'Input Emissions'!$N28/130000) /  ( 'Input Emissions'!$N28/130000),0)</f>
        <v>-1.1577389248262536E-2</v>
      </c>
      <c r="AI28" s="53">
        <f>IFERROR(-1*('Input Emissions'!AI28 - 'Input Emissions'!$O28) /'Input Emissions'!$O28,0)</f>
        <v>-1.9786630382286985E-4</v>
      </c>
      <c r="AJ28" s="54">
        <f>IFERROR(-1*('Input Emissions'!AJ28 - 'Input Emissions'!$P28) /'Input Emissions'!$P28,0)</f>
        <v>0</v>
      </c>
      <c r="AK28" s="55">
        <f>IFERROR(-1*('Input Emissions'!AK28 - 'Input Emissions'!$Q28) /'Input Emissions'!$Q28,0)</f>
        <v>-1.1577409092232288E-2</v>
      </c>
      <c r="AL28" s="53">
        <f>IFERROR(-1*('Input Emissions'!AL28 - 'Input Emissions'!$R28) /'Input Emissions'!$R28,0)</f>
        <v>-3.8583070083129836E-3</v>
      </c>
      <c r="AM28" s="54">
        <f>IFERROR(-1*('Input Emissions'!AM28 - 'Input Emissions'!$S28) /'Input Emissions'!$S28,0)</f>
        <v>0</v>
      </c>
      <c r="AN28" s="55">
        <f>IFERROR(-1*('Input Emissions'!AN28 - 'Input Emissions'!$T28) /'Input Emissions'!$T28,0)</f>
        <v>-4.6928127502643005E-3</v>
      </c>
    </row>
    <row r="29" spans="1:40" ht="15" customHeight="1" x14ac:dyDescent="0.25">
      <c r="A29" s="6">
        <v>0.69097222222222499</v>
      </c>
      <c r="B29" s="56">
        <f>IFERROR(-1*('Input Emissions'!B29/130000 - 'Input Emissions'!$L29/130000) /  ( 'Input Emissions'!$L29/130000),0)</f>
        <v>-2.6434834878677062E-3</v>
      </c>
      <c r="C29" s="57">
        <f>IFERROR(-1*('Input Emissions'!C29/130000 - 'Input Emissions'!$M29/130000) /  ( 'Input Emissions'!$M29/130000),0)</f>
        <v>0</v>
      </c>
      <c r="D29" s="58">
        <f>IFERROR(-1*('Input Emissions'!D29/130000 - 'Input Emissions'!$N29/130000) /  ( 'Input Emissions'!$N29/130000),0)</f>
        <v>-3.2525669346398093E-3</v>
      </c>
      <c r="E29" s="56">
        <f>IFERROR(-1*('Input Emissions'!E29 - 'Input Emissions'!$O29) /'Input Emissions'!$O29,0)</f>
        <v>-2.7804510073051432E-3</v>
      </c>
      <c r="F29" s="57">
        <f>IFERROR(-1*('Input Emissions'!F29 - 'Input Emissions'!$P29) /'Input Emissions'!$P29,0)</f>
        <v>0</v>
      </c>
      <c r="G29" s="58">
        <f>IFERROR(-1*('Input Emissions'!G29 - 'Input Emissions'!$Q29) /'Input Emissions'!$Q29,0)</f>
        <v>-3.2524783221181039E-3</v>
      </c>
      <c r="H29" s="56">
        <f>IFERROR(-1*('Input Emissions'!H29 - 'Input Emissions'!$R29) /'Input Emissions'!$R29,0)</f>
        <v>-8.3396720722491782E-3</v>
      </c>
      <c r="I29" s="57">
        <f>IFERROR(-1*('Input Emissions'!I29 - 'Input Emissions'!$S29) /'Input Emissions'!$S29,0)</f>
        <v>0</v>
      </c>
      <c r="J29" s="58">
        <f>IFERROR(-1*('Input Emissions'!J29 - 'Input Emissions'!$T29) /'Input Emissions'!$T29,0)</f>
        <v>-4.5475710269673167E-3</v>
      </c>
      <c r="K29" s="50"/>
      <c r="L29" s="56">
        <f>IFERROR(-1*('Input Emissions'!L29/130000 - 'Input Emissions'!$L29/130000) /  ( 'Input Emissions'!$L29/130000),0)</f>
        <v>0</v>
      </c>
      <c r="M29" s="57">
        <f>IFERROR(-1*('Input Emissions'!M29/130000 - 'Input Emissions'!$M29/130000) /  ( 'Input Emissions'!$M29/130000),0)</f>
        <v>0</v>
      </c>
      <c r="N29" s="58">
        <f>IFERROR(-1*('Input Emissions'!N29/130000 - 'Input Emissions'!$N29/130000) /  ( 'Input Emissions'!$N29/130000),0)</f>
        <v>0</v>
      </c>
      <c r="O29" s="56">
        <f>IFERROR(-1*('Input Emissions'!O29 - 'Input Emissions'!$O29) /'Input Emissions'!$O29,0)</f>
        <v>0</v>
      </c>
      <c r="P29" s="57">
        <f>IFERROR(-1*('Input Emissions'!P29 - 'Input Emissions'!$P29) /'Input Emissions'!$P29,0)</f>
        <v>0</v>
      </c>
      <c r="Q29" s="58">
        <f>IFERROR(-1*('Input Emissions'!Q29 - 'Input Emissions'!$Q29) /'Input Emissions'!$Q29,0)</f>
        <v>0</v>
      </c>
      <c r="R29" s="56">
        <f>IFERROR(-1*('Input Emissions'!R29 - 'Input Emissions'!$R29) /'Input Emissions'!$R29,0)</f>
        <v>0</v>
      </c>
      <c r="S29" s="57">
        <f>IFERROR(-1*('Input Emissions'!S29 - 'Input Emissions'!$S29) /'Input Emissions'!$S29,0)</f>
        <v>0</v>
      </c>
      <c r="T29" s="58">
        <f>IFERROR(-1*('Input Emissions'!T29 - 'Input Emissions'!$T29) /'Input Emissions'!$T29,0)</f>
        <v>0</v>
      </c>
      <c r="U29" s="50"/>
      <c r="V29" s="56">
        <f>IFERROR(-1*('Input Emissions'!V29/130000 - 'Input Emissions'!$L29/130000) /  ( 'Input Emissions'!$L29/130000),0)</f>
        <v>-9.7776643332756234E-4</v>
      </c>
      <c r="W29" s="57">
        <f>IFERROR(-1*('Input Emissions'!W29/130000 - 'Input Emissions'!$M29/130000) /  ( 'Input Emissions'!$M29/130000),0)</f>
        <v>0</v>
      </c>
      <c r="X29" s="58">
        <f>IFERROR(-1*('Input Emissions'!X29/130000 - 'Input Emissions'!$N29/130000) /  ( 'Input Emissions'!$N29/130000),0)</f>
        <v>1.3849226546091377E-3</v>
      </c>
      <c r="Y29" s="56">
        <f>IFERROR(-1*('Input Emissions'!Y29 - 'Input Emissions'!$O29) /'Input Emissions'!$O29,0)</f>
        <v>-9.8265652109902324E-4</v>
      </c>
      <c r="Z29" s="57">
        <f>IFERROR(-1*('Input Emissions'!Z29 - 'Input Emissions'!$P29) /'Input Emissions'!$P29,0)</f>
        <v>0</v>
      </c>
      <c r="AA29" s="58">
        <f>IFERROR(-1*('Input Emissions'!AA29 - 'Input Emissions'!$Q29) /'Input Emissions'!$Q29,0)</f>
        <v>1.3847165024728951E-3</v>
      </c>
      <c r="AB29" s="56">
        <f>IFERROR(-1*('Input Emissions'!AB29 - 'Input Emissions'!$R29) /'Input Emissions'!$R29,0)</f>
        <v>-1.8008210303015278E-3</v>
      </c>
      <c r="AC29" s="57">
        <f>IFERROR(-1*('Input Emissions'!AC29 - 'Input Emissions'!$S29) /'Input Emissions'!$S29,0)</f>
        <v>0</v>
      </c>
      <c r="AD29" s="58">
        <f>IFERROR(-1*('Input Emissions'!AD29 - 'Input Emissions'!$T29) /'Input Emissions'!$T29,0)</f>
        <v>5.9083702847900559E-4</v>
      </c>
      <c r="AE29" s="50"/>
      <c r="AF29" s="56">
        <f>IFERROR(-1*('Input Emissions'!AF29/130000 - 'Input Emissions'!$L29/130000) /  ( 'Input Emissions'!$L29/130000),0)</f>
        <v>1.8754221291394139E-3</v>
      </c>
      <c r="AG29" s="57">
        <f>IFERROR(-1*('Input Emissions'!AG29/130000 - 'Input Emissions'!$M29/130000) /  ( 'Input Emissions'!$M29/130000),0)</f>
        <v>0</v>
      </c>
      <c r="AH29" s="58">
        <f>IFERROR(-1*('Input Emissions'!AH29/130000 - 'Input Emissions'!$N29/130000) /  ( 'Input Emissions'!$N29/130000),0)</f>
        <v>-3.2677727427152144E-2</v>
      </c>
      <c r="AI29" s="56">
        <f>IFERROR(-1*('Input Emissions'!AI29 - 'Input Emissions'!$O29) /'Input Emissions'!$O29,0)</f>
        <v>1.7472476644878607E-3</v>
      </c>
      <c r="AJ29" s="57">
        <f>IFERROR(-1*('Input Emissions'!AJ29 - 'Input Emissions'!$P29) /'Input Emissions'!$P29,0)</f>
        <v>0</v>
      </c>
      <c r="AK29" s="58">
        <f>IFERROR(-1*('Input Emissions'!AK29 - 'Input Emissions'!$Q29) /'Input Emissions'!$Q29,0)</f>
        <v>-3.2677955376292409E-2</v>
      </c>
      <c r="AL29" s="56">
        <f>IFERROR(-1*('Input Emissions'!AL29 - 'Input Emissions'!$R29) /'Input Emissions'!$R29,0)</f>
        <v>9.3993603026984267E-4</v>
      </c>
      <c r="AM29" s="57">
        <f>IFERROR(-1*('Input Emissions'!AM29 - 'Input Emissions'!$S29) /'Input Emissions'!$S29,0)</f>
        <v>0</v>
      </c>
      <c r="AN29" s="58">
        <f>IFERROR(-1*('Input Emissions'!AN29 - 'Input Emissions'!$T29) /'Input Emissions'!$T29,0)</f>
        <v>-3.5034118891873689E-2</v>
      </c>
    </row>
    <row r="30" spans="1:40" ht="15" customHeight="1" x14ac:dyDescent="0.25">
      <c r="A30" s="6">
        <v>0.69444444444444697</v>
      </c>
      <c r="B30" s="53">
        <f>IFERROR(-1*('Input Emissions'!B30/130000 - 'Input Emissions'!$L30/130000) /  ( 'Input Emissions'!$L30/130000),0)</f>
        <v>-4.7152113223355588E-3</v>
      </c>
      <c r="C30" s="54">
        <f>IFERROR(-1*('Input Emissions'!C30/130000 - 'Input Emissions'!$M30/130000) /  ( 'Input Emissions'!$M30/130000),0)</f>
        <v>0</v>
      </c>
      <c r="D30" s="55">
        <f>IFERROR(-1*('Input Emissions'!D30/130000 - 'Input Emissions'!$N30/130000) /  ( 'Input Emissions'!$N30/130000),0)</f>
        <v>-1.4849055675418968E-3</v>
      </c>
      <c r="E30" s="53">
        <f>IFERROR(-1*('Input Emissions'!E30 - 'Input Emissions'!$O30) /'Input Emissions'!$O30,0)</f>
        <v>-4.8106726171663842E-3</v>
      </c>
      <c r="F30" s="54">
        <f>IFERROR(-1*('Input Emissions'!F30 - 'Input Emissions'!$P30) /'Input Emissions'!$P30,0)</f>
        <v>0</v>
      </c>
      <c r="G30" s="55">
        <f>IFERROR(-1*('Input Emissions'!G30 - 'Input Emissions'!$Q30) /'Input Emissions'!$Q30,0)</f>
        <v>-1.4849985931628231E-3</v>
      </c>
      <c r="H30" s="53">
        <f>IFERROR(-1*('Input Emissions'!H30 - 'Input Emissions'!$R30) /'Input Emissions'!$R30,0)</f>
        <v>-1.1976265702735783E-2</v>
      </c>
      <c r="I30" s="54">
        <f>IFERROR(-1*('Input Emissions'!I30 - 'Input Emissions'!$S30) /'Input Emissions'!$S30,0)</f>
        <v>0</v>
      </c>
      <c r="J30" s="55">
        <f>IFERROR(-1*('Input Emissions'!J30 - 'Input Emissions'!$T30) /'Input Emissions'!$T30,0)</f>
        <v>-3.5221375896576004E-3</v>
      </c>
      <c r="K30" s="50"/>
      <c r="L30" s="53">
        <f>IFERROR(-1*('Input Emissions'!L30/130000 - 'Input Emissions'!$L30/130000) /  ( 'Input Emissions'!$L30/130000),0)</f>
        <v>0</v>
      </c>
      <c r="M30" s="54">
        <f>IFERROR(-1*('Input Emissions'!M30/130000 - 'Input Emissions'!$M30/130000) /  ( 'Input Emissions'!$M30/130000),0)</f>
        <v>0</v>
      </c>
      <c r="N30" s="55">
        <f>IFERROR(-1*('Input Emissions'!N30/130000 - 'Input Emissions'!$N30/130000) /  ( 'Input Emissions'!$N30/130000),0)</f>
        <v>0</v>
      </c>
      <c r="O30" s="53">
        <f>IFERROR(-1*('Input Emissions'!O30 - 'Input Emissions'!$O30) /'Input Emissions'!$O30,0)</f>
        <v>0</v>
      </c>
      <c r="P30" s="54">
        <f>IFERROR(-1*('Input Emissions'!P30 - 'Input Emissions'!$P30) /'Input Emissions'!$P30,0)</f>
        <v>0</v>
      </c>
      <c r="Q30" s="55">
        <f>IFERROR(-1*('Input Emissions'!Q30 - 'Input Emissions'!$Q30) /'Input Emissions'!$Q30,0)</f>
        <v>0</v>
      </c>
      <c r="R30" s="53">
        <f>IFERROR(-1*('Input Emissions'!R30 - 'Input Emissions'!$R30) /'Input Emissions'!$R30,0)</f>
        <v>0</v>
      </c>
      <c r="S30" s="54">
        <f>IFERROR(-1*('Input Emissions'!S30 - 'Input Emissions'!$S30) /'Input Emissions'!$S30,0)</f>
        <v>0</v>
      </c>
      <c r="T30" s="55">
        <f>IFERROR(-1*('Input Emissions'!T30 - 'Input Emissions'!$T30) /'Input Emissions'!$T30,0)</f>
        <v>0</v>
      </c>
      <c r="U30" s="50"/>
      <c r="V30" s="53">
        <f>IFERROR(-1*('Input Emissions'!V30/130000 - 'Input Emissions'!$L30/130000) /  ( 'Input Emissions'!$L30/130000),0)</f>
        <v>-2.439374810870185E-3</v>
      </c>
      <c r="W30" s="54">
        <f>IFERROR(-1*('Input Emissions'!W30/130000 - 'Input Emissions'!$M30/130000) /  ( 'Input Emissions'!$M30/130000),0)</f>
        <v>0</v>
      </c>
      <c r="X30" s="55">
        <f>IFERROR(-1*('Input Emissions'!X30/130000 - 'Input Emissions'!$N30/130000) /  ( 'Input Emissions'!$N30/130000),0)</f>
        <v>3.8282857098425943E-3</v>
      </c>
      <c r="Y30" s="53">
        <f>IFERROR(-1*('Input Emissions'!Y30 - 'Input Emissions'!$O30) /'Input Emissions'!$O30,0)</f>
        <v>-2.451688124964861E-3</v>
      </c>
      <c r="Z30" s="54">
        <f>IFERROR(-1*('Input Emissions'!Z30 - 'Input Emissions'!$P30) /'Input Emissions'!$P30,0)</f>
        <v>0</v>
      </c>
      <c r="AA30" s="55">
        <f>IFERROR(-1*('Input Emissions'!AA30 - 'Input Emissions'!$Q30) /'Input Emissions'!$Q30,0)</f>
        <v>3.8283046320523951E-3</v>
      </c>
      <c r="AB30" s="53">
        <f>IFERROR(-1*('Input Emissions'!AB30 - 'Input Emissions'!$R30) /'Input Emissions'!$R30,0)</f>
        <v>-4.1006972893443778E-3</v>
      </c>
      <c r="AC30" s="54">
        <f>IFERROR(-1*('Input Emissions'!AC30 - 'Input Emissions'!$S30) /'Input Emissions'!$S30,0)</f>
        <v>0</v>
      </c>
      <c r="AD30" s="55">
        <f>IFERROR(-1*('Input Emissions'!AD30 - 'Input Emissions'!$T30) /'Input Emissions'!$T30,0)</f>
        <v>2.759293322718404E-3</v>
      </c>
      <c r="AE30" s="50"/>
      <c r="AF30" s="53">
        <f>IFERROR(-1*('Input Emissions'!AF30/130000 - 'Input Emissions'!$L30/130000) /  ( 'Input Emissions'!$L30/130000),0)</f>
        <v>1.1497963923133205E-2</v>
      </c>
      <c r="AG30" s="54">
        <f>IFERROR(-1*('Input Emissions'!AG30/130000 - 'Input Emissions'!$M30/130000) /  ( 'Input Emissions'!$M30/130000),0)</f>
        <v>0</v>
      </c>
      <c r="AH30" s="55">
        <f>IFERROR(-1*('Input Emissions'!AH30/130000 - 'Input Emissions'!$N30/130000) /  ( 'Input Emissions'!$N30/130000),0)</f>
        <v>-7.4992753418131001E-3</v>
      </c>
      <c r="AI30" s="53">
        <f>IFERROR(-1*('Input Emissions'!AI30 - 'Input Emissions'!$O30) /'Input Emissions'!$O30,0)</f>
        <v>1.0645724925122939E-2</v>
      </c>
      <c r="AJ30" s="54">
        <f>IFERROR(-1*('Input Emissions'!AJ30 - 'Input Emissions'!$P30) /'Input Emissions'!$P30,0)</f>
        <v>0</v>
      </c>
      <c r="AK30" s="55">
        <f>IFERROR(-1*('Input Emissions'!AK30 - 'Input Emissions'!$Q30) /'Input Emissions'!$Q30,0)</f>
        <v>-7.5004866743268294E-3</v>
      </c>
      <c r="AL30" s="53">
        <f>IFERROR(-1*('Input Emissions'!AL30 - 'Input Emissions'!$R30) /'Input Emissions'!$R30,0)</f>
        <v>8.3603806668340833E-3</v>
      </c>
      <c r="AM30" s="54">
        <f>IFERROR(-1*('Input Emissions'!AM30 - 'Input Emissions'!$S30) /'Input Emissions'!$S30,0)</f>
        <v>0</v>
      </c>
      <c r="AN30" s="55">
        <f>IFERROR(-1*('Input Emissions'!AN30 - 'Input Emissions'!$T30) /'Input Emissions'!$T30,0)</f>
        <v>-1.111368471165803E-2</v>
      </c>
    </row>
    <row r="31" spans="1:40" ht="15" customHeight="1" x14ac:dyDescent="0.25">
      <c r="A31" s="6">
        <v>0.69791666666666896</v>
      </c>
      <c r="B31" s="56">
        <f>IFERROR(-1*('Input Emissions'!B31/130000 - 'Input Emissions'!$L31/130000) /  ( 'Input Emissions'!$L31/130000),0)</f>
        <v>-1.3222811763999569E-3</v>
      </c>
      <c r="C31" s="57">
        <f>IFERROR(-1*('Input Emissions'!C31/130000 - 'Input Emissions'!$M31/130000) /  ( 'Input Emissions'!$M31/130000),0)</f>
        <v>0</v>
      </c>
      <c r="D31" s="58">
        <f>IFERROR(-1*('Input Emissions'!D31/130000 - 'Input Emissions'!$N31/130000) /  ( 'Input Emissions'!$N31/130000),0)</f>
        <v>-1.0857223350295734E-2</v>
      </c>
      <c r="E31" s="56">
        <f>IFERROR(-1*('Input Emissions'!E31 - 'Input Emissions'!$O31) /'Input Emissions'!$O31,0)</f>
        <v>-1.410572407017225E-3</v>
      </c>
      <c r="F31" s="57">
        <f>IFERROR(-1*('Input Emissions'!F31 - 'Input Emissions'!$P31) /'Input Emissions'!$P31,0)</f>
        <v>0</v>
      </c>
      <c r="G31" s="58">
        <f>IFERROR(-1*('Input Emissions'!G31 - 'Input Emissions'!$Q31) /'Input Emissions'!$Q31,0)</f>
        <v>-1.0857795016886513E-2</v>
      </c>
      <c r="H31" s="56">
        <f>IFERROR(-1*('Input Emissions'!H31 - 'Input Emissions'!$R31) /'Input Emissions'!$R31,0)</f>
        <v>-8.3413073626290562E-3</v>
      </c>
      <c r="I31" s="57">
        <f>IFERROR(-1*('Input Emissions'!I31 - 'Input Emissions'!$S31) /'Input Emissions'!$S31,0)</f>
        <v>0</v>
      </c>
      <c r="J31" s="58">
        <f>IFERROR(-1*('Input Emissions'!J31 - 'Input Emissions'!$T31) /'Input Emissions'!$T31,0)</f>
        <v>-1.6426334383761839E-2</v>
      </c>
      <c r="K31" s="50"/>
      <c r="L31" s="56">
        <f>IFERROR(-1*('Input Emissions'!L31/130000 - 'Input Emissions'!$L31/130000) /  ( 'Input Emissions'!$L31/130000),0)</f>
        <v>0</v>
      </c>
      <c r="M31" s="57">
        <f>IFERROR(-1*('Input Emissions'!M31/130000 - 'Input Emissions'!$M31/130000) /  ( 'Input Emissions'!$M31/130000),0)</f>
        <v>0</v>
      </c>
      <c r="N31" s="58">
        <f>IFERROR(-1*('Input Emissions'!N31/130000 - 'Input Emissions'!$N31/130000) /  ( 'Input Emissions'!$N31/130000),0)</f>
        <v>0</v>
      </c>
      <c r="O31" s="56">
        <f>IFERROR(-1*('Input Emissions'!O31 - 'Input Emissions'!$O31) /'Input Emissions'!$O31,0)</f>
        <v>0</v>
      </c>
      <c r="P31" s="57">
        <f>IFERROR(-1*('Input Emissions'!P31 - 'Input Emissions'!$P31) /'Input Emissions'!$P31,0)</f>
        <v>0</v>
      </c>
      <c r="Q31" s="58">
        <f>IFERROR(-1*('Input Emissions'!Q31 - 'Input Emissions'!$Q31) /'Input Emissions'!$Q31,0)</f>
        <v>0</v>
      </c>
      <c r="R31" s="56">
        <f>IFERROR(-1*('Input Emissions'!R31 - 'Input Emissions'!$R31) /'Input Emissions'!$R31,0)</f>
        <v>0</v>
      </c>
      <c r="S31" s="57">
        <f>IFERROR(-1*('Input Emissions'!S31 - 'Input Emissions'!$S31) /'Input Emissions'!$S31,0)</f>
        <v>0</v>
      </c>
      <c r="T31" s="58">
        <f>IFERROR(-1*('Input Emissions'!T31 - 'Input Emissions'!$T31) /'Input Emissions'!$T31,0)</f>
        <v>0</v>
      </c>
      <c r="U31" s="50"/>
      <c r="V31" s="56">
        <f>IFERROR(-1*('Input Emissions'!V31/130000 - 'Input Emissions'!$L31/130000) /  ( 'Input Emissions'!$L31/130000),0)</f>
        <v>-1.5274005510371091E-3</v>
      </c>
      <c r="W31" s="57">
        <f>IFERROR(-1*('Input Emissions'!W31/130000 - 'Input Emissions'!$M31/130000) /  ( 'Input Emissions'!$M31/130000),0)</f>
        <v>0</v>
      </c>
      <c r="X31" s="58">
        <f>IFERROR(-1*('Input Emissions'!X31/130000 - 'Input Emissions'!$N31/130000) /  ( 'Input Emissions'!$N31/130000),0)</f>
        <v>-3.8947562049516282E-3</v>
      </c>
      <c r="Y31" s="56">
        <f>IFERROR(-1*('Input Emissions'!Y31 - 'Input Emissions'!$O31) /'Input Emissions'!$O31,0)</f>
        <v>-1.4797877113373959E-3</v>
      </c>
      <c r="Z31" s="57">
        <f>IFERROR(-1*('Input Emissions'!Z31 - 'Input Emissions'!$P31) /'Input Emissions'!$P31,0)</f>
        <v>0</v>
      </c>
      <c r="AA31" s="58">
        <f>IFERROR(-1*('Input Emissions'!AA31 - 'Input Emissions'!$Q31) /'Input Emissions'!$Q31,0)</f>
        <v>-3.8944387502536232E-3</v>
      </c>
      <c r="AB31" s="56">
        <f>IFERROR(-1*('Input Emissions'!AB31 - 'Input Emissions'!$R31) /'Input Emissions'!$R31,0)</f>
        <v>-3.6168256247733335E-3</v>
      </c>
      <c r="AC31" s="57">
        <f>IFERROR(-1*('Input Emissions'!AC31 - 'Input Emissions'!$S31) /'Input Emissions'!$S31,0)</f>
        <v>0</v>
      </c>
      <c r="AD31" s="58">
        <f>IFERROR(-1*('Input Emissions'!AD31 - 'Input Emissions'!$T31) /'Input Emissions'!$T31,0)</f>
        <v>-6.5242255448607744E-3</v>
      </c>
      <c r="AE31" s="50"/>
      <c r="AF31" s="56">
        <f>IFERROR(-1*('Input Emissions'!AF31/130000 - 'Input Emissions'!$L31/130000) /  ( 'Input Emissions'!$L31/130000),0)</f>
        <v>1.0131844363174464E-2</v>
      </c>
      <c r="AG31" s="57">
        <f>IFERROR(-1*('Input Emissions'!AG31/130000 - 'Input Emissions'!$M31/130000) /  ( 'Input Emissions'!$M31/130000),0)</f>
        <v>0</v>
      </c>
      <c r="AH31" s="58">
        <f>IFERROR(-1*('Input Emissions'!AH31/130000 - 'Input Emissions'!$N31/130000) /  ( 'Input Emissions'!$N31/130000),0)</f>
        <v>2.8183473314413207E-3</v>
      </c>
      <c r="AI31" s="56">
        <f>IFERROR(-1*('Input Emissions'!AI31 - 'Input Emissions'!$O31) /'Input Emissions'!$O31,0)</f>
        <v>7.2484396385754284E-3</v>
      </c>
      <c r="AJ31" s="57">
        <f>IFERROR(-1*('Input Emissions'!AJ31 - 'Input Emissions'!$P31) /'Input Emissions'!$P31,0)</f>
        <v>0</v>
      </c>
      <c r="AK31" s="58">
        <f>IFERROR(-1*('Input Emissions'!AK31 - 'Input Emissions'!$Q31) /'Input Emissions'!$Q31,0)</f>
        <v>2.8170088135733048E-3</v>
      </c>
      <c r="AL31" s="56">
        <f>IFERROR(-1*('Input Emissions'!AL31 - 'Input Emissions'!$R31) /'Input Emissions'!$R31,0)</f>
        <v>7.6620842744181301E-3</v>
      </c>
      <c r="AM31" s="57">
        <f>IFERROR(-1*('Input Emissions'!AM31 - 'Input Emissions'!$S31) /'Input Emissions'!$S31,0)</f>
        <v>0</v>
      </c>
      <c r="AN31" s="58">
        <f>IFERROR(-1*('Input Emissions'!AN31 - 'Input Emissions'!$T31) /'Input Emissions'!$T31,0)</f>
        <v>4.3989736078207213E-3</v>
      </c>
    </row>
    <row r="32" spans="1:40" ht="15" customHeight="1" x14ac:dyDescent="0.25">
      <c r="A32" s="6">
        <v>0.70138888888889195</v>
      </c>
      <c r="B32" s="53">
        <f>IFERROR(-1*('Input Emissions'!B32/130000 - 'Input Emissions'!$L32/130000) /  ( 'Input Emissions'!$L32/130000),0)</f>
        <v>4.2458249006882475E-3</v>
      </c>
      <c r="C32" s="54">
        <f>IFERROR(-1*('Input Emissions'!C32/130000 - 'Input Emissions'!$M32/130000) /  ( 'Input Emissions'!$M32/130000),0)</f>
        <v>0</v>
      </c>
      <c r="D32" s="55">
        <f>IFERROR(-1*('Input Emissions'!D32/130000 - 'Input Emissions'!$N32/130000) /  ( 'Input Emissions'!$N32/130000),0)</f>
        <v>-3.7497069646759899E-3</v>
      </c>
      <c r="E32" s="53">
        <f>IFERROR(-1*('Input Emissions'!E32 - 'Input Emissions'!$O32) /'Input Emissions'!$O32,0)</f>
        <v>4.1731802679265406E-3</v>
      </c>
      <c r="F32" s="54">
        <f>IFERROR(-1*('Input Emissions'!F32 - 'Input Emissions'!$P32) /'Input Emissions'!$P32,0)</f>
        <v>0</v>
      </c>
      <c r="G32" s="55">
        <f>IFERROR(-1*('Input Emissions'!G32 - 'Input Emissions'!$Q32) /'Input Emissions'!$Q32,0)</f>
        <v>-3.750684108529561E-3</v>
      </c>
      <c r="H32" s="53">
        <f>IFERROR(-1*('Input Emissions'!H32 - 'Input Emissions'!$R32) /'Input Emissions'!$R32,0)</f>
        <v>-2.0327117960257371E-3</v>
      </c>
      <c r="I32" s="54">
        <f>IFERROR(-1*('Input Emissions'!I32 - 'Input Emissions'!$S32) /'Input Emissions'!$S32,0)</f>
        <v>0</v>
      </c>
      <c r="J32" s="55">
        <f>IFERROR(-1*('Input Emissions'!J32 - 'Input Emissions'!$T32) /'Input Emissions'!$T32,0)</f>
        <v>-1.1129562037622673E-2</v>
      </c>
      <c r="K32" s="50"/>
      <c r="L32" s="53">
        <f>IFERROR(-1*('Input Emissions'!L32/130000 - 'Input Emissions'!$L32/130000) /  ( 'Input Emissions'!$L32/130000),0)</f>
        <v>0</v>
      </c>
      <c r="M32" s="54">
        <f>IFERROR(-1*('Input Emissions'!M32/130000 - 'Input Emissions'!$M32/130000) /  ( 'Input Emissions'!$M32/130000),0)</f>
        <v>0</v>
      </c>
      <c r="N32" s="55">
        <f>IFERROR(-1*('Input Emissions'!N32/130000 - 'Input Emissions'!$N32/130000) /  ( 'Input Emissions'!$N32/130000),0)</f>
        <v>0</v>
      </c>
      <c r="O32" s="53">
        <f>IFERROR(-1*('Input Emissions'!O32 - 'Input Emissions'!$O32) /'Input Emissions'!$O32,0)</f>
        <v>0</v>
      </c>
      <c r="P32" s="54">
        <f>IFERROR(-1*('Input Emissions'!P32 - 'Input Emissions'!$P32) /'Input Emissions'!$P32,0)</f>
        <v>0</v>
      </c>
      <c r="Q32" s="55">
        <f>IFERROR(-1*('Input Emissions'!Q32 - 'Input Emissions'!$Q32) /'Input Emissions'!$Q32,0)</f>
        <v>0</v>
      </c>
      <c r="R32" s="53">
        <f>IFERROR(-1*('Input Emissions'!R32 - 'Input Emissions'!$R32) /'Input Emissions'!$R32,0)</f>
        <v>0</v>
      </c>
      <c r="S32" s="54">
        <f>IFERROR(-1*('Input Emissions'!S32 - 'Input Emissions'!$S32) /'Input Emissions'!$S32,0)</f>
        <v>0</v>
      </c>
      <c r="T32" s="55">
        <f>IFERROR(-1*('Input Emissions'!T32 - 'Input Emissions'!$T32) /'Input Emissions'!$T32,0)</f>
        <v>0</v>
      </c>
      <c r="U32" s="50"/>
      <c r="V32" s="53">
        <f>IFERROR(-1*('Input Emissions'!V32/130000 - 'Input Emissions'!$L32/130000) /  ( 'Input Emissions'!$L32/130000),0)</f>
        <v>6.2870969225223749E-4</v>
      </c>
      <c r="W32" s="54">
        <f>IFERROR(-1*('Input Emissions'!W32/130000 - 'Input Emissions'!$M32/130000) /  ( 'Input Emissions'!$M32/130000),0)</f>
        <v>0</v>
      </c>
      <c r="X32" s="55">
        <f>IFERROR(-1*('Input Emissions'!X32/130000 - 'Input Emissions'!$N32/130000) /  ( 'Input Emissions'!$N32/130000),0)</f>
        <v>-6.8004235836641438E-3</v>
      </c>
      <c r="Y32" s="53">
        <f>IFERROR(-1*('Input Emissions'!Y32 - 'Input Emissions'!$O32) /'Input Emissions'!$O32,0)</f>
        <v>6.7530384558514046E-4</v>
      </c>
      <c r="Z32" s="54">
        <f>IFERROR(-1*('Input Emissions'!Z32 - 'Input Emissions'!$P32) /'Input Emissions'!$P32,0)</f>
        <v>0</v>
      </c>
      <c r="AA32" s="55">
        <f>IFERROR(-1*('Input Emissions'!AA32 - 'Input Emissions'!$Q32) /'Input Emissions'!$Q32,0)</f>
        <v>-6.8002993507264523E-3</v>
      </c>
      <c r="AB32" s="53">
        <f>IFERROR(-1*('Input Emissions'!AB32 - 'Input Emissions'!$R32) /'Input Emissions'!$R32,0)</f>
        <v>-1.4763922091031018E-3</v>
      </c>
      <c r="AC32" s="54">
        <f>IFERROR(-1*('Input Emissions'!AC32 - 'Input Emissions'!$S32) /'Input Emissions'!$S32,0)</f>
        <v>0</v>
      </c>
      <c r="AD32" s="55">
        <f>IFERROR(-1*('Input Emissions'!AD32 - 'Input Emissions'!$T32) /'Input Emissions'!$T32,0)</f>
        <v>-1.126370429505537E-2</v>
      </c>
      <c r="AE32" s="50"/>
      <c r="AF32" s="53">
        <f>IFERROR(-1*('Input Emissions'!AF32/130000 - 'Input Emissions'!$L32/130000) /  ( 'Input Emissions'!$L32/130000),0)</f>
        <v>4.5367656219890678E-3</v>
      </c>
      <c r="AG32" s="54">
        <f>IFERROR(-1*('Input Emissions'!AG32/130000 - 'Input Emissions'!$M32/130000) /  ( 'Input Emissions'!$M32/130000),0)</f>
        <v>0</v>
      </c>
      <c r="AH32" s="55">
        <f>IFERROR(-1*('Input Emissions'!AH32/130000 - 'Input Emissions'!$N32/130000) /  ( 'Input Emissions'!$N32/130000),0)</f>
        <v>-2.969585259525143E-2</v>
      </c>
      <c r="AI32" s="53">
        <f>IFERROR(-1*('Input Emissions'!AI32 - 'Input Emissions'!$O32) /'Input Emissions'!$O32,0)</f>
        <v>3.8488681081175662E-3</v>
      </c>
      <c r="AJ32" s="54">
        <f>IFERROR(-1*('Input Emissions'!AJ32 - 'Input Emissions'!$P32) /'Input Emissions'!$P32,0)</f>
        <v>0</v>
      </c>
      <c r="AK32" s="55">
        <f>IFERROR(-1*('Input Emissions'!AK32 - 'Input Emissions'!$Q32) /'Input Emissions'!$Q32,0)</f>
        <v>-2.9696161259445127E-2</v>
      </c>
      <c r="AL32" s="53">
        <f>IFERROR(-1*('Input Emissions'!AL32 - 'Input Emissions'!$R32) /'Input Emissions'!$R32,0)</f>
        <v>2.3526101524092638E-3</v>
      </c>
      <c r="AM32" s="54">
        <f>IFERROR(-1*('Input Emissions'!AM32 - 'Input Emissions'!$S32) /'Input Emissions'!$S32,0)</f>
        <v>0</v>
      </c>
      <c r="AN32" s="55">
        <f>IFERROR(-1*('Input Emissions'!AN32 - 'Input Emissions'!$T32) /'Input Emissions'!$T32,0)</f>
        <v>-2.6199220956704385E-2</v>
      </c>
    </row>
    <row r="33" spans="1:40" ht="15" customHeight="1" x14ac:dyDescent="0.25">
      <c r="A33" s="6">
        <v>0.70486111111111405</v>
      </c>
      <c r="B33" s="56">
        <f>IFERROR(-1*('Input Emissions'!B33/130000 - 'Input Emissions'!$L33/130000) /  ( 'Input Emissions'!$L33/130000),0)</f>
        <v>1.0704986919032915E-2</v>
      </c>
      <c r="C33" s="57">
        <f>IFERROR(-1*('Input Emissions'!C33/130000 - 'Input Emissions'!$M33/130000) /  ( 'Input Emissions'!$M33/130000),0)</f>
        <v>0</v>
      </c>
      <c r="D33" s="58">
        <f>IFERROR(-1*('Input Emissions'!D33/130000 - 'Input Emissions'!$N33/130000) /  ( 'Input Emissions'!$N33/130000),0)</f>
        <v>1.1750916568074154E-2</v>
      </c>
      <c r="E33" s="56">
        <f>IFERROR(-1*('Input Emissions'!E33 - 'Input Emissions'!$O33) /'Input Emissions'!$O33,0)</f>
        <v>1.0705466824853061E-2</v>
      </c>
      <c r="F33" s="57">
        <f>IFERROR(-1*('Input Emissions'!F33 - 'Input Emissions'!$P33) /'Input Emissions'!$P33,0)</f>
        <v>0</v>
      </c>
      <c r="G33" s="58">
        <f>IFERROR(-1*('Input Emissions'!G33 - 'Input Emissions'!$Q33) /'Input Emissions'!$Q33,0)</f>
        <v>1.1749446407133678E-2</v>
      </c>
      <c r="H33" s="56">
        <f>IFERROR(-1*('Input Emissions'!H33 - 'Input Emissions'!$R33) /'Input Emissions'!$R33,0)</f>
        <v>5.1684348569809154E-3</v>
      </c>
      <c r="I33" s="57">
        <f>IFERROR(-1*('Input Emissions'!I33 - 'Input Emissions'!$S33) /'Input Emissions'!$S33,0)</f>
        <v>0</v>
      </c>
      <c r="J33" s="58">
        <f>IFERROR(-1*('Input Emissions'!J33 - 'Input Emissions'!$T33) /'Input Emissions'!$T33,0)</f>
        <v>3.8627846089477427E-3</v>
      </c>
      <c r="K33" s="50"/>
      <c r="L33" s="56">
        <f>IFERROR(-1*('Input Emissions'!L33/130000 - 'Input Emissions'!$L33/130000) /  ( 'Input Emissions'!$L33/130000),0)</f>
        <v>0</v>
      </c>
      <c r="M33" s="57">
        <f>IFERROR(-1*('Input Emissions'!M33/130000 - 'Input Emissions'!$M33/130000) /  ( 'Input Emissions'!$M33/130000),0)</f>
        <v>0</v>
      </c>
      <c r="N33" s="58">
        <f>IFERROR(-1*('Input Emissions'!N33/130000 - 'Input Emissions'!$N33/130000) /  ( 'Input Emissions'!$N33/130000),0)</f>
        <v>0</v>
      </c>
      <c r="O33" s="56">
        <f>IFERROR(-1*('Input Emissions'!O33 - 'Input Emissions'!$O33) /'Input Emissions'!$O33,0)</f>
        <v>0</v>
      </c>
      <c r="P33" s="57">
        <f>IFERROR(-1*('Input Emissions'!P33 - 'Input Emissions'!$P33) /'Input Emissions'!$P33,0)</f>
        <v>0</v>
      </c>
      <c r="Q33" s="58">
        <f>IFERROR(-1*('Input Emissions'!Q33 - 'Input Emissions'!$Q33) /'Input Emissions'!$Q33,0)</f>
        <v>0</v>
      </c>
      <c r="R33" s="56">
        <f>IFERROR(-1*('Input Emissions'!R33 - 'Input Emissions'!$R33) /'Input Emissions'!$R33,0)</f>
        <v>0</v>
      </c>
      <c r="S33" s="57">
        <f>IFERROR(-1*('Input Emissions'!S33 - 'Input Emissions'!$S33) /'Input Emissions'!$S33,0)</f>
        <v>0</v>
      </c>
      <c r="T33" s="58">
        <f>IFERROR(-1*('Input Emissions'!T33 - 'Input Emissions'!$T33) /'Input Emissions'!$T33,0)</f>
        <v>0</v>
      </c>
      <c r="U33" s="50"/>
      <c r="V33" s="56">
        <f>IFERROR(-1*('Input Emissions'!V33/130000 - 'Input Emissions'!$L33/130000) /  ( 'Input Emissions'!$L33/130000),0)</f>
        <v>2.2200786610618727E-3</v>
      </c>
      <c r="W33" s="57">
        <f>IFERROR(-1*('Input Emissions'!W33/130000 - 'Input Emissions'!$M33/130000) /  ( 'Input Emissions'!$M33/130000),0)</f>
        <v>0</v>
      </c>
      <c r="X33" s="58">
        <f>IFERROR(-1*('Input Emissions'!X33/130000 - 'Input Emissions'!$N33/130000) /  ( 'Input Emissions'!$N33/130000),0)</f>
        <v>3.5945345264441981E-3</v>
      </c>
      <c r="Y33" s="56">
        <f>IFERROR(-1*('Input Emissions'!Y33 - 'Input Emissions'!$O33) /'Input Emissions'!$O33,0)</f>
        <v>2.2892252026462073E-3</v>
      </c>
      <c r="Z33" s="57">
        <f>IFERROR(-1*('Input Emissions'!Z33 - 'Input Emissions'!$P33) /'Input Emissions'!$P33,0)</f>
        <v>0</v>
      </c>
      <c r="AA33" s="58">
        <f>IFERROR(-1*('Input Emissions'!AA33 - 'Input Emissions'!$Q33) /'Input Emissions'!$Q33,0)</f>
        <v>3.593963539024659E-3</v>
      </c>
      <c r="AB33" s="56">
        <f>IFERROR(-1*('Input Emissions'!AB33 - 'Input Emissions'!$R33) /'Input Emissions'!$R33,0)</f>
        <v>2.8884962926060384E-4</v>
      </c>
      <c r="AC33" s="57">
        <f>IFERROR(-1*('Input Emissions'!AC33 - 'Input Emissions'!$S33) /'Input Emissions'!$S33,0)</f>
        <v>0</v>
      </c>
      <c r="AD33" s="58">
        <f>IFERROR(-1*('Input Emissions'!AD33 - 'Input Emissions'!$T33) /'Input Emissions'!$T33,0)</f>
        <v>-1.521588623607817E-3</v>
      </c>
      <c r="AE33" s="50"/>
      <c r="AF33" s="56">
        <f>IFERROR(-1*('Input Emissions'!AF33/130000 - 'Input Emissions'!$L33/130000) /  ( 'Input Emissions'!$L33/130000),0)</f>
        <v>2.5887544259563791E-3</v>
      </c>
      <c r="AG33" s="57">
        <f>IFERROR(-1*('Input Emissions'!AG33/130000 - 'Input Emissions'!$M33/130000) /  ( 'Input Emissions'!$M33/130000),0)</f>
        <v>0</v>
      </c>
      <c r="AH33" s="58">
        <f>IFERROR(-1*('Input Emissions'!AH33/130000 - 'Input Emissions'!$N33/130000) /  ( 'Input Emissions'!$N33/130000),0)</f>
        <v>-5.206677864355333E-2</v>
      </c>
      <c r="AI33" s="56">
        <f>IFERROR(-1*('Input Emissions'!AI33 - 'Input Emissions'!$O33) /'Input Emissions'!$O33,0)</f>
        <v>1.0622746279594594E-3</v>
      </c>
      <c r="AJ33" s="57">
        <f>IFERROR(-1*('Input Emissions'!AJ33 - 'Input Emissions'!$P33) /'Input Emissions'!$P33,0)</f>
        <v>0</v>
      </c>
      <c r="AK33" s="58">
        <f>IFERROR(-1*('Input Emissions'!AK33 - 'Input Emissions'!$Q33) /'Input Emissions'!$Q33,0)</f>
        <v>-5.2065349519307594E-2</v>
      </c>
      <c r="AL33" s="56">
        <f>IFERROR(-1*('Input Emissions'!AL33 - 'Input Emissions'!$R33) /'Input Emissions'!$R33,0)</f>
        <v>4.836311606243514E-3</v>
      </c>
      <c r="AM33" s="57">
        <f>IFERROR(-1*('Input Emissions'!AM33 - 'Input Emissions'!$S33) /'Input Emissions'!$S33,0)</f>
        <v>0</v>
      </c>
      <c r="AN33" s="58">
        <f>IFERROR(-1*('Input Emissions'!AN33 - 'Input Emissions'!$T33) /'Input Emissions'!$T33,0)</f>
        <v>-4.3693502636590206E-2</v>
      </c>
    </row>
    <row r="34" spans="1:40" ht="15" customHeight="1" x14ac:dyDescent="0.25">
      <c r="A34" s="6">
        <v>0.70833333333333703</v>
      </c>
      <c r="B34" s="53">
        <f>IFERROR(-1*('Input Emissions'!B34/130000 - 'Input Emissions'!$L34/130000) /  ( 'Input Emissions'!$L34/130000),0)</f>
        <v>1.5645740325639881E-2</v>
      </c>
      <c r="C34" s="54">
        <f>IFERROR(-1*('Input Emissions'!C34/130000 - 'Input Emissions'!$M34/130000) /  ( 'Input Emissions'!$M34/130000),0)</f>
        <v>0</v>
      </c>
      <c r="D34" s="55">
        <f>IFERROR(-1*('Input Emissions'!D34/130000 - 'Input Emissions'!$N34/130000) /  ( 'Input Emissions'!$N34/130000),0)</f>
        <v>1.8154883280464384E-2</v>
      </c>
      <c r="E34" s="53">
        <f>IFERROR(-1*('Input Emissions'!E34 - 'Input Emissions'!$O34) /'Input Emissions'!$O34,0)</f>
        <v>1.5711036091170229E-2</v>
      </c>
      <c r="F34" s="54">
        <f>IFERROR(-1*('Input Emissions'!F34 - 'Input Emissions'!$P34) /'Input Emissions'!$P34,0)</f>
        <v>0</v>
      </c>
      <c r="G34" s="55">
        <f>IFERROR(-1*('Input Emissions'!G34 - 'Input Emissions'!$Q34) /'Input Emissions'!$Q34,0)</f>
        <v>1.8153173025987096E-2</v>
      </c>
      <c r="H34" s="53">
        <f>IFERROR(-1*('Input Emissions'!H34 - 'Input Emissions'!$R34) /'Input Emissions'!$R34,0)</f>
        <v>1.0308651842793923E-2</v>
      </c>
      <c r="I34" s="54">
        <f>IFERROR(-1*('Input Emissions'!I34 - 'Input Emissions'!$S34) /'Input Emissions'!$S34,0)</f>
        <v>0</v>
      </c>
      <c r="J34" s="55">
        <f>IFERROR(-1*('Input Emissions'!J34 - 'Input Emissions'!$T34) /'Input Emissions'!$T34,0)</f>
        <v>8.1726600370059643E-3</v>
      </c>
      <c r="K34" s="50"/>
      <c r="L34" s="53">
        <f>IFERROR(-1*('Input Emissions'!L34/130000 - 'Input Emissions'!$L34/130000) /  ( 'Input Emissions'!$L34/130000),0)</f>
        <v>0</v>
      </c>
      <c r="M34" s="54">
        <f>IFERROR(-1*('Input Emissions'!M34/130000 - 'Input Emissions'!$M34/130000) /  ( 'Input Emissions'!$M34/130000),0)</f>
        <v>0</v>
      </c>
      <c r="N34" s="55">
        <f>IFERROR(-1*('Input Emissions'!N34/130000 - 'Input Emissions'!$N34/130000) /  ( 'Input Emissions'!$N34/130000),0)</f>
        <v>0</v>
      </c>
      <c r="O34" s="53">
        <f>IFERROR(-1*('Input Emissions'!O34 - 'Input Emissions'!$O34) /'Input Emissions'!$O34,0)</f>
        <v>0</v>
      </c>
      <c r="P34" s="54">
        <f>IFERROR(-1*('Input Emissions'!P34 - 'Input Emissions'!$P34) /'Input Emissions'!$P34,0)</f>
        <v>0</v>
      </c>
      <c r="Q34" s="55">
        <f>IFERROR(-1*('Input Emissions'!Q34 - 'Input Emissions'!$Q34) /'Input Emissions'!$Q34,0)</f>
        <v>0</v>
      </c>
      <c r="R34" s="53">
        <f>IFERROR(-1*('Input Emissions'!R34 - 'Input Emissions'!$R34) /'Input Emissions'!$R34,0)</f>
        <v>0</v>
      </c>
      <c r="S34" s="54">
        <f>IFERROR(-1*('Input Emissions'!S34 - 'Input Emissions'!$S34) /'Input Emissions'!$S34,0)</f>
        <v>0</v>
      </c>
      <c r="T34" s="55">
        <f>IFERROR(-1*('Input Emissions'!T34 - 'Input Emissions'!$T34) /'Input Emissions'!$T34,0)</f>
        <v>0</v>
      </c>
      <c r="U34" s="50"/>
      <c r="V34" s="53">
        <f>IFERROR(-1*('Input Emissions'!V34/130000 - 'Input Emissions'!$L34/130000) /  ( 'Input Emissions'!$L34/130000),0)</f>
        <v>1.6671547391139442E-3</v>
      </c>
      <c r="W34" s="54">
        <f>IFERROR(-1*('Input Emissions'!W34/130000 - 'Input Emissions'!$M34/130000) /  ( 'Input Emissions'!$M34/130000),0)</f>
        <v>0</v>
      </c>
      <c r="X34" s="55">
        <f>IFERROR(-1*('Input Emissions'!X34/130000 - 'Input Emissions'!$N34/130000) /  ( 'Input Emissions'!$N34/130000),0)</f>
        <v>9.1794413098131161E-3</v>
      </c>
      <c r="Y34" s="53">
        <f>IFERROR(-1*('Input Emissions'!Y34 - 'Input Emissions'!$O34) /'Input Emissions'!$O34,0)</f>
        <v>1.7055900982190725E-3</v>
      </c>
      <c r="Z34" s="54">
        <f>IFERROR(-1*('Input Emissions'!Z34 - 'Input Emissions'!$P34) /'Input Emissions'!$P34,0)</f>
        <v>0</v>
      </c>
      <c r="AA34" s="55">
        <f>IFERROR(-1*('Input Emissions'!AA34 - 'Input Emissions'!$Q34) /'Input Emissions'!$Q34,0)</f>
        <v>9.1788090252849352E-3</v>
      </c>
      <c r="AB34" s="53">
        <f>IFERROR(-1*('Input Emissions'!AB34 - 'Input Emissions'!$R34) /'Input Emissions'!$R34,0)</f>
        <v>-4.161586699639158E-4</v>
      </c>
      <c r="AC34" s="54">
        <f>IFERROR(-1*('Input Emissions'!AC34 - 'Input Emissions'!$S34) /'Input Emissions'!$S34,0)</f>
        <v>0</v>
      </c>
      <c r="AD34" s="55">
        <f>IFERROR(-1*('Input Emissions'!AD34 - 'Input Emissions'!$T34) /'Input Emissions'!$T34,0)</f>
        <v>2.9379079179843374E-3</v>
      </c>
      <c r="AE34" s="50"/>
      <c r="AF34" s="53">
        <f>IFERROR(-1*('Input Emissions'!AF34/130000 - 'Input Emissions'!$L34/130000) /  ( 'Input Emissions'!$L34/130000),0)</f>
        <v>2.250612832358158E-3</v>
      </c>
      <c r="AG34" s="54">
        <f>IFERROR(-1*('Input Emissions'!AG34/130000 - 'Input Emissions'!$M34/130000) /  ( 'Input Emissions'!$M34/130000),0)</f>
        <v>0</v>
      </c>
      <c r="AH34" s="55">
        <f>IFERROR(-1*('Input Emissions'!AH34/130000 - 'Input Emissions'!$N34/130000) /  ( 'Input Emissions'!$N34/130000),0)</f>
        <v>-7.009916272112221E-2</v>
      </c>
      <c r="AI34" s="53">
        <f>IFERROR(-1*('Input Emissions'!AI34 - 'Input Emissions'!$O34) /'Input Emissions'!$O34,0)</f>
        <v>2.4192278800429915E-3</v>
      </c>
      <c r="AJ34" s="54">
        <f>IFERROR(-1*('Input Emissions'!AJ34 - 'Input Emissions'!$P34) /'Input Emissions'!$P34,0)</f>
        <v>0</v>
      </c>
      <c r="AK34" s="55">
        <f>IFERROR(-1*('Input Emissions'!AK34 - 'Input Emissions'!$Q34) /'Input Emissions'!$Q34,0)</f>
        <v>-7.009593118654904E-2</v>
      </c>
      <c r="AL34" s="53">
        <f>IFERROR(-1*('Input Emissions'!AL34 - 'Input Emissions'!$R34) /'Input Emissions'!$R34,0)</f>
        <v>4.7164886187534318E-3</v>
      </c>
      <c r="AM34" s="54">
        <f>IFERROR(-1*('Input Emissions'!AM34 - 'Input Emissions'!$S34) /'Input Emissions'!$S34,0)</f>
        <v>0</v>
      </c>
      <c r="AN34" s="55">
        <f>IFERROR(-1*('Input Emissions'!AN34 - 'Input Emissions'!$T34) /'Input Emissions'!$T34,0)</f>
        <v>-5.5250198066718194E-2</v>
      </c>
    </row>
    <row r="35" spans="1:40" ht="15" customHeight="1" x14ac:dyDescent="0.25">
      <c r="A35" s="6">
        <v>0.71180555555555902</v>
      </c>
      <c r="B35" s="56">
        <f>IFERROR(-1*('Input Emissions'!B35/130000 - 'Input Emissions'!$L35/130000) /  ( 'Input Emissions'!$L35/130000),0)</f>
        <v>1.8466083114564689E-2</v>
      </c>
      <c r="C35" s="57">
        <f>IFERROR(-1*('Input Emissions'!C35/130000 - 'Input Emissions'!$M35/130000) /  ( 'Input Emissions'!$M35/130000),0)</f>
        <v>0</v>
      </c>
      <c r="D35" s="58">
        <f>IFERROR(-1*('Input Emissions'!D35/130000 - 'Input Emissions'!$N35/130000) /  ( 'Input Emissions'!$N35/130000),0)</f>
        <v>3.9734147474950632E-2</v>
      </c>
      <c r="E35" s="56">
        <f>IFERROR(-1*('Input Emissions'!E35 - 'Input Emissions'!$O35) /'Input Emissions'!$O35,0)</f>
        <v>1.8688827389518207E-2</v>
      </c>
      <c r="F35" s="57">
        <f>IFERROR(-1*('Input Emissions'!F35 - 'Input Emissions'!$P35) /'Input Emissions'!$P35,0)</f>
        <v>0</v>
      </c>
      <c r="G35" s="58">
        <f>IFERROR(-1*('Input Emissions'!G35 - 'Input Emissions'!$Q35) /'Input Emissions'!$Q35,0)</f>
        <v>3.9732125013213791E-2</v>
      </c>
      <c r="H35" s="56">
        <f>IFERROR(-1*('Input Emissions'!H35 - 'Input Emissions'!$R35) /'Input Emissions'!$R35,0)</f>
        <v>1.1961342266583276E-2</v>
      </c>
      <c r="I35" s="57">
        <f>IFERROR(-1*('Input Emissions'!I35 - 'Input Emissions'!$S35) /'Input Emissions'!$S35,0)</f>
        <v>0</v>
      </c>
      <c r="J35" s="58">
        <f>IFERROR(-1*('Input Emissions'!J35 - 'Input Emissions'!$T35) /'Input Emissions'!$T35,0)</f>
        <v>2.8498514740880106E-2</v>
      </c>
      <c r="K35" s="50"/>
      <c r="L35" s="56">
        <f>IFERROR(-1*('Input Emissions'!L35/130000 - 'Input Emissions'!$L35/130000) /  ( 'Input Emissions'!$L35/130000),0)</f>
        <v>0</v>
      </c>
      <c r="M35" s="57">
        <f>IFERROR(-1*('Input Emissions'!M35/130000 - 'Input Emissions'!$M35/130000) /  ( 'Input Emissions'!$M35/130000),0)</f>
        <v>0</v>
      </c>
      <c r="N35" s="58">
        <f>IFERROR(-1*('Input Emissions'!N35/130000 - 'Input Emissions'!$N35/130000) /  ( 'Input Emissions'!$N35/130000),0)</f>
        <v>0</v>
      </c>
      <c r="O35" s="56">
        <f>IFERROR(-1*('Input Emissions'!O35 - 'Input Emissions'!$O35) /'Input Emissions'!$O35,0)</f>
        <v>0</v>
      </c>
      <c r="P35" s="57">
        <f>IFERROR(-1*('Input Emissions'!P35 - 'Input Emissions'!$P35) /'Input Emissions'!$P35,0)</f>
        <v>0</v>
      </c>
      <c r="Q35" s="58">
        <f>IFERROR(-1*('Input Emissions'!Q35 - 'Input Emissions'!$Q35) /'Input Emissions'!$Q35,0)</f>
        <v>0</v>
      </c>
      <c r="R35" s="56">
        <f>IFERROR(-1*('Input Emissions'!R35 - 'Input Emissions'!$R35) /'Input Emissions'!$R35,0)</f>
        <v>0</v>
      </c>
      <c r="S35" s="57">
        <f>IFERROR(-1*('Input Emissions'!S35 - 'Input Emissions'!$S35) /'Input Emissions'!$S35,0)</f>
        <v>0</v>
      </c>
      <c r="T35" s="58">
        <f>IFERROR(-1*('Input Emissions'!T35 - 'Input Emissions'!$T35) /'Input Emissions'!$T35,0)</f>
        <v>0</v>
      </c>
      <c r="U35" s="50"/>
      <c r="V35" s="56">
        <f>IFERROR(-1*('Input Emissions'!V35/130000 - 'Input Emissions'!$L35/130000) /  ( 'Input Emissions'!$L35/130000),0)</f>
        <v>2.255151767985943E-3</v>
      </c>
      <c r="W35" s="57">
        <f>IFERROR(-1*('Input Emissions'!W35/130000 - 'Input Emissions'!$M35/130000) /  ( 'Input Emissions'!$M35/130000),0)</f>
        <v>0</v>
      </c>
      <c r="X35" s="58">
        <f>IFERROR(-1*('Input Emissions'!X35/130000 - 'Input Emissions'!$N35/130000) /  ( 'Input Emissions'!$N35/130000),0)</f>
        <v>2.0002990206090015E-2</v>
      </c>
      <c r="Y35" s="56">
        <f>IFERROR(-1*('Input Emissions'!Y35 - 'Input Emissions'!$O35) /'Input Emissions'!$O35,0)</f>
        <v>2.3707836494736545E-3</v>
      </c>
      <c r="Z35" s="57">
        <f>IFERROR(-1*('Input Emissions'!Z35 - 'Input Emissions'!$P35) /'Input Emissions'!$P35,0)</f>
        <v>0</v>
      </c>
      <c r="AA35" s="58">
        <f>IFERROR(-1*('Input Emissions'!AA35 - 'Input Emissions'!$Q35) /'Input Emissions'!$Q35,0)</f>
        <v>2.0002036314426659E-2</v>
      </c>
      <c r="AB35" s="56">
        <f>IFERROR(-1*('Input Emissions'!AB35 - 'Input Emissions'!$R35) /'Input Emissions'!$R35,0)</f>
        <v>-3.6354509302886445E-4</v>
      </c>
      <c r="AC35" s="57">
        <f>IFERROR(-1*('Input Emissions'!AC35 - 'Input Emissions'!$S35) /'Input Emissions'!$S35,0)</f>
        <v>0</v>
      </c>
      <c r="AD35" s="58">
        <f>IFERROR(-1*('Input Emissions'!AD35 - 'Input Emissions'!$T35) /'Input Emissions'!$T35,0)</f>
        <v>1.3732618225708452E-2</v>
      </c>
      <c r="AE35" s="50"/>
      <c r="AF35" s="56">
        <f>IFERROR(-1*('Input Emissions'!AF35/130000 - 'Input Emissions'!$L35/130000) /  ( 'Input Emissions'!$L35/130000),0)</f>
        <v>1.836770858298231E-3</v>
      </c>
      <c r="AG35" s="57">
        <f>IFERROR(-1*('Input Emissions'!AG35/130000 - 'Input Emissions'!$M35/130000) /  ( 'Input Emissions'!$M35/130000),0)</f>
        <v>0</v>
      </c>
      <c r="AH35" s="58">
        <f>IFERROR(-1*('Input Emissions'!AH35/130000 - 'Input Emissions'!$N35/130000) /  ( 'Input Emissions'!$N35/130000),0)</f>
        <v>-8.4588464678026304E-2</v>
      </c>
      <c r="AI35" s="56">
        <f>IFERROR(-1*('Input Emissions'!AI35 - 'Input Emissions'!$O35) /'Input Emissions'!$O35,0)</f>
        <v>-2.6771687142230316E-3</v>
      </c>
      <c r="AJ35" s="57">
        <f>IFERROR(-1*('Input Emissions'!AJ35 - 'Input Emissions'!$P35) /'Input Emissions'!$P35,0)</f>
        <v>0</v>
      </c>
      <c r="AK35" s="58">
        <f>IFERROR(-1*('Input Emissions'!AK35 - 'Input Emissions'!$Q35) /'Input Emissions'!$Q35,0)</f>
        <v>-8.4584469884249683E-2</v>
      </c>
      <c r="AL35" s="56">
        <f>IFERROR(-1*('Input Emissions'!AL35 - 'Input Emissions'!$R35) /'Input Emissions'!$R35,0)</f>
        <v>9.0639980403227766E-3</v>
      </c>
      <c r="AM35" s="57">
        <f>IFERROR(-1*('Input Emissions'!AM35 - 'Input Emissions'!$S35) /'Input Emissions'!$S35,0)</f>
        <v>0</v>
      </c>
      <c r="AN35" s="58">
        <f>IFERROR(-1*('Input Emissions'!AN35 - 'Input Emissions'!$T35) /'Input Emissions'!$T35,0)</f>
        <v>-5.951560610170601E-2</v>
      </c>
    </row>
    <row r="36" spans="1:40" ht="15" customHeight="1" x14ac:dyDescent="0.25">
      <c r="A36" s="6">
        <v>0.71527777777778101</v>
      </c>
      <c r="B36" s="53">
        <f>IFERROR(-1*('Input Emissions'!B36/130000 - 'Input Emissions'!$L36/130000) /  ( 'Input Emissions'!$L36/130000),0)</f>
        <v>2.6122121276218144E-2</v>
      </c>
      <c r="C36" s="54">
        <f>IFERROR(-1*('Input Emissions'!C36/130000 - 'Input Emissions'!$M36/130000) /  ( 'Input Emissions'!$M36/130000),0)</f>
        <v>0</v>
      </c>
      <c r="D36" s="55">
        <f>IFERROR(-1*('Input Emissions'!D36/130000 - 'Input Emissions'!$N36/130000) /  ( 'Input Emissions'!$N36/130000),0)</f>
        <v>4.2093736421084757E-2</v>
      </c>
      <c r="E36" s="53">
        <f>IFERROR(-1*('Input Emissions'!E36 - 'Input Emissions'!$O36) /'Input Emissions'!$O36,0)</f>
        <v>2.613285904754558E-2</v>
      </c>
      <c r="F36" s="54">
        <f>IFERROR(-1*('Input Emissions'!F36 - 'Input Emissions'!$P36) /'Input Emissions'!$P36,0)</f>
        <v>0</v>
      </c>
      <c r="G36" s="55">
        <f>IFERROR(-1*('Input Emissions'!G36 - 'Input Emissions'!$Q36) /'Input Emissions'!$Q36,0)</f>
        <v>4.209212315573746E-2</v>
      </c>
      <c r="H36" s="53">
        <f>IFERROR(-1*('Input Emissions'!H36 - 'Input Emissions'!$R36) /'Input Emissions'!$R36,0)</f>
        <v>2.0250615057938164E-2</v>
      </c>
      <c r="I36" s="54">
        <f>IFERROR(-1*('Input Emissions'!I36 - 'Input Emissions'!$S36) /'Input Emissions'!$S36,0)</f>
        <v>0</v>
      </c>
      <c r="J36" s="55">
        <f>IFERROR(-1*('Input Emissions'!J36 - 'Input Emissions'!$T36) /'Input Emissions'!$T36,0)</f>
        <v>2.8706282144895883E-2</v>
      </c>
      <c r="K36" s="50"/>
      <c r="L36" s="53">
        <f>IFERROR(-1*('Input Emissions'!L36/130000 - 'Input Emissions'!$L36/130000) /  ( 'Input Emissions'!$L36/130000),0)</f>
        <v>0</v>
      </c>
      <c r="M36" s="54">
        <f>IFERROR(-1*('Input Emissions'!M36/130000 - 'Input Emissions'!$M36/130000) /  ( 'Input Emissions'!$M36/130000),0)</f>
        <v>0</v>
      </c>
      <c r="N36" s="55">
        <f>IFERROR(-1*('Input Emissions'!N36/130000 - 'Input Emissions'!$N36/130000) /  ( 'Input Emissions'!$N36/130000),0)</f>
        <v>0</v>
      </c>
      <c r="O36" s="53">
        <f>IFERROR(-1*('Input Emissions'!O36 - 'Input Emissions'!$O36) /'Input Emissions'!$O36,0)</f>
        <v>0</v>
      </c>
      <c r="P36" s="54">
        <f>IFERROR(-1*('Input Emissions'!P36 - 'Input Emissions'!$P36) /'Input Emissions'!$P36,0)</f>
        <v>0</v>
      </c>
      <c r="Q36" s="55">
        <f>IFERROR(-1*('Input Emissions'!Q36 - 'Input Emissions'!$Q36) /'Input Emissions'!$Q36,0)</f>
        <v>0</v>
      </c>
      <c r="R36" s="53">
        <f>IFERROR(-1*('Input Emissions'!R36 - 'Input Emissions'!$R36) /'Input Emissions'!$R36,0)</f>
        <v>0</v>
      </c>
      <c r="S36" s="54">
        <f>IFERROR(-1*('Input Emissions'!S36 - 'Input Emissions'!$S36) /'Input Emissions'!$S36,0)</f>
        <v>0</v>
      </c>
      <c r="T36" s="55">
        <f>IFERROR(-1*('Input Emissions'!T36 - 'Input Emissions'!$T36) /'Input Emissions'!$T36,0)</f>
        <v>0</v>
      </c>
      <c r="U36" s="50"/>
      <c r="V36" s="53">
        <f>IFERROR(-1*('Input Emissions'!V36/130000 - 'Input Emissions'!$L36/130000) /  ( 'Input Emissions'!$L36/130000),0)</f>
        <v>4.8299445822360424E-3</v>
      </c>
      <c r="W36" s="54">
        <f>IFERROR(-1*('Input Emissions'!W36/130000 - 'Input Emissions'!$M36/130000) /  ( 'Input Emissions'!$M36/130000),0)</f>
        <v>0</v>
      </c>
      <c r="X36" s="55">
        <f>IFERROR(-1*('Input Emissions'!X36/130000 - 'Input Emissions'!$N36/130000) /  ( 'Input Emissions'!$N36/130000),0)</f>
        <v>3.5209468616598251E-3</v>
      </c>
      <c r="Y36" s="53">
        <f>IFERROR(-1*('Input Emissions'!Y36 - 'Input Emissions'!$O36) /'Input Emissions'!$O36,0)</f>
        <v>4.9502608790151581E-3</v>
      </c>
      <c r="Z36" s="54">
        <f>IFERROR(-1*('Input Emissions'!Z36 - 'Input Emissions'!$P36) /'Input Emissions'!$P36,0)</f>
        <v>0</v>
      </c>
      <c r="AA36" s="55">
        <f>IFERROR(-1*('Input Emissions'!AA36 - 'Input Emissions'!$Q36) /'Input Emissions'!$Q36,0)</f>
        <v>3.5201686284463047E-3</v>
      </c>
      <c r="AB36" s="53">
        <f>IFERROR(-1*('Input Emissions'!AB36 - 'Input Emissions'!$R36) /'Input Emissions'!$R36,0)</f>
        <v>2.4904089456474253E-3</v>
      </c>
      <c r="AC36" s="54">
        <f>IFERROR(-1*('Input Emissions'!AC36 - 'Input Emissions'!$S36) /'Input Emissions'!$S36,0)</f>
        <v>0</v>
      </c>
      <c r="AD36" s="55">
        <f>IFERROR(-1*('Input Emissions'!AD36 - 'Input Emissions'!$T36) /'Input Emissions'!$T36,0)</f>
        <v>-5.8973110160566982E-3</v>
      </c>
      <c r="AE36" s="50"/>
      <c r="AF36" s="53">
        <f>IFERROR(-1*('Input Emissions'!AF36/130000 - 'Input Emissions'!$L36/130000) /  ( 'Input Emissions'!$L36/130000),0)</f>
        <v>4.8209724818206673E-3</v>
      </c>
      <c r="AG36" s="54">
        <f>IFERROR(-1*('Input Emissions'!AG36/130000 - 'Input Emissions'!$M36/130000) /  ( 'Input Emissions'!$M36/130000),0)</f>
        <v>0</v>
      </c>
      <c r="AH36" s="55">
        <f>IFERROR(-1*('Input Emissions'!AH36/130000 - 'Input Emissions'!$N36/130000) /  ( 'Input Emissions'!$N36/130000),0)</f>
        <v>-4.4268946900646894E-2</v>
      </c>
      <c r="AI36" s="53">
        <f>IFERROR(-1*('Input Emissions'!AI36 - 'Input Emissions'!$O36) /'Input Emissions'!$O36,0)</f>
        <v>-5.68219537006962E-3</v>
      </c>
      <c r="AJ36" s="54">
        <f>IFERROR(-1*('Input Emissions'!AJ36 - 'Input Emissions'!$P36) /'Input Emissions'!$P36,0)</f>
        <v>0</v>
      </c>
      <c r="AK36" s="55">
        <f>IFERROR(-1*('Input Emissions'!AK36 - 'Input Emissions'!$Q36) /'Input Emissions'!$Q36,0)</f>
        <v>-4.4264967194763215E-2</v>
      </c>
      <c r="AL36" s="53">
        <f>IFERROR(-1*('Input Emissions'!AL36 - 'Input Emissions'!$R36) /'Input Emissions'!$R36,0)</f>
        <v>1.2967875381253569E-2</v>
      </c>
      <c r="AM36" s="54">
        <f>IFERROR(-1*('Input Emissions'!AM36 - 'Input Emissions'!$S36) /'Input Emissions'!$S36,0)</f>
        <v>0</v>
      </c>
      <c r="AN36" s="55">
        <f>IFERROR(-1*('Input Emissions'!AN36 - 'Input Emissions'!$T36) /'Input Emissions'!$T36,0)</f>
        <v>-7.8776518964677501E-3</v>
      </c>
    </row>
    <row r="37" spans="1:40" ht="15" customHeight="1" x14ac:dyDescent="0.25">
      <c r="A37" s="6">
        <v>0.718750000000004</v>
      </c>
      <c r="B37" s="56">
        <f>IFERROR(-1*('Input Emissions'!B37/130000 - 'Input Emissions'!$L37/130000) /  ( 'Input Emissions'!$L37/130000),0)</f>
        <v>3.0872821526480972E-2</v>
      </c>
      <c r="C37" s="57">
        <f>IFERROR(-1*('Input Emissions'!C37/130000 - 'Input Emissions'!$M37/130000) /  ( 'Input Emissions'!$M37/130000),0)</f>
        <v>0</v>
      </c>
      <c r="D37" s="58">
        <f>IFERROR(-1*('Input Emissions'!D37/130000 - 'Input Emissions'!$N37/130000) /  ( 'Input Emissions'!$N37/130000),0)</f>
        <v>4.8891370661886563E-2</v>
      </c>
      <c r="E37" s="56">
        <f>IFERROR(-1*('Input Emissions'!E37 - 'Input Emissions'!$O37) /'Input Emissions'!$O37,0)</f>
        <v>3.0722037002109667E-2</v>
      </c>
      <c r="F37" s="57">
        <f>IFERROR(-1*('Input Emissions'!F37 - 'Input Emissions'!$P37) /'Input Emissions'!$P37,0)</f>
        <v>0</v>
      </c>
      <c r="G37" s="58">
        <f>IFERROR(-1*('Input Emissions'!G37 - 'Input Emissions'!$Q37) /'Input Emissions'!$Q37,0)</f>
        <v>4.8889649212181585E-2</v>
      </c>
      <c r="H37" s="56">
        <f>IFERROR(-1*('Input Emissions'!H37 - 'Input Emissions'!$R37) /'Input Emissions'!$R37,0)</f>
        <v>2.5499866138736602E-2</v>
      </c>
      <c r="I37" s="57">
        <f>IFERROR(-1*('Input Emissions'!I37 - 'Input Emissions'!$S37) /'Input Emissions'!$S37,0)</f>
        <v>0</v>
      </c>
      <c r="J37" s="58">
        <f>IFERROR(-1*('Input Emissions'!J37 - 'Input Emissions'!$T37) /'Input Emissions'!$T37,0)</f>
        <v>3.6262678425148728E-2</v>
      </c>
      <c r="K37" s="50"/>
      <c r="L37" s="56">
        <f>IFERROR(-1*('Input Emissions'!L37/130000 - 'Input Emissions'!$L37/130000) /  ( 'Input Emissions'!$L37/130000),0)</f>
        <v>0</v>
      </c>
      <c r="M37" s="57">
        <f>IFERROR(-1*('Input Emissions'!M37/130000 - 'Input Emissions'!$M37/130000) /  ( 'Input Emissions'!$M37/130000),0)</f>
        <v>0</v>
      </c>
      <c r="N37" s="58">
        <f>IFERROR(-1*('Input Emissions'!N37/130000 - 'Input Emissions'!$N37/130000) /  ( 'Input Emissions'!$N37/130000),0)</f>
        <v>0</v>
      </c>
      <c r="O37" s="56">
        <f>IFERROR(-1*('Input Emissions'!O37 - 'Input Emissions'!$O37) /'Input Emissions'!$O37,0)</f>
        <v>0</v>
      </c>
      <c r="P37" s="57">
        <f>IFERROR(-1*('Input Emissions'!P37 - 'Input Emissions'!$P37) /'Input Emissions'!$P37,0)</f>
        <v>0</v>
      </c>
      <c r="Q37" s="58">
        <f>IFERROR(-1*('Input Emissions'!Q37 - 'Input Emissions'!$Q37) /'Input Emissions'!$Q37,0)</f>
        <v>0</v>
      </c>
      <c r="R37" s="56">
        <f>IFERROR(-1*('Input Emissions'!R37 - 'Input Emissions'!$R37) /'Input Emissions'!$R37,0)</f>
        <v>0</v>
      </c>
      <c r="S37" s="57">
        <f>IFERROR(-1*('Input Emissions'!S37 - 'Input Emissions'!$S37) /'Input Emissions'!$S37,0)</f>
        <v>0</v>
      </c>
      <c r="T37" s="58">
        <f>IFERROR(-1*('Input Emissions'!T37 - 'Input Emissions'!$T37) /'Input Emissions'!$T37,0)</f>
        <v>0</v>
      </c>
      <c r="U37" s="50"/>
      <c r="V37" s="56">
        <f>IFERROR(-1*('Input Emissions'!V37/130000 - 'Input Emissions'!$L37/130000) /  ( 'Input Emissions'!$L37/130000),0)</f>
        <v>7.4960328824994205E-3</v>
      </c>
      <c r="W37" s="57">
        <f>IFERROR(-1*('Input Emissions'!W37/130000 - 'Input Emissions'!$M37/130000) /  ( 'Input Emissions'!$M37/130000),0)</f>
        <v>0</v>
      </c>
      <c r="X37" s="58">
        <f>IFERROR(-1*('Input Emissions'!X37/130000 - 'Input Emissions'!$N37/130000) /  ( 'Input Emissions'!$N37/130000),0)</f>
        <v>1.0001861329748172E-2</v>
      </c>
      <c r="Y37" s="56">
        <f>IFERROR(-1*('Input Emissions'!Y37 - 'Input Emissions'!$O37) /'Input Emissions'!$O37,0)</f>
        <v>7.574565079383087E-3</v>
      </c>
      <c r="Z37" s="57">
        <f>IFERROR(-1*('Input Emissions'!Z37 - 'Input Emissions'!$P37) /'Input Emissions'!$P37,0)</f>
        <v>0</v>
      </c>
      <c r="AA37" s="58">
        <f>IFERROR(-1*('Input Emissions'!AA37 - 'Input Emissions'!$Q37) /'Input Emissions'!$Q37,0)</f>
        <v>1.0000808222557309E-2</v>
      </c>
      <c r="AB37" s="56">
        <f>IFERROR(-1*('Input Emissions'!AB37 - 'Input Emissions'!$R37) /'Input Emissions'!$R37,0)</f>
        <v>5.5670181950670146E-3</v>
      </c>
      <c r="AC37" s="57">
        <f>IFERROR(-1*('Input Emissions'!AC37 - 'Input Emissions'!$S37) /'Input Emissions'!$S37,0)</f>
        <v>0</v>
      </c>
      <c r="AD37" s="58">
        <f>IFERROR(-1*('Input Emissions'!AD37 - 'Input Emissions'!$T37) /'Input Emissions'!$T37,0)</f>
        <v>3.9822150263656778E-3</v>
      </c>
      <c r="AE37" s="50"/>
      <c r="AF37" s="56">
        <f>IFERROR(-1*('Input Emissions'!AF37/130000 - 'Input Emissions'!$L37/130000) /  ( 'Input Emissions'!$L37/130000),0)</f>
        <v>3.9114128825069091E-4</v>
      </c>
      <c r="AG37" s="57">
        <f>IFERROR(-1*('Input Emissions'!AG37/130000 - 'Input Emissions'!$M37/130000) /  ( 'Input Emissions'!$M37/130000),0)</f>
        <v>0</v>
      </c>
      <c r="AH37" s="58">
        <f>IFERROR(-1*('Input Emissions'!AH37/130000 - 'Input Emissions'!$N37/130000) /  ( 'Input Emissions'!$N37/130000),0)</f>
        <v>-5.2777874598539526E-2</v>
      </c>
      <c r="AI37" s="56">
        <f>IFERROR(-1*('Input Emissions'!AI37 - 'Input Emissions'!$O37) /'Input Emissions'!$O37,0)</f>
        <v>-4.490189321583871E-3</v>
      </c>
      <c r="AJ37" s="57">
        <f>IFERROR(-1*('Input Emissions'!AJ37 - 'Input Emissions'!$P37) /'Input Emissions'!$P37,0)</f>
        <v>0</v>
      </c>
      <c r="AK37" s="58">
        <f>IFERROR(-1*('Input Emissions'!AK37 - 'Input Emissions'!$Q37) /'Input Emissions'!$Q37,0)</f>
        <v>-5.2774575935920741E-2</v>
      </c>
      <c r="AL37" s="56">
        <f>IFERROR(-1*('Input Emissions'!AL37 - 'Input Emissions'!$R37) /'Input Emissions'!$R37,0)</f>
        <v>1.0058113904863763E-2</v>
      </c>
      <c r="AM37" s="57">
        <f>IFERROR(-1*('Input Emissions'!AM37 - 'Input Emissions'!$S37) /'Input Emissions'!$S37,0)</f>
        <v>0</v>
      </c>
      <c r="AN37" s="58">
        <f>IFERROR(-1*('Input Emissions'!AN37 - 'Input Emissions'!$T37) /'Input Emissions'!$T37,0)</f>
        <v>-2.7600958642212584E-2</v>
      </c>
    </row>
    <row r="38" spans="1:40" ht="15" customHeight="1" x14ac:dyDescent="0.25">
      <c r="A38" s="6">
        <v>0.72222222222222598</v>
      </c>
      <c r="B38" s="53">
        <f>IFERROR(-1*('Input Emissions'!B38/130000 - 'Input Emissions'!$L38/130000) /  ( 'Input Emissions'!$L38/130000),0)</f>
        <v>3.3883461557053365E-2</v>
      </c>
      <c r="C38" s="54">
        <f>IFERROR(-1*('Input Emissions'!C38/130000 - 'Input Emissions'!$M38/130000) /  ( 'Input Emissions'!$M38/130000),0)</f>
        <v>0</v>
      </c>
      <c r="D38" s="55">
        <f>IFERROR(-1*('Input Emissions'!D38/130000 - 'Input Emissions'!$N38/130000) /  ( 'Input Emissions'!$N38/130000),0)</f>
        <v>4.7767327199543339E-2</v>
      </c>
      <c r="E38" s="53">
        <f>IFERROR(-1*('Input Emissions'!E38 - 'Input Emissions'!$O38) /'Input Emissions'!$O38,0)</f>
        <v>3.3643315738269439E-2</v>
      </c>
      <c r="F38" s="54">
        <f>IFERROR(-1*('Input Emissions'!F38 - 'Input Emissions'!$P38) /'Input Emissions'!$P38,0)</f>
        <v>0</v>
      </c>
      <c r="G38" s="55">
        <f>IFERROR(-1*('Input Emissions'!G38 - 'Input Emissions'!$Q38) /'Input Emissions'!$Q38,0)</f>
        <v>4.7765584968920548E-2</v>
      </c>
      <c r="H38" s="53">
        <f>IFERROR(-1*('Input Emissions'!H38 - 'Input Emissions'!$R38) /'Input Emissions'!$R38,0)</f>
        <v>2.8536800880472526E-2</v>
      </c>
      <c r="I38" s="54">
        <f>IFERROR(-1*('Input Emissions'!I38 - 'Input Emissions'!$S38) /'Input Emissions'!$S38,0)</f>
        <v>0</v>
      </c>
      <c r="J38" s="55">
        <f>IFERROR(-1*('Input Emissions'!J38 - 'Input Emissions'!$T38) /'Input Emissions'!$T38,0)</f>
        <v>3.9589436100626124E-2</v>
      </c>
      <c r="K38" s="50"/>
      <c r="L38" s="53">
        <f>IFERROR(-1*('Input Emissions'!L38/130000 - 'Input Emissions'!$L38/130000) /  ( 'Input Emissions'!$L38/130000),0)</f>
        <v>0</v>
      </c>
      <c r="M38" s="54">
        <f>IFERROR(-1*('Input Emissions'!M38/130000 - 'Input Emissions'!$M38/130000) /  ( 'Input Emissions'!$M38/130000),0)</f>
        <v>0</v>
      </c>
      <c r="N38" s="55">
        <f>IFERROR(-1*('Input Emissions'!N38/130000 - 'Input Emissions'!$N38/130000) /  ( 'Input Emissions'!$N38/130000),0)</f>
        <v>0</v>
      </c>
      <c r="O38" s="53">
        <f>IFERROR(-1*('Input Emissions'!O38 - 'Input Emissions'!$O38) /'Input Emissions'!$O38,0)</f>
        <v>0</v>
      </c>
      <c r="P38" s="54">
        <f>IFERROR(-1*('Input Emissions'!P38 - 'Input Emissions'!$P38) /'Input Emissions'!$P38,0)</f>
        <v>0</v>
      </c>
      <c r="Q38" s="55">
        <f>IFERROR(-1*('Input Emissions'!Q38 - 'Input Emissions'!$Q38) /'Input Emissions'!$Q38,0)</f>
        <v>0</v>
      </c>
      <c r="R38" s="53">
        <f>IFERROR(-1*('Input Emissions'!R38 - 'Input Emissions'!$R38) /'Input Emissions'!$R38,0)</f>
        <v>0</v>
      </c>
      <c r="S38" s="54">
        <f>IFERROR(-1*('Input Emissions'!S38 - 'Input Emissions'!$S38) /'Input Emissions'!$S38,0)</f>
        <v>0</v>
      </c>
      <c r="T38" s="55">
        <f>IFERROR(-1*('Input Emissions'!T38 - 'Input Emissions'!$T38) /'Input Emissions'!$T38,0)</f>
        <v>0</v>
      </c>
      <c r="U38" s="50"/>
      <c r="V38" s="53">
        <f>IFERROR(-1*('Input Emissions'!V38/130000 - 'Input Emissions'!$L38/130000) /  ( 'Input Emissions'!$L38/130000),0)</f>
        <v>7.9384521141025663E-3</v>
      </c>
      <c r="W38" s="54">
        <f>IFERROR(-1*('Input Emissions'!W38/130000 - 'Input Emissions'!$M38/130000) /  ( 'Input Emissions'!$M38/130000),0)</f>
        <v>0</v>
      </c>
      <c r="X38" s="55">
        <f>IFERROR(-1*('Input Emissions'!X38/130000 - 'Input Emissions'!$N38/130000) /  ( 'Input Emissions'!$N38/130000),0)</f>
        <v>5.4785169442335665E-3</v>
      </c>
      <c r="Y38" s="53">
        <f>IFERROR(-1*('Input Emissions'!Y38 - 'Input Emissions'!$O38) /'Input Emissions'!$O38,0)</f>
        <v>7.9747312357705252E-3</v>
      </c>
      <c r="Z38" s="54">
        <f>IFERROR(-1*('Input Emissions'!Z38 - 'Input Emissions'!$P38) /'Input Emissions'!$P38,0)</f>
        <v>0</v>
      </c>
      <c r="AA38" s="55">
        <f>IFERROR(-1*('Input Emissions'!AA38 - 'Input Emissions'!$Q38) /'Input Emissions'!$Q38,0)</f>
        <v>5.4775503781276354E-3</v>
      </c>
      <c r="AB38" s="53">
        <f>IFERROR(-1*('Input Emissions'!AB38 - 'Input Emissions'!$R38) /'Input Emissions'!$R38,0)</f>
        <v>5.7841895449969221E-3</v>
      </c>
      <c r="AC38" s="54">
        <f>IFERROR(-1*('Input Emissions'!AC38 - 'Input Emissions'!$S38) /'Input Emissions'!$S38,0)</f>
        <v>0</v>
      </c>
      <c r="AD38" s="55">
        <f>IFERROR(-1*('Input Emissions'!AD38 - 'Input Emissions'!$T38) /'Input Emissions'!$T38,0)</f>
        <v>2.7293483405129706E-3</v>
      </c>
      <c r="AE38" s="50"/>
      <c r="AF38" s="53">
        <f>IFERROR(-1*('Input Emissions'!AF38/130000 - 'Input Emissions'!$L38/130000) /  ( 'Input Emissions'!$L38/130000),0)</f>
        <v>2.9903410035346575E-3</v>
      </c>
      <c r="AG38" s="54">
        <f>IFERROR(-1*('Input Emissions'!AG38/130000 - 'Input Emissions'!$M38/130000) /  ( 'Input Emissions'!$M38/130000),0)</f>
        <v>0</v>
      </c>
      <c r="AH38" s="55">
        <f>IFERROR(-1*('Input Emissions'!AH38/130000 - 'Input Emissions'!$N38/130000) /  ( 'Input Emissions'!$N38/130000),0)</f>
        <v>-1.294704375255047E-2</v>
      </c>
      <c r="AI38" s="53">
        <f>IFERROR(-1*('Input Emissions'!AI38 - 'Input Emissions'!$O38) /'Input Emissions'!$O38,0)</f>
        <v>8.336122032341325E-4</v>
      </c>
      <c r="AJ38" s="54">
        <f>IFERROR(-1*('Input Emissions'!AJ38 - 'Input Emissions'!$P38) /'Input Emissions'!$P38,0)</f>
        <v>0</v>
      </c>
      <c r="AK38" s="55">
        <f>IFERROR(-1*('Input Emissions'!AK38 - 'Input Emissions'!$Q38) /'Input Emissions'!$Q38,0)</f>
        <v>-1.2944452007954197E-2</v>
      </c>
      <c r="AL38" s="53">
        <f>IFERROR(-1*('Input Emissions'!AL38 - 'Input Emissions'!$R38) /'Input Emissions'!$R38,0)</f>
        <v>4.9996190035138987E-3</v>
      </c>
      <c r="AM38" s="54">
        <f>IFERROR(-1*('Input Emissions'!AM38 - 'Input Emissions'!$S38) /'Input Emissions'!$S38,0)</f>
        <v>0</v>
      </c>
      <c r="AN38" s="55">
        <f>IFERROR(-1*('Input Emissions'!AN38 - 'Input Emissions'!$T38) /'Input Emissions'!$T38,0)</f>
        <v>1.2207390141786246E-2</v>
      </c>
    </row>
    <row r="39" spans="1:40" ht="15" customHeight="1" x14ac:dyDescent="0.25">
      <c r="A39" s="6">
        <v>0.72569444444444797</v>
      </c>
      <c r="B39" s="56">
        <f>IFERROR(-1*('Input Emissions'!B39/130000 - 'Input Emissions'!$L39/130000) /  ( 'Input Emissions'!$L39/130000),0)</f>
        <v>3.6229516145890366E-2</v>
      </c>
      <c r="C39" s="57">
        <f>IFERROR(-1*('Input Emissions'!C39/130000 - 'Input Emissions'!$M39/130000) /  ( 'Input Emissions'!$M39/130000),0)</f>
        <v>0</v>
      </c>
      <c r="D39" s="58">
        <f>IFERROR(-1*('Input Emissions'!D39/130000 - 'Input Emissions'!$N39/130000) /  ( 'Input Emissions'!$N39/130000),0)</f>
        <v>2.693582066815867E-2</v>
      </c>
      <c r="E39" s="56">
        <f>IFERROR(-1*('Input Emissions'!E39 - 'Input Emissions'!$O39) /'Input Emissions'!$O39,0)</f>
        <v>3.582987495124796E-2</v>
      </c>
      <c r="F39" s="57">
        <f>IFERROR(-1*('Input Emissions'!F39 - 'Input Emissions'!$P39) /'Input Emissions'!$P39,0)</f>
        <v>0</v>
      </c>
      <c r="G39" s="58">
        <f>IFERROR(-1*('Input Emissions'!G39 - 'Input Emissions'!$Q39) /'Input Emissions'!$Q39,0)</f>
        <v>2.6934455641146486E-2</v>
      </c>
      <c r="H39" s="56">
        <f>IFERROR(-1*('Input Emissions'!H39 - 'Input Emissions'!$R39) /'Input Emissions'!$R39,0)</f>
        <v>3.1719018048936773E-2</v>
      </c>
      <c r="I39" s="57">
        <f>IFERROR(-1*('Input Emissions'!I39 - 'Input Emissions'!$S39) /'Input Emissions'!$S39,0)</f>
        <v>0</v>
      </c>
      <c r="J39" s="58">
        <f>IFERROR(-1*('Input Emissions'!J39 - 'Input Emissions'!$T39) /'Input Emissions'!$T39,0)</f>
        <v>1.9877664760633136E-2</v>
      </c>
      <c r="K39" s="50"/>
      <c r="L39" s="56">
        <f>IFERROR(-1*('Input Emissions'!L39/130000 - 'Input Emissions'!$L39/130000) /  ( 'Input Emissions'!$L39/130000),0)</f>
        <v>0</v>
      </c>
      <c r="M39" s="57">
        <f>IFERROR(-1*('Input Emissions'!M39/130000 - 'Input Emissions'!$M39/130000) /  ( 'Input Emissions'!$M39/130000),0)</f>
        <v>0</v>
      </c>
      <c r="N39" s="58">
        <f>IFERROR(-1*('Input Emissions'!N39/130000 - 'Input Emissions'!$N39/130000) /  ( 'Input Emissions'!$N39/130000),0)</f>
        <v>0</v>
      </c>
      <c r="O39" s="56">
        <f>IFERROR(-1*('Input Emissions'!O39 - 'Input Emissions'!$O39) /'Input Emissions'!$O39,0)</f>
        <v>0</v>
      </c>
      <c r="P39" s="57">
        <f>IFERROR(-1*('Input Emissions'!P39 - 'Input Emissions'!$P39) /'Input Emissions'!$P39,0)</f>
        <v>0</v>
      </c>
      <c r="Q39" s="58">
        <f>IFERROR(-1*('Input Emissions'!Q39 - 'Input Emissions'!$Q39) /'Input Emissions'!$Q39,0)</f>
        <v>0</v>
      </c>
      <c r="R39" s="56">
        <f>IFERROR(-1*('Input Emissions'!R39 - 'Input Emissions'!$R39) /'Input Emissions'!$R39,0)</f>
        <v>0</v>
      </c>
      <c r="S39" s="57">
        <f>IFERROR(-1*('Input Emissions'!S39 - 'Input Emissions'!$S39) /'Input Emissions'!$S39,0)</f>
        <v>0</v>
      </c>
      <c r="T39" s="58">
        <f>IFERROR(-1*('Input Emissions'!T39 - 'Input Emissions'!$T39) /'Input Emissions'!$T39,0)</f>
        <v>0</v>
      </c>
      <c r="U39" s="50"/>
      <c r="V39" s="56">
        <f>IFERROR(-1*('Input Emissions'!V39/130000 - 'Input Emissions'!$L39/130000) /  ( 'Input Emissions'!$L39/130000),0)</f>
        <v>1.0361806783977055E-2</v>
      </c>
      <c r="W39" s="57">
        <f>IFERROR(-1*('Input Emissions'!W39/130000 - 'Input Emissions'!$M39/130000) /  ( 'Input Emissions'!$M39/130000),0)</f>
        <v>0</v>
      </c>
      <c r="X39" s="58">
        <f>IFERROR(-1*('Input Emissions'!X39/130000 - 'Input Emissions'!$N39/130000) /  ( 'Input Emissions'!$N39/130000),0)</f>
        <v>-1.1141353894467845E-2</v>
      </c>
      <c r="Y39" s="56">
        <f>IFERROR(-1*('Input Emissions'!Y39 - 'Input Emissions'!$O39) /'Input Emissions'!$O39,0)</f>
        <v>1.0395714840739584E-2</v>
      </c>
      <c r="Z39" s="57">
        <f>IFERROR(-1*('Input Emissions'!Z39 - 'Input Emissions'!$P39) /'Input Emissions'!$P39,0)</f>
        <v>0</v>
      </c>
      <c r="AA39" s="58">
        <f>IFERROR(-1*('Input Emissions'!AA39 - 'Input Emissions'!$Q39) /'Input Emissions'!$Q39,0)</f>
        <v>-1.1141947546071576E-2</v>
      </c>
      <c r="AB39" s="56">
        <f>IFERROR(-1*('Input Emissions'!AB39 - 'Input Emissions'!$R39) /'Input Emissions'!$R39,0)</f>
        <v>8.4376025573315618E-3</v>
      </c>
      <c r="AC39" s="57">
        <f>IFERROR(-1*('Input Emissions'!AC39 - 'Input Emissions'!$S39) /'Input Emissions'!$S39,0)</f>
        <v>0</v>
      </c>
      <c r="AD39" s="58">
        <f>IFERROR(-1*('Input Emissions'!AD39 - 'Input Emissions'!$T39) /'Input Emissions'!$T39,0)</f>
        <v>-1.3257420234408245E-2</v>
      </c>
      <c r="AE39" s="50"/>
      <c r="AF39" s="56">
        <f>IFERROR(-1*('Input Emissions'!AF39/130000 - 'Input Emissions'!$L39/130000) /  ( 'Input Emissions'!$L39/130000),0)</f>
        <v>-4.2083293984342796E-4</v>
      </c>
      <c r="AG39" s="57">
        <f>IFERROR(-1*('Input Emissions'!AG39/130000 - 'Input Emissions'!$M39/130000) /  ( 'Input Emissions'!$M39/130000),0)</f>
        <v>0</v>
      </c>
      <c r="AH39" s="58">
        <f>IFERROR(-1*('Input Emissions'!AH39/130000 - 'Input Emissions'!$N39/130000) /  ( 'Input Emissions'!$N39/130000),0)</f>
        <v>2.5352300823773419E-2</v>
      </c>
      <c r="AI39" s="56">
        <f>IFERROR(-1*('Input Emissions'!AI39 - 'Input Emissions'!$O39) /'Input Emissions'!$O39,0)</f>
        <v>-2.2033487454100023E-3</v>
      </c>
      <c r="AJ39" s="57">
        <f>IFERROR(-1*('Input Emissions'!AJ39 - 'Input Emissions'!$P39) /'Input Emissions'!$P39,0)</f>
        <v>0</v>
      </c>
      <c r="AK39" s="58">
        <f>IFERROR(-1*('Input Emissions'!AK39 - 'Input Emissions'!$Q39) /'Input Emissions'!$Q39,0)</f>
        <v>2.5353819276529337E-2</v>
      </c>
      <c r="AL39" s="56">
        <f>IFERROR(-1*('Input Emissions'!AL39 - 'Input Emissions'!$R39) /'Input Emissions'!$R39,0)</f>
        <v>3.1422557066334519E-3</v>
      </c>
      <c r="AM39" s="57">
        <f>IFERROR(-1*('Input Emissions'!AM39 - 'Input Emissions'!$S39) /'Input Emissions'!$S39,0)</f>
        <v>0</v>
      </c>
      <c r="AN39" s="58">
        <f>IFERROR(-1*('Input Emissions'!AN39 - 'Input Emissions'!$T39) /'Input Emissions'!$T39,0)</f>
        <v>3.8162206886108094E-2</v>
      </c>
    </row>
    <row r="40" spans="1:40" ht="15" customHeight="1" x14ac:dyDescent="0.25">
      <c r="A40" s="6">
        <v>0.72916666666667096</v>
      </c>
      <c r="B40" s="53">
        <f>IFERROR(-1*('Input Emissions'!B40/130000 - 'Input Emissions'!$L40/130000) /  ( 'Input Emissions'!$L40/130000),0)</f>
        <v>3.5798764390407238E-2</v>
      </c>
      <c r="C40" s="54">
        <f>IFERROR(-1*('Input Emissions'!C40/130000 - 'Input Emissions'!$M40/130000) /  ( 'Input Emissions'!$M40/130000),0)</f>
        <v>0</v>
      </c>
      <c r="D40" s="55">
        <f>IFERROR(-1*('Input Emissions'!D40/130000 - 'Input Emissions'!$N40/130000) /  ( 'Input Emissions'!$N40/130000),0)</f>
        <v>1.4728099622439721E-2</v>
      </c>
      <c r="E40" s="53">
        <f>IFERROR(-1*('Input Emissions'!E40 - 'Input Emissions'!$O40) /'Input Emissions'!$O40,0)</f>
        <v>3.5169116389022356E-2</v>
      </c>
      <c r="F40" s="54">
        <f>IFERROR(-1*('Input Emissions'!F40 - 'Input Emissions'!$P40) /'Input Emissions'!$P40,0)</f>
        <v>0</v>
      </c>
      <c r="G40" s="55">
        <f>IFERROR(-1*('Input Emissions'!G40 - 'Input Emissions'!$Q40) /'Input Emissions'!$Q40,0)</f>
        <v>1.4726828768716478E-2</v>
      </c>
      <c r="H40" s="53">
        <f>IFERROR(-1*('Input Emissions'!H40 - 'Input Emissions'!$R40) /'Input Emissions'!$R40,0)</f>
        <v>3.1829596949423347E-2</v>
      </c>
      <c r="I40" s="54">
        <f>IFERROR(-1*('Input Emissions'!I40 - 'Input Emissions'!$S40) /'Input Emissions'!$S40,0)</f>
        <v>0</v>
      </c>
      <c r="J40" s="55">
        <f>IFERROR(-1*('Input Emissions'!J40 - 'Input Emissions'!$T40) /'Input Emissions'!$T40,0)</f>
        <v>1.0829325256852379E-2</v>
      </c>
      <c r="K40" s="50"/>
      <c r="L40" s="53">
        <f>IFERROR(-1*('Input Emissions'!L40/130000 - 'Input Emissions'!$L40/130000) /  ( 'Input Emissions'!$L40/130000),0)</f>
        <v>0</v>
      </c>
      <c r="M40" s="54">
        <f>IFERROR(-1*('Input Emissions'!M40/130000 - 'Input Emissions'!$M40/130000) /  ( 'Input Emissions'!$M40/130000),0)</f>
        <v>0</v>
      </c>
      <c r="N40" s="55">
        <f>IFERROR(-1*('Input Emissions'!N40/130000 - 'Input Emissions'!$N40/130000) /  ( 'Input Emissions'!$N40/130000),0)</f>
        <v>0</v>
      </c>
      <c r="O40" s="53">
        <f>IFERROR(-1*('Input Emissions'!O40 - 'Input Emissions'!$O40) /'Input Emissions'!$O40,0)</f>
        <v>0</v>
      </c>
      <c r="P40" s="54">
        <f>IFERROR(-1*('Input Emissions'!P40 - 'Input Emissions'!$P40) /'Input Emissions'!$P40,0)</f>
        <v>0</v>
      </c>
      <c r="Q40" s="55">
        <f>IFERROR(-1*('Input Emissions'!Q40 - 'Input Emissions'!$Q40) /'Input Emissions'!$Q40,0)</f>
        <v>0</v>
      </c>
      <c r="R40" s="53">
        <f>IFERROR(-1*('Input Emissions'!R40 - 'Input Emissions'!$R40) /'Input Emissions'!$R40,0)</f>
        <v>0</v>
      </c>
      <c r="S40" s="54">
        <f>IFERROR(-1*('Input Emissions'!S40 - 'Input Emissions'!$S40) /'Input Emissions'!$S40,0)</f>
        <v>0</v>
      </c>
      <c r="T40" s="55">
        <f>IFERROR(-1*('Input Emissions'!T40 - 'Input Emissions'!$T40) /'Input Emissions'!$T40,0)</f>
        <v>0</v>
      </c>
      <c r="U40" s="50"/>
      <c r="V40" s="53">
        <f>IFERROR(-1*('Input Emissions'!V40/130000 - 'Input Emissions'!$L40/130000) /  ( 'Input Emissions'!$L40/130000),0)</f>
        <v>1.2539853419275999E-2</v>
      </c>
      <c r="W40" s="54">
        <f>IFERROR(-1*('Input Emissions'!W40/130000 - 'Input Emissions'!$M40/130000) /  ( 'Input Emissions'!$M40/130000),0)</f>
        <v>0</v>
      </c>
      <c r="X40" s="55">
        <f>IFERROR(-1*('Input Emissions'!X40/130000 - 'Input Emissions'!$N40/130000) /  ( 'Input Emissions'!$N40/130000),0)</f>
        <v>-1.491653912319006E-2</v>
      </c>
      <c r="Y40" s="53">
        <f>IFERROR(-1*('Input Emissions'!Y40 - 'Input Emissions'!$O40) /'Input Emissions'!$O40,0)</f>
        <v>1.2431242657382472E-2</v>
      </c>
      <c r="Z40" s="54">
        <f>IFERROR(-1*('Input Emissions'!Z40 - 'Input Emissions'!$P40) /'Input Emissions'!$P40,0)</f>
        <v>0</v>
      </c>
      <c r="AA40" s="55">
        <f>IFERROR(-1*('Input Emissions'!AA40 - 'Input Emissions'!$Q40) /'Input Emissions'!$Q40,0)</f>
        <v>-1.4917126072900242E-2</v>
      </c>
      <c r="AB40" s="53">
        <f>IFERROR(-1*('Input Emissions'!AB40 - 'Input Emissions'!$R40) /'Input Emissions'!$R40,0)</f>
        <v>1.0462021204478755E-2</v>
      </c>
      <c r="AC40" s="54">
        <f>IFERROR(-1*('Input Emissions'!AC40 - 'Input Emissions'!$S40) /'Input Emissions'!$S40,0)</f>
        <v>0</v>
      </c>
      <c r="AD40" s="55">
        <f>IFERROR(-1*('Input Emissions'!AD40 - 'Input Emissions'!$T40) /'Input Emissions'!$T40,0)</f>
        <v>-1.5168983422962251E-2</v>
      </c>
      <c r="AE40" s="50"/>
      <c r="AF40" s="53">
        <f>IFERROR(-1*('Input Emissions'!AF40/130000 - 'Input Emissions'!$L40/130000) /  ( 'Input Emissions'!$L40/130000),0)</f>
        <v>-1.2124542791607535E-3</v>
      </c>
      <c r="AG40" s="54">
        <f>IFERROR(-1*('Input Emissions'!AG40/130000 - 'Input Emissions'!$M40/130000) /  ( 'Input Emissions'!$M40/130000),0)</f>
        <v>0</v>
      </c>
      <c r="AH40" s="55">
        <f>IFERROR(-1*('Input Emissions'!AH40/130000 - 'Input Emissions'!$N40/130000) /  ( 'Input Emissions'!$N40/130000),0)</f>
        <v>7.7008021094955484E-2</v>
      </c>
      <c r="AI40" s="53">
        <f>IFERROR(-1*('Input Emissions'!AI40 - 'Input Emissions'!$O40) /'Input Emissions'!$O40,0)</f>
        <v>-1.6402384880709862E-3</v>
      </c>
      <c r="AJ40" s="54">
        <f>IFERROR(-1*('Input Emissions'!AJ40 - 'Input Emissions'!$P40) /'Input Emissions'!$P40,0)</f>
        <v>0</v>
      </c>
      <c r="AK40" s="55">
        <f>IFERROR(-1*('Input Emissions'!AK40 - 'Input Emissions'!$Q40) /'Input Emissions'!$Q40,0)</f>
        <v>7.7007836736148777E-2</v>
      </c>
      <c r="AL40" s="53">
        <f>IFERROR(-1*('Input Emissions'!AL40 - 'Input Emissions'!$R40) /'Input Emissions'!$R40,0)</f>
        <v>2.7023816724702858E-3</v>
      </c>
      <c r="AM40" s="54">
        <f>IFERROR(-1*('Input Emissions'!AM40 - 'Input Emissions'!$S40) /'Input Emissions'!$S40,0)</f>
        <v>0</v>
      </c>
      <c r="AN40" s="55">
        <f>IFERROR(-1*('Input Emissions'!AN40 - 'Input Emissions'!$T40) /'Input Emissions'!$T40,0)</f>
        <v>8.6700179862932672E-2</v>
      </c>
    </row>
    <row r="41" spans="1:40" ht="15" customHeight="1" x14ac:dyDescent="0.25">
      <c r="A41" s="6">
        <v>0.73263888888889295</v>
      </c>
      <c r="B41" s="56">
        <f>IFERROR(-1*('Input Emissions'!B41/130000 - 'Input Emissions'!$L41/130000) /  ( 'Input Emissions'!$L41/130000),0)</f>
        <v>3.8434885892043281E-2</v>
      </c>
      <c r="C41" s="57">
        <f>IFERROR(-1*('Input Emissions'!C41/130000 - 'Input Emissions'!$M41/130000) /  ( 'Input Emissions'!$M41/130000),0)</f>
        <v>0</v>
      </c>
      <c r="D41" s="58">
        <f>IFERROR(-1*('Input Emissions'!D41/130000 - 'Input Emissions'!$N41/130000) /  ( 'Input Emissions'!$N41/130000),0)</f>
        <v>-1.3055567884771755E-2</v>
      </c>
      <c r="E41" s="56">
        <f>IFERROR(-1*('Input Emissions'!E41 - 'Input Emissions'!$O41) /'Input Emissions'!$O41,0)</f>
        <v>3.7617829267942104E-2</v>
      </c>
      <c r="F41" s="57">
        <f>IFERROR(-1*('Input Emissions'!F41 - 'Input Emissions'!$P41) /'Input Emissions'!$P41,0)</f>
        <v>0</v>
      </c>
      <c r="G41" s="58">
        <f>IFERROR(-1*('Input Emissions'!G41 - 'Input Emissions'!$Q41) /'Input Emissions'!$Q41,0)</f>
        <v>-1.3056509565665786E-2</v>
      </c>
      <c r="H41" s="56">
        <f>IFERROR(-1*('Input Emissions'!H41 - 'Input Emissions'!$R41) /'Input Emissions'!$R41,0)</f>
        <v>3.6279305821719579E-2</v>
      </c>
      <c r="I41" s="57">
        <f>IFERROR(-1*('Input Emissions'!I41 - 'Input Emissions'!$S41) /'Input Emissions'!$S41,0)</f>
        <v>0</v>
      </c>
      <c r="J41" s="58">
        <f>IFERROR(-1*('Input Emissions'!J41 - 'Input Emissions'!$T41) /'Input Emissions'!$T41,0)</f>
        <v>-1.6452416212293448E-2</v>
      </c>
      <c r="K41" s="50"/>
      <c r="L41" s="56">
        <f>IFERROR(-1*('Input Emissions'!L41/130000 - 'Input Emissions'!$L41/130000) /  ( 'Input Emissions'!$L41/130000),0)</f>
        <v>0</v>
      </c>
      <c r="M41" s="57">
        <f>IFERROR(-1*('Input Emissions'!M41/130000 - 'Input Emissions'!$M41/130000) /  ( 'Input Emissions'!$M41/130000),0)</f>
        <v>0</v>
      </c>
      <c r="N41" s="58">
        <f>IFERROR(-1*('Input Emissions'!N41/130000 - 'Input Emissions'!$N41/130000) /  ( 'Input Emissions'!$N41/130000),0)</f>
        <v>0</v>
      </c>
      <c r="O41" s="56">
        <f>IFERROR(-1*('Input Emissions'!O41 - 'Input Emissions'!$O41) /'Input Emissions'!$O41,0)</f>
        <v>0</v>
      </c>
      <c r="P41" s="57">
        <f>IFERROR(-1*('Input Emissions'!P41 - 'Input Emissions'!$P41) /'Input Emissions'!$P41,0)</f>
        <v>0</v>
      </c>
      <c r="Q41" s="58">
        <f>IFERROR(-1*('Input Emissions'!Q41 - 'Input Emissions'!$Q41) /'Input Emissions'!$Q41,0)</f>
        <v>0</v>
      </c>
      <c r="R41" s="56">
        <f>IFERROR(-1*('Input Emissions'!R41 - 'Input Emissions'!$R41) /'Input Emissions'!$R41,0)</f>
        <v>0</v>
      </c>
      <c r="S41" s="57">
        <f>IFERROR(-1*('Input Emissions'!S41 - 'Input Emissions'!$S41) /'Input Emissions'!$S41,0)</f>
        <v>0</v>
      </c>
      <c r="T41" s="58">
        <f>IFERROR(-1*('Input Emissions'!T41 - 'Input Emissions'!$T41) /'Input Emissions'!$T41,0)</f>
        <v>0</v>
      </c>
      <c r="U41" s="50"/>
      <c r="V41" s="56">
        <f>IFERROR(-1*('Input Emissions'!V41/130000 - 'Input Emissions'!$L41/130000) /  ( 'Input Emissions'!$L41/130000),0)</f>
        <v>1.3943432716358469E-2</v>
      </c>
      <c r="W41" s="57">
        <f>IFERROR(-1*('Input Emissions'!W41/130000 - 'Input Emissions'!$M41/130000) /  ( 'Input Emissions'!$M41/130000),0)</f>
        <v>0</v>
      </c>
      <c r="X41" s="58">
        <f>IFERROR(-1*('Input Emissions'!X41/130000 - 'Input Emissions'!$N41/130000) /  ( 'Input Emissions'!$N41/130000),0)</f>
        <v>-2.8867734098044828E-2</v>
      </c>
      <c r="Y41" s="56">
        <f>IFERROR(-1*('Input Emissions'!Y41 - 'Input Emissions'!$O41) /'Input Emissions'!$O41,0)</f>
        <v>1.370671687915942E-2</v>
      </c>
      <c r="Z41" s="57">
        <f>IFERROR(-1*('Input Emissions'!Z41 - 'Input Emissions'!$P41) /'Input Emissions'!$P41,0)</f>
        <v>0</v>
      </c>
      <c r="AA41" s="58">
        <f>IFERROR(-1*('Input Emissions'!AA41 - 'Input Emissions'!$Q41) /'Input Emissions'!$Q41,0)</f>
        <v>-2.8867691918932438E-2</v>
      </c>
      <c r="AB41" s="56">
        <f>IFERROR(-1*('Input Emissions'!AB41 - 'Input Emissions'!$R41) /'Input Emissions'!$R41,0)</f>
        <v>1.2390263077617756E-2</v>
      </c>
      <c r="AC41" s="57">
        <f>IFERROR(-1*('Input Emissions'!AC41 - 'Input Emissions'!$S41) /'Input Emissions'!$S41,0)</f>
        <v>0</v>
      </c>
      <c r="AD41" s="58">
        <f>IFERROR(-1*('Input Emissions'!AD41 - 'Input Emissions'!$T41) /'Input Emissions'!$T41,0)</f>
        <v>-2.881733691122251E-2</v>
      </c>
      <c r="AE41" s="50"/>
      <c r="AF41" s="56">
        <f>IFERROR(-1*('Input Emissions'!AF41/130000 - 'Input Emissions'!$L41/130000) /  ( 'Input Emissions'!$L41/130000),0)</f>
        <v>-8.6000522601507943E-5</v>
      </c>
      <c r="AG41" s="57">
        <f>IFERROR(-1*('Input Emissions'!AG41/130000 - 'Input Emissions'!$M41/130000) /  ( 'Input Emissions'!$M41/130000),0)</f>
        <v>0</v>
      </c>
      <c r="AH41" s="58">
        <f>IFERROR(-1*('Input Emissions'!AH41/130000 - 'Input Emissions'!$N41/130000) /  ( 'Input Emissions'!$N41/130000),0)</f>
        <v>0.13927554383100701</v>
      </c>
      <c r="AI41" s="56">
        <f>IFERROR(-1*('Input Emissions'!AI41 - 'Input Emissions'!$O41) /'Input Emissions'!$O41,0)</f>
        <v>-1.6745483031722988E-3</v>
      </c>
      <c r="AJ41" s="57">
        <f>IFERROR(-1*('Input Emissions'!AJ41 - 'Input Emissions'!$P41) /'Input Emissions'!$P41,0)</f>
        <v>0</v>
      </c>
      <c r="AK41" s="58">
        <f>IFERROR(-1*('Input Emissions'!AK41 - 'Input Emissions'!$Q41) /'Input Emissions'!$Q41,0)</f>
        <v>0.13927483421165046</v>
      </c>
      <c r="AL41" s="56">
        <f>IFERROR(-1*('Input Emissions'!AL41 - 'Input Emissions'!$R41) /'Input Emissions'!$R41,0)</f>
        <v>3.4643933140963198E-3</v>
      </c>
      <c r="AM41" s="57">
        <f>IFERROR(-1*('Input Emissions'!AM41 - 'Input Emissions'!$S41) /'Input Emissions'!$S41,0)</f>
        <v>0</v>
      </c>
      <c r="AN41" s="58">
        <f>IFERROR(-1*('Input Emissions'!AN41 - 'Input Emissions'!$T41) /'Input Emissions'!$T41,0)</f>
        <v>0.14566892215361987</v>
      </c>
    </row>
    <row r="42" spans="1:40" ht="15" customHeight="1" x14ac:dyDescent="0.25">
      <c r="A42" s="6">
        <v>0.73611111111111505</v>
      </c>
      <c r="B42" s="53">
        <f>IFERROR(-1*('Input Emissions'!B42/130000 - 'Input Emissions'!$L42/130000) /  ( 'Input Emissions'!$L42/130000),0)</f>
        <v>4.0385446803617046E-2</v>
      </c>
      <c r="C42" s="54">
        <f>IFERROR(-1*('Input Emissions'!C42/130000 - 'Input Emissions'!$M42/130000) /  ( 'Input Emissions'!$M42/130000),0)</f>
        <v>0</v>
      </c>
      <c r="D42" s="55">
        <f>IFERROR(-1*('Input Emissions'!D42/130000 - 'Input Emissions'!$N42/130000) /  ( 'Input Emissions'!$N42/130000),0)</f>
        <v>-1.8128562353079244E-2</v>
      </c>
      <c r="E42" s="53">
        <f>IFERROR(-1*('Input Emissions'!E42 - 'Input Emissions'!$O42) /'Input Emissions'!$O42,0)</f>
        <v>3.966602820637205E-2</v>
      </c>
      <c r="F42" s="54">
        <f>IFERROR(-1*('Input Emissions'!F42 - 'Input Emissions'!$P42) /'Input Emissions'!$P42,0)</f>
        <v>0</v>
      </c>
      <c r="G42" s="55">
        <f>IFERROR(-1*('Input Emissions'!G42 - 'Input Emissions'!$Q42) /'Input Emissions'!$Q42,0)</f>
        <v>-1.8129816077894198E-2</v>
      </c>
      <c r="H42" s="53">
        <f>IFERROR(-1*('Input Emissions'!H42 - 'Input Emissions'!$R42) /'Input Emissions'!$R42,0)</f>
        <v>3.8866043169124211E-2</v>
      </c>
      <c r="I42" s="54">
        <f>IFERROR(-1*('Input Emissions'!I42 - 'Input Emissions'!$S42) /'Input Emissions'!$S42,0)</f>
        <v>0</v>
      </c>
      <c r="J42" s="55">
        <f>IFERROR(-1*('Input Emissions'!J42 - 'Input Emissions'!$T42) /'Input Emissions'!$T42,0)</f>
        <v>-1.7116513671702412E-2</v>
      </c>
      <c r="K42" s="50"/>
      <c r="L42" s="53">
        <f>IFERROR(-1*('Input Emissions'!L42/130000 - 'Input Emissions'!$L42/130000) /  ( 'Input Emissions'!$L42/130000),0)</f>
        <v>0</v>
      </c>
      <c r="M42" s="54">
        <f>IFERROR(-1*('Input Emissions'!M42/130000 - 'Input Emissions'!$M42/130000) /  ( 'Input Emissions'!$M42/130000),0)</f>
        <v>0</v>
      </c>
      <c r="N42" s="55">
        <f>IFERROR(-1*('Input Emissions'!N42/130000 - 'Input Emissions'!$N42/130000) /  ( 'Input Emissions'!$N42/130000),0)</f>
        <v>0</v>
      </c>
      <c r="O42" s="53">
        <f>IFERROR(-1*('Input Emissions'!O42 - 'Input Emissions'!$O42) /'Input Emissions'!$O42,0)</f>
        <v>0</v>
      </c>
      <c r="P42" s="54">
        <f>IFERROR(-1*('Input Emissions'!P42 - 'Input Emissions'!$P42) /'Input Emissions'!$P42,0)</f>
        <v>0</v>
      </c>
      <c r="Q42" s="55">
        <f>IFERROR(-1*('Input Emissions'!Q42 - 'Input Emissions'!$Q42) /'Input Emissions'!$Q42,0)</f>
        <v>0</v>
      </c>
      <c r="R42" s="53">
        <f>IFERROR(-1*('Input Emissions'!R42 - 'Input Emissions'!$R42) /'Input Emissions'!$R42,0)</f>
        <v>0</v>
      </c>
      <c r="S42" s="54">
        <f>IFERROR(-1*('Input Emissions'!S42 - 'Input Emissions'!$S42) /'Input Emissions'!$S42,0)</f>
        <v>0</v>
      </c>
      <c r="T42" s="55">
        <f>IFERROR(-1*('Input Emissions'!T42 - 'Input Emissions'!$T42) /'Input Emissions'!$T42,0)</f>
        <v>0</v>
      </c>
      <c r="U42" s="50"/>
      <c r="V42" s="53">
        <f>IFERROR(-1*('Input Emissions'!V42/130000 - 'Input Emissions'!$L42/130000) /  ( 'Input Emissions'!$L42/130000),0)</f>
        <v>1.2335405202334952E-2</v>
      </c>
      <c r="W42" s="54">
        <f>IFERROR(-1*('Input Emissions'!W42/130000 - 'Input Emissions'!$M42/130000) /  ( 'Input Emissions'!$M42/130000),0)</f>
        <v>0</v>
      </c>
      <c r="X42" s="55">
        <f>IFERROR(-1*('Input Emissions'!X42/130000 - 'Input Emissions'!$N42/130000) /  ( 'Input Emissions'!$N42/130000),0)</f>
        <v>-1.2357379828324855E-2</v>
      </c>
      <c r="Y42" s="53">
        <f>IFERROR(-1*('Input Emissions'!Y42 - 'Input Emissions'!$O42) /'Input Emissions'!$O42,0)</f>
        <v>1.2093827503117896E-2</v>
      </c>
      <c r="Z42" s="54">
        <f>IFERROR(-1*('Input Emissions'!Z42 - 'Input Emissions'!$P42) /'Input Emissions'!$P42,0)</f>
        <v>0</v>
      </c>
      <c r="AA42" s="55">
        <f>IFERROR(-1*('Input Emissions'!AA42 - 'Input Emissions'!$Q42) /'Input Emissions'!$Q42,0)</f>
        <v>-1.2357912633799265E-2</v>
      </c>
      <c r="AB42" s="53">
        <f>IFERROR(-1*('Input Emissions'!AB42 - 'Input Emissions'!$R42) /'Input Emissions'!$R42,0)</f>
        <v>1.0699543324542444E-2</v>
      </c>
      <c r="AC42" s="54">
        <f>IFERROR(-1*('Input Emissions'!AC42 - 'Input Emissions'!$S42) /'Input Emissions'!$S42,0)</f>
        <v>0</v>
      </c>
      <c r="AD42" s="55">
        <f>IFERROR(-1*('Input Emissions'!AD42 - 'Input Emissions'!$T42) /'Input Emissions'!$T42,0)</f>
        <v>-6.6426409185130096E-3</v>
      </c>
      <c r="AE42" s="50"/>
      <c r="AF42" s="53">
        <f>IFERROR(-1*('Input Emissions'!AF42/130000 - 'Input Emissions'!$L42/130000) /  ( 'Input Emissions'!$L42/130000),0)</f>
        <v>6.1063030416763197E-4</v>
      </c>
      <c r="AG42" s="54">
        <f>IFERROR(-1*('Input Emissions'!AG42/130000 - 'Input Emissions'!$M42/130000) /  ( 'Input Emissions'!$M42/130000),0)</f>
        <v>0</v>
      </c>
      <c r="AH42" s="55">
        <f>IFERROR(-1*('Input Emissions'!AH42/130000 - 'Input Emissions'!$N42/130000) /  ( 'Input Emissions'!$N42/130000),0)</f>
        <v>8.4546572400183095E-2</v>
      </c>
      <c r="AI42" s="53">
        <f>IFERROR(-1*('Input Emissions'!AI42 - 'Input Emissions'!$O42) /'Input Emissions'!$O42,0)</f>
        <v>3.324050257137609E-4</v>
      </c>
      <c r="AJ42" s="54">
        <f>IFERROR(-1*('Input Emissions'!AJ42 - 'Input Emissions'!$P42) /'Input Emissions'!$P42,0)</f>
        <v>0</v>
      </c>
      <c r="AK42" s="55">
        <f>IFERROR(-1*('Input Emissions'!AK42 - 'Input Emissions'!$Q42) /'Input Emissions'!$Q42,0)</f>
        <v>8.4547050199204873E-2</v>
      </c>
      <c r="AL42" s="53">
        <f>IFERROR(-1*('Input Emissions'!AL42 - 'Input Emissions'!$R42) /'Input Emissions'!$R42,0)</f>
        <v>3.1594986931182943E-3</v>
      </c>
      <c r="AM42" s="54">
        <f>IFERROR(-1*('Input Emissions'!AM42 - 'Input Emissions'!$S42) /'Input Emissions'!$S42,0)</f>
        <v>0</v>
      </c>
      <c r="AN42" s="55">
        <f>IFERROR(-1*('Input Emissions'!AN42 - 'Input Emissions'!$T42) /'Input Emissions'!$T42,0)</f>
        <v>8.1887327258362036E-2</v>
      </c>
    </row>
    <row r="43" spans="1:40" ht="15" customHeight="1" x14ac:dyDescent="0.25">
      <c r="A43" s="6">
        <v>0.73958333333333803</v>
      </c>
      <c r="B43" s="56">
        <f>IFERROR(-1*('Input Emissions'!B43/130000 - 'Input Emissions'!$L43/130000) /  ( 'Input Emissions'!$L43/130000),0)</f>
        <v>4.1786954409122889E-2</v>
      </c>
      <c r="C43" s="57">
        <f>IFERROR(-1*('Input Emissions'!C43/130000 - 'Input Emissions'!$M43/130000) /  ( 'Input Emissions'!$M43/130000),0)</f>
        <v>0</v>
      </c>
      <c r="D43" s="58">
        <f>IFERROR(-1*('Input Emissions'!D43/130000 - 'Input Emissions'!$N43/130000) /  ( 'Input Emissions'!$N43/130000),0)</f>
        <v>-1.2153335684872134E-2</v>
      </c>
      <c r="E43" s="56">
        <f>IFERROR(-1*('Input Emissions'!E43 - 'Input Emissions'!$O43) /'Input Emissions'!$O43,0)</f>
        <v>4.1098067783420164E-2</v>
      </c>
      <c r="F43" s="57">
        <f>IFERROR(-1*('Input Emissions'!F43 - 'Input Emissions'!$P43) /'Input Emissions'!$P43,0)</f>
        <v>0</v>
      </c>
      <c r="G43" s="58">
        <f>IFERROR(-1*('Input Emissions'!G43 - 'Input Emissions'!$Q43) /'Input Emissions'!$Q43,0)</f>
        <v>-1.2154162144436672E-2</v>
      </c>
      <c r="H43" s="56">
        <f>IFERROR(-1*('Input Emissions'!H43 - 'Input Emissions'!$R43) /'Input Emissions'!$R43,0)</f>
        <v>4.0764678093516006E-2</v>
      </c>
      <c r="I43" s="57">
        <f>IFERROR(-1*('Input Emissions'!I43 - 'Input Emissions'!$S43) /'Input Emissions'!$S43,0)</f>
        <v>0</v>
      </c>
      <c r="J43" s="58">
        <f>IFERROR(-1*('Input Emissions'!J43 - 'Input Emissions'!$T43) /'Input Emissions'!$T43,0)</f>
        <v>-1.1863394245967017E-2</v>
      </c>
      <c r="K43" s="50"/>
      <c r="L43" s="56">
        <f>IFERROR(-1*('Input Emissions'!L43/130000 - 'Input Emissions'!$L43/130000) /  ( 'Input Emissions'!$L43/130000),0)</f>
        <v>0</v>
      </c>
      <c r="M43" s="57">
        <f>IFERROR(-1*('Input Emissions'!M43/130000 - 'Input Emissions'!$M43/130000) /  ( 'Input Emissions'!$M43/130000),0)</f>
        <v>0</v>
      </c>
      <c r="N43" s="58">
        <f>IFERROR(-1*('Input Emissions'!N43/130000 - 'Input Emissions'!$N43/130000) /  ( 'Input Emissions'!$N43/130000),0)</f>
        <v>0</v>
      </c>
      <c r="O43" s="56">
        <f>IFERROR(-1*('Input Emissions'!O43 - 'Input Emissions'!$O43) /'Input Emissions'!$O43,0)</f>
        <v>0</v>
      </c>
      <c r="P43" s="57">
        <f>IFERROR(-1*('Input Emissions'!P43 - 'Input Emissions'!$P43) /'Input Emissions'!$P43,0)</f>
        <v>0</v>
      </c>
      <c r="Q43" s="58">
        <f>IFERROR(-1*('Input Emissions'!Q43 - 'Input Emissions'!$Q43) /'Input Emissions'!$Q43,0)</f>
        <v>0</v>
      </c>
      <c r="R43" s="56">
        <f>IFERROR(-1*('Input Emissions'!R43 - 'Input Emissions'!$R43) /'Input Emissions'!$R43,0)</f>
        <v>0</v>
      </c>
      <c r="S43" s="57">
        <f>IFERROR(-1*('Input Emissions'!S43 - 'Input Emissions'!$S43) /'Input Emissions'!$S43,0)</f>
        <v>0</v>
      </c>
      <c r="T43" s="58">
        <f>IFERROR(-1*('Input Emissions'!T43 - 'Input Emissions'!$T43) /'Input Emissions'!$T43,0)</f>
        <v>0</v>
      </c>
      <c r="U43" s="50"/>
      <c r="V43" s="56">
        <f>IFERROR(-1*('Input Emissions'!V43/130000 - 'Input Emissions'!$L43/130000) /  ( 'Input Emissions'!$L43/130000),0)</f>
        <v>1.1173341638468245E-2</v>
      </c>
      <c r="W43" s="57">
        <f>IFERROR(-1*('Input Emissions'!W43/130000 - 'Input Emissions'!$M43/130000) /  ( 'Input Emissions'!$M43/130000),0)</f>
        <v>0</v>
      </c>
      <c r="X43" s="58">
        <f>IFERROR(-1*('Input Emissions'!X43/130000 - 'Input Emissions'!$N43/130000) /  ( 'Input Emissions'!$N43/130000),0)</f>
        <v>-1.4870489081285434E-2</v>
      </c>
      <c r="Y43" s="56">
        <f>IFERROR(-1*('Input Emissions'!Y43 - 'Input Emissions'!$O43) /'Input Emissions'!$O43,0)</f>
        <v>1.0846200601375177E-2</v>
      </c>
      <c r="Z43" s="57">
        <f>IFERROR(-1*('Input Emissions'!Z43 - 'Input Emissions'!$P43) /'Input Emissions'!$P43,0)</f>
        <v>0</v>
      </c>
      <c r="AA43" s="58">
        <f>IFERROR(-1*('Input Emissions'!AA43 - 'Input Emissions'!$Q43) /'Input Emissions'!$Q43,0)</f>
        <v>-1.4871595808771941E-2</v>
      </c>
      <c r="AB43" s="56">
        <f>IFERROR(-1*('Input Emissions'!AB43 - 'Input Emissions'!$R43) /'Input Emissions'!$R43,0)</f>
        <v>9.6247121335711963E-3</v>
      </c>
      <c r="AC43" s="57">
        <f>IFERROR(-1*('Input Emissions'!AC43 - 'Input Emissions'!$S43) /'Input Emissions'!$S43,0)</f>
        <v>0</v>
      </c>
      <c r="AD43" s="58">
        <f>IFERROR(-1*('Input Emissions'!AD43 - 'Input Emissions'!$T43) /'Input Emissions'!$T43,0)</f>
        <v>-1.7633798205328548E-2</v>
      </c>
      <c r="AE43" s="50"/>
      <c r="AF43" s="56">
        <f>IFERROR(-1*('Input Emissions'!AF43/130000 - 'Input Emissions'!$L43/130000) /  ( 'Input Emissions'!$L43/130000),0)</f>
        <v>1.9524903253273406E-4</v>
      </c>
      <c r="AG43" s="57">
        <f>IFERROR(-1*('Input Emissions'!AG43/130000 - 'Input Emissions'!$M43/130000) /  ( 'Input Emissions'!$M43/130000),0)</f>
        <v>0</v>
      </c>
      <c r="AH43" s="58">
        <f>IFERROR(-1*('Input Emissions'!AH43/130000 - 'Input Emissions'!$N43/130000) /  ( 'Input Emissions'!$N43/130000),0)</f>
        <v>5.679889939883933E-2</v>
      </c>
      <c r="AI43" s="56">
        <f>IFERROR(-1*('Input Emissions'!AI43 - 'Input Emissions'!$O43) /'Input Emissions'!$O43,0)</f>
        <v>-2.2566404315026551E-3</v>
      </c>
      <c r="AJ43" s="57">
        <f>IFERROR(-1*('Input Emissions'!AJ43 - 'Input Emissions'!$P43) /'Input Emissions'!$P43,0)</f>
        <v>0</v>
      </c>
      <c r="AK43" s="58">
        <f>IFERROR(-1*('Input Emissions'!AK43 - 'Input Emissions'!$Q43) /'Input Emissions'!$Q43,0)</f>
        <v>5.6800234085283667E-2</v>
      </c>
      <c r="AL43" s="56">
        <f>IFERROR(-1*('Input Emissions'!AL43 - 'Input Emissions'!$R43) /'Input Emissions'!$R43,0)</f>
        <v>5.4846298197231648E-3</v>
      </c>
      <c r="AM43" s="57">
        <f>IFERROR(-1*('Input Emissions'!AM43 - 'Input Emissions'!$S43) /'Input Emissions'!$S43,0)</f>
        <v>0</v>
      </c>
      <c r="AN43" s="58">
        <f>IFERROR(-1*('Input Emissions'!AN43 - 'Input Emissions'!$T43) /'Input Emissions'!$T43,0)</f>
        <v>6.5438743308665143E-2</v>
      </c>
    </row>
    <row r="44" spans="1:40" ht="15" customHeight="1" x14ac:dyDescent="0.25">
      <c r="A44" s="6">
        <v>0.74305555555556002</v>
      </c>
      <c r="B44" s="53">
        <f>IFERROR(-1*('Input Emissions'!B44/130000 - 'Input Emissions'!$L44/130000) /  ( 'Input Emissions'!$L44/130000),0)</f>
        <v>3.8799386887938977E-2</v>
      </c>
      <c r="C44" s="54">
        <f>IFERROR(-1*('Input Emissions'!C44/130000 - 'Input Emissions'!$M44/130000) /  ( 'Input Emissions'!$M44/130000),0)</f>
        <v>0</v>
      </c>
      <c r="D44" s="55">
        <f>IFERROR(-1*('Input Emissions'!D44/130000 - 'Input Emissions'!$N44/130000) /  ( 'Input Emissions'!$N44/130000),0)</f>
        <v>-1.3615300807019275E-2</v>
      </c>
      <c r="E44" s="53">
        <f>IFERROR(-1*('Input Emissions'!E44 - 'Input Emissions'!$O44) /'Input Emissions'!$O44,0)</f>
        <v>3.8146683046146442E-2</v>
      </c>
      <c r="F44" s="54">
        <f>IFERROR(-1*('Input Emissions'!F44 - 'Input Emissions'!$P44) /'Input Emissions'!$P44,0)</f>
        <v>0</v>
      </c>
      <c r="G44" s="55">
        <f>IFERROR(-1*('Input Emissions'!G44 - 'Input Emissions'!$Q44) /'Input Emissions'!$Q44,0)</f>
        <v>-1.3615965963842631E-2</v>
      </c>
      <c r="H44" s="53">
        <f>IFERROR(-1*('Input Emissions'!H44 - 'Input Emissions'!$R44) /'Input Emissions'!$R44,0)</f>
        <v>3.8669326782055181E-2</v>
      </c>
      <c r="I44" s="54">
        <f>IFERROR(-1*('Input Emissions'!I44 - 'Input Emissions'!$S44) /'Input Emissions'!$S44,0)</f>
        <v>0</v>
      </c>
      <c r="J44" s="55">
        <f>IFERROR(-1*('Input Emissions'!J44 - 'Input Emissions'!$T44) /'Input Emissions'!$T44,0)</f>
        <v>-2.1017447272461257E-2</v>
      </c>
      <c r="K44" s="50"/>
      <c r="L44" s="53">
        <f>IFERROR(-1*('Input Emissions'!L44/130000 - 'Input Emissions'!$L44/130000) /  ( 'Input Emissions'!$L44/130000),0)</f>
        <v>0</v>
      </c>
      <c r="M44" s="54">
        <f>IFERROR(-1*('Input Emissions'!M44/130000 - 'Input Emissions'!$M44/130000) /  ( 'Input Emissions'!$M44/130000),0)</f>
        <v>0</v>
      </c>
      <c r="N44" s="55">
        <f>IFERROR(-1*('Input Emissions'!N44/130000 - 'Input Emissions'!$N44/130000) /  ( 'Input Emissions'!$N44/130000),0)</f>
        <v>0</v>
      </c>
      <c r="O44" s="53">
        <f>IFERROR(-1*('Input Emissions'!O44 - 'Input Emissions'!$O44) /'Input Emissions'!$O44,0)</f>
        <v>0</v>
      </c>
      <c r="P44" s="54">
        <f>IFERROR(-1*('Input Emissions'!P44 - 'Input Emissions'!$P44) /'Input Emissions'!$P44,0)</f>
        <v>0</v>
      </c>
      <c r="Q44" s="55">
        <f>IFERROR(-1*('Input Emissions'!Q44 - 'Input Emissions'!$Q44) /'Input Emissions'!$Q44,0)</f>
        <v>0</v>
      </c>
      <c r="R44" s="53">
        <f>IFERROR(-1*('Input Emissions'!R44 - 'Input Emissions'!$R44) /'Input Emissions'!$R44,0)</f>
        <v>0</v>
      </c>
      <c r="S44" s="54">
        <f>IFERROR(-1*('Input Emissions'!S44 - 'Input Emissions'!$S44) /'Input Emissions'!$S44,0)</f>
        <v>0</v>
      </c>
      <c r="T44" s="55">
        <f>IFERROR(-1*('Input Emissions'!T44 - 'Input Emissions'!$T44) /'Input Emissions'!$T44,0)</f>
        <v>0</v>
      </c>
      <c r="U44" s="50"/>
      <c r="V44" s="53">
        <f>IFERROR(-1*('Input Emissions'!V44/130000 - 'Input Emissions'!$L44/130000) /  ( 'Input Emissions'!$L44/130000),0)</f>
        <v>1.0143512200800635E-2</v>
      </c>
      <c r="W44" s="54">
        <f>IFERROR(-1*('Input Emissions'!W44/130000 - 'Input Emissions'!$M44/130000) /  ( 'Input Emissions'!$M44/130000),0)</f>
        <v>0</v>
      </c>
      <c r="X44" s="55">
        <f>IFERROR(-1*('Input Emissions'!X44/130000 - 'Input Emissions'!$N44/130000) /  ( 'Input Emissions'!$N44/130000),0)</f>
        <v>2.5086502368510247E-2</v>
      </c>
      <c r="Y44" s="53">
        <f>IFERROR(-1*('Input Emissions'!Y44 - 'Input Emissions'!$O44) /'Input Emissions'!$O44,0)</f>
        <v>9.7473028211627257E-3</v>
      </c>
      <c r="Z44" s="54">
        <f>IFERROR(-1*('Input Emissions'!Z44 - 'Input Emissions'!$P44) /'Input Emissions'!$P44,0)</f>
        <v>0</v>
      </c>
      <c r="AA44" s="55">
        <f>IFERROR(-1*('Input Emissions'!AA44 - 'Input Emissions'!$Q44) /'Input Emissions'!$Q44,0)</f>
        <v>2.5085530390724864E-2</v>
      </c>
      <c r="AB44" s="53">
        <f>IFERROR(-1*('Input Emissions'!AB44 - 'Input Emissions'!$R44) /'Input Emissions'!$R44,0)</f>
        <v>9.0596184340044281E-3</v>
      </c>
      <c r="AC44" s="54">
        <f>IFERROR(-1*('Input Emissions'!AC44 - 'Input Emissions'!$S44) /'Input Emissions'!$S44,0)</f>
        <v>0</v>
      </c>
      <c r="AD44" s="55">
        <f>IFERROR(-1*('Input Emissions'!AD44 - 'Input Emissions'!$T44) /'Input Emissions'!$T44,0)</f>
        <v>1.7658695819522924E-2</v>
      </c>
      <c r="AE44" s="50"/>
      <c r="AF44" s="53">
        <f>IFERROR(-1*('Input Emissions'!AF44/130000 - 'Input Emissions'!$L44/130000) /  ( 'Input Emissions'!$L44/130000),0)</f>
        <v>-4.3008388252570952E-4</v>
      </c>
      <c r="AG44" s="54">
        <f>IFERROR(-1*('Input Emissions'!AG44/130000 - 'Input Emissions'!$M44/130000) /  ( 'Input Emissions'!$M44/130000),0)</f>
        <v>0</v>
      </c>
      <c r="AH44" s="55">
        <f>IFERROR(-1*('Input Emissions'!AH44/130000 - 'Input Emissions'!$N44/130000) /  ( 'Input Emissions'!$N44/130000),0)</f>
        <v>2.0561067350856981E-2</v>
      </c>
      <c r="AI44" s="53">
        <f>IFERROR(-1*('Input Emissions'!AI44 - 'Input Emissions'!$O44) /'Input Emissions'!$O44,0)</f>
        <v>4.708266759700083E-4</v>
      </c>
      <c r="AJ44" s="54">
        <f>IFERROR(-1*('Input Emissions'!AJ44 - 'Input Emissions'!$P44) /'Input Emissions'!$P44,0)</f>
        <v>0</v>
      </c>
      <c r="AK44" s="55">
        <f>IFERROR(-1*('Input Emissions'!AK44 - 'Input Emissions'!$Q44) /'Input Emissions'!$Q44,0)</f>
        <v>2.0563977188016995E-2</v>
      </c>
      <c r="AL44" s="53">
        <f>IFERROR(-1*('Input Emissions'!AL44 - 'Input Emissions'!$R44) /'Input Emissions'!$R44,0)</f>
        <v>4.6305809804990314E-3</v>
      </c>
      <c r="AM44" s="54">
        <f>IFERROR(-1*('Input Emissions'!AM44 - 'Input Emissions'!$S44) /'Input Emissions'!$S44,0)</f>
        <v>0</v>
      </c>
      <c r="AN44" s="55">
        <f>IFERROR(-1*('Input Emissions'!AN44 - 'Input Emissions'!$T44) /'Input Emissions'!$T44,0)</f>
        <v>4.1693696280859838E-2</v>
      </c>
    </row>
    <row r="45" spans="1:40" ht="15" customHeight="1" x14ac:dyDescent="0.25">
      <c r="A45" s="6">
        <v>0.74652777777778201</v>
      </c>
      <c r="B45" s="56">
        <f>IFERROR(-1*('Input Emissions'!B45/130000 - 'Input Emissions'!$L45/130000) /  ( 'Input Emissions'!$L45/130000),0)</f>
        <v>3.3782468052400531E-2</v>
      </c>
      <c r="C45" s="57">
        <f>IFERROR(-1*('Input Emissions'!C45/130000 - 'Input Emissions'!$M45/130000) /  ( 'Input Emissions'!$M45/130000),0)</f>
        <v>0</v>
      </c>
      <c r="D45" s="58">
        <f>IFERROR(-1*('Input Emissions'!D45/130000 - 'Input Emissions'!$N45/130000) /  ( 'Input Emissions'!$N45/130000),0)</f>
        <v>2.1398183935882908E-3</v>
      </c>
      <c r="E45" s="56">
        <f>IFERROR(-1*('Input Emissions'!E45 - 'Input Emissions'!$O45) /'Input Emissions'!$O45,0)</f>
        <v>3.3204665381089855E-2</v>
      </c>
      <c r="F45" s="57">
        <f>IFERROR(-1*('Input Emissions'!F45 - 'Input Emissions'!$P45) /'Input Emissions'!$P45,0)</f>
        <v>0</v>
      </c>
      <c r="G45" s="58">
        <f>IFERROR(-1*('Input Emissions'!G45 - 'Input Emissions'!$Q45) /'Input Emissions'!$Q45,0)</f>
        <v>2.1390370991556987E-3</v>
      </c>
      <c r="H45" s="56">
        <f>IFERROR(-1*('Input Emissions'!H45 - 'Input Emissions'!$R45) /'Input Emissions'!$R45,0)</f>
        <v>3.360679195292772E-2</v>
      </c>
      <c r="I45" s="57">
        <f>IFERROR(-1*('Input Emissions'!I45 - 'Input Emissions'!$S45) /'Input Emissions'!$S45,0)</f>
        <v>0</v>
      </c>
      <c r="J45" s="58">
        <f>IFERROR(-1*('Input Emissions'!J45 - 'Input Emissions'!$T45) /'Input Emissions'!$T45,0)</f>
        <v>-7.4938681624222925E-3</v>
      </c>
      <c r="K45" s="50"/>
      <c r="L45" s="56">
        <f>IFERROR(-1*('Input Emissions'!L45/130000 - 'Input Emissions'!$L45/130000) /  ( 'Input Emissions'!$L45/130000),0)</f>
        <v>0</v>
      </c>
      <c r="M45" s="57">
        <f>IFERROR(-1*('Input Emissions'!M45/130000 - 'Input Emissions'!$M45/130000) /  ( 'Input Emissions'!$M45/130000),0)</f>
        <v>0</v>
      </c>
      <c r="N45" s="58">
        <f>IFERROR(-1*('Input Emissions'!N45/130000 - 'Input Emissions'!$N45/130000) /  ( 'Input Emissions'!$N45/130000),0)</f>
        <v>0</v>
      </c>
      <c r="O45" s="56">
        <f>IFERROR(-1*('Input Emissions'!O45 - 'Input Emissions'!$O45) /'Input Emissions'!$O45,0)</f>
        <v>0</v>
      </c>
      <c r="P45" s="57">
        <f>IFERROR(-1*('Input Emissions'!P45 - 'Input Emissions'!$P45) /'Input Emissions'!$P45,0)</f>
        <v>0</v>
      </c>
      <c r="Q45" s="58">
        <f>IFERROR(-1*('Input Emissions'!Q45 - 'Input Emissions'!$Q45) /'Input Emissions'!$Q45,0)</f>
        <v>0</v>
      </c>
      <c r="R45" s="56">
        <f>IFERROR(-1*('Input Emissions'!R45 - 'Input Emissions'!$R45) /'Input Emissions'!$R45,0)</f>
        <v>0</v>
      </c>
      <c r="S45" s="57">
        <f>IFERROR(-1*('Input Emissions'!S45 - 'Input Emissions'!$S45) /'Input Emissions'!$S45,0)</f>
        <v>0</v>
      </c>
      <c r="T45" s="58">
        <f>IFERROR(-1*('Input Emissions'!T45 - 'Input Emissions'!$T45) /'Input Emissions'!$T45,0)</f>
        <v>0</v>
      </c>
      <c r="U45" s="50"/>
      <c r="V45" s="56">
        <f>IFERROR(-1*('Input Emissions'!V45/130000 - 'Input Emissions'!$L45/130000) /  ( 'Input Emissions'!$L45/130000),0)</f>
        <v>7.1493665856648975E-3</v>
      </c>
      <c r="W45" s="57">
        <f>IFERROR(-1*('Input Emissions'!W45/130000 - 'Input Emissions'!$M45/130000) /  ( 'Input Emissions'!$M45/130000),0)</f>
        <v>0</v>
      </c>
      <c r="X45" s="58">
        <f>IFERROR(-1*('Input Emissions'!X45/130000 - 'Input Emissions'!$N45/130000) /  ( 'Input Emissions'!$N45/130000),0)</f>
        <v>5.7297344188280488E-2</v>
      </c>
      <c r="Y45" s="56">
        <f>IFERROR(-1*('Input Emissions'!Y45 - 'Input Emissions'!$O45) /'Input Emissions'!$O45,0)</f>
        <v>6.7047591000474333E-3</v>
      </c>
      <c r="Z45" s="57">
        <f>IFERROR(-1*('Input Emissions'!Z45 - 'Input Emissions'!$P45) /'Input Emissions'!$P45,0)</f>
        <v>0</v>
      </c>
      <c r="AA45" s="58">
        <f>IFERROR(-1*('Input Emissions'!AA45 - 'Input Emissions'!$Q45) /'Input Emissions'!$Q45,0)</f>
        <v>5.7296372695407882E-2</v>
      </c>
      <c r="AB45" s="56">
        <f>IFERROR(-1*('Input Emissions'!AB45 - 'Input Emissions'!$R45) /'Input Emissions'!$R45,0)</f>
        <v>6.4275305081621312E-3</v>
      </c>
      <c r="AC45" s="57">
        <f>IFERROR(-1*('Input Emissions'!AC45 - 'Input Emissions'!$S45) /'Input Emissions'!$S45,0)</f>
        <v>0</v>
      </c>
      <c r="AD45" s="58">
        <f>IFERROR(-1*('Input Emissions'!AD45 - 'Input Emissions'!$T45) /'Input Emissions'!$T45,0)</f>
        <v>4.7857477735057018E-2</v>
      </c>
      <c r="AE45" s="50"/>
      <c r="AF45" s="56">
        <f>IFERROR(-1*('Input Emissions'!AF45/130000 - 'Input Emissions'!$L45/130000) /  ( 'Input Emissions'!$L45/130000),0)</f>
        <v>3.8615274236096361E-3</v>
      </c>
      <c r="AG45" s="57">
        <f>IFERROR(-1*('Input Emissions'!AG45/130000 - 'Input Emissions'!$M45/130000) /  ( 'Input Emissions'!$M45/130000),0)</f>
        <v>0</v>
      </c>
      <c r="AH45" s="58">
        <f>IFERROR(-1*('Input Emissions'!AH45/130000 - 'Input Emissions'!$N45/130000) /  ( 'Input Emissions'!$N45/130000),0)</f>
        <v>-5.366633015216371E-2</v>
      </c>
      <c r="AI45" s="56">
        <f>IFERROR(-1*('Input Emissions'!AI45 - 'Input Emissions'!$O45) /'Input Emissions'!$O45,0)</f>
        <v>1.3986401847322773E-3</v>
      </c>
      <c r="AJ45" s="57">
        <f>IFERROR(-1*('Input Emissions'!AJ45 - 'Input Emissions'!$P45) /'Input Emissions'!$P45,0)</f>
        <v>0</v>
      </c>
      <c r="AK45" s="58">
        <f>IFERROR(-1*('Input Emissions'!AK45 - 'Input Emissions'!$Q45) /'Input Emissions'!$Q45,0)</f>
        <v>-5.366444621917385E-2</v>
      </c>
      <c r="AL45" s="56">
        <f>IFERROR(-1*('Input Emissions'!AL45 - 'Input Emissions'!$R45) /'Input Emissions'!$R45,0)</f>
        <v>4.4163519458561432E-3</v>
      </c>
      <c r="AM45" s="57">
        <f>IFERROR(-1*('Input Emissions'!AM45 - 'Input Emissions'!$S45) /'Input Emissions'!$S45,0)</f>
        <v>0</v>
      </c>
      <c r="AN45" s="58">
        <f>IFERROR(-1*('Input Emissions'!AN45 - 'Input Emissions'!$T45) /'Input Emissions'!$T45,0)</f>
        <v>-2.1330761504768193E-2</v>
      </c>
    </row>
    <row r="46" spans="1:40" ht="15" customHeight="1" x14ac:dyDescent="0.25">
      <c r="A46" s="6">
        <v>0.750000000000004</v>
      </c>
      <c r="B46" s="53">
        <f>IFERROR(-1*('Input Emissions'!B46/130000 - 'Input Emissions'!$L46/130000) /  ( 'Input Emissions'!$L46/130000),0)</f>
        <v>2.9881085924113E-2</v>
      </c>
      <c r="C46" s="54">
        <f>IFERROR(-1*('Input Emissions'!C46/130000 - 'Input Emissions'!$M46/130000) /  ( 'Input Emissions'!$M46/130000),0)</f>
        <v>0</v>
      </c>
      <c r="D46" s="55">
        <f>IFERROR(-1*('Input Emissions'!D46/130000 - 'Input Emissions'!$N46/130000) /  ( 'Input Emissions'!$N46/130000),0)</f>
        <v>3.6395588753717546E-2</v>
      </c>
      <c r="E46" s="53">
        <f>IFERROR(-1*('Input Emissions'!E46 - 'Input Emissions'!$O46) /'Input Emissions'!$O46,0)</f>
        <v>2.9513700626833429E-2</v>
      </c>
      <c r="F46" s="54">
        <f>IFERROR(-1*('Input Emissions'!F46 - 'Input Emissions'!$P46) /'Input Emissions'!$P46,0)</f>
        <v>0</v>
      </c>
      <c r="G46" s="55">
        <f>IFERROR(-1*('Input Emissions'!G46 - 'Input Emissions'!$Q46) /'Input Emissions'!$Q46,0)</f>
        <v>3.6394337137063228E-2</v>
      </c>
      <c r="H46" s="53">
        <f>IFERROR(-1*('Input Emissions'!H46 - 'Input Emissions'!$R46) /'Input Emissions'!$R46,0)</f>
        <v>2.9874679749692157E-2</v>
      </c>
      <c r="I46" s="54">
        <f>IFERROR(-1*('Input Emissions'!I46 - 'Input Emissions'!$S46) /'Input Emissions'!$S46,0)</f>
        <v>0</v>
      </c>
      <c r="J46" s="55">
        <f>IFERROR(-1*('Input Emissions'!J46 - 'Input Emissions'!$T46) /'Input Emissions'!$T46,0)</f>
        <v>2.6356720332254238E-2</v>
      </c>
      <c r="K46" s="50"/>
      <c r="L46" s="53">
        <f>IFERROR(-1*('Input Emissions'!L46/130000 - 'Input Emissions'!$L46/130000) /  ( 'Input Emissions'!$L46/130000),0)</f>
        <v>0</v>
      </c>
      <c r="M46" s="54">
        <f>IFERROR(-1*('Input Emissions'!M46/130000 - 'Input Emissions'!$M46/130000) /  ( 'Input Emissions'!$M46/130000),0)</f>
        <v>0</v>
      </c>
      <c r="N46" s="55">
        <f>IFERROR(-1*('Input Emissions'!N46/130000 - 'Input Emissions'!$N46/130000) /  ( 'Input Emissions'!$N46/130000),0)</f>
        <v>0</v>
      </c>
      <c r="O46" s="53">
        <f>IFERROR(-1*('Input Emissions'!O46 - 'Input Emissions'!$O46) /'Input Emissions'!$O46,0)</f>
        <v>0</v>
      </c>
      <c r="P46" s="54">
        <f>IFERROR(-1*('Input Emissions'!P46 - 'Input Emissions'!$P46) /'Input Emissions'!$P46,0)</f>
        <v>0</v>
      </c>
      <c r="Q46" s="55">
        <f>IFERROR(-1*('Input Emissions'!Q46 - 'Input Emissions'!$Q46) /'Input Emissions'!$Q46,0)</f>
        <v>0</v>
      </c>
      <c r="R46" s="53">
        <f>IFERROR(-1*('Input Emissions'!R46 - 'Input Emissions'!$R46) /'Input Emissions'!$R46,0)</f>
        <v>0</v>
      </c>
      <c r="S46" s="54">
        <f>IFERROR(-1*('Input Emissions'!S46 - 'Input Emissions'!$S46) /'Input Emissions'!$S46,0)</f>
        <v>0</v>
      </c>
      <c r="T46" s="55">
        <f>IFERROR(-1*('Input Emissions'!T46 - 'Input Emissions'!$T46) /'Input Emissions'!$T46,0)</f>
        <v>0</v>
      </c>
      <c r="U46" s="50"/>
      <c r="V46" s="53">
        <f>IFERROR(-1*('Input Emissions'!V46/130000 - 'Input Emissions'!$L46/130000) /  ( 'Input Emissions'!$L46/130000),0)</f>
        <v>5.17526644217402E-3</v>
      </c>
      <c r="W46" s="54">
        <f>IFERROR(-1*('Input Emissions'!W46/130000 - 'Input Emissions'!$M46/130000) /  ( 'Input Emissions'!$M46/130000),0)</f>
        <v>0</v>
      </c>
      <c r="X46" s="55">
        <f>IFERROR(-1*('Input Emissions'!X46/130000 - 'Input Emissions'!$N46/130000) /  ( 'Input Emissions'!$N46/130000),0)</f>
        <v>6.1005656453151591E-2</v>
      </c>
      <c r="Y46" s="53">
        <f>IFERROR(-1*('Input Emissions'!Y46 - 'Input Emissions'!$O46) /'Input Emissions'!$O46,0)</f>
        <v>4.9614337600006756E-3</v>
      </c>
      <c r="Z46" s="54">
        <f>IFERROR(-1*('Input Emissions'!Z46 - 'Input Emissions'!$P46) /'Input Emissions'!$P46,0)</f>
        <v>0</v>
      </c>
      <c r="AA46" s="55">
        <f>IFERROR(-1*('Input Emissions'!AA46 - 'Input Emissions'!$Q46) /'Input Emissions'!$Q46,0)</f>
        <v>6.1004478000652299E-2</v>
      </c>
      <c r="AB46" s="53">
        <f>IFERROR(-1*('Input Emissions'!AB46 - 'Input Emissions'!$R46) /'Input Emissions'!$R46,0)</f>
        <v>4.903819992390159E-3</v>
      </c>
      <c r="AC46" s="54">
        <f>IFERROR(-1*('Input Emissions'!AC46 - 'Input Emissions'!$S46) /'Input Emissions'!$S46,0)</f>
        <v>0</v>
      </c>
      <c r="AD46" s="55">
        <f>IFERROR(-1*('Input Emissions'!AD46 - 'Input Emissions'!$T46) /'Input Emissions'!$T46,0)</f>
        <v>4.9244514112467386E-2</v>
      </c>
      <c r="AE46" s="50"/>
      <c r="AF46" s="53">
        <f>IFERROR(-1*('Input Emissions'!AF46/130000 - 'Input Emissions'!$L46/130000) /  ( 'Input Emissions'!$L46/130000),0)</f>
        <v>1.3575573277002022E-5</v>
      </c>
      <c r="AG46" s="54">
        <f>IFERROR(-1*('Input Emissions'!AG46/130000 - 'Input Emissions'!$M46/130000) /  ( 'Input Emissions'!$M46/130000),0)</f>
        <v>0</v>
      </c>
      <c r="AH46" s="55">
        <f>IFERROR(-1*('Input Emissions'!AH46/130000 - 'Input Emissions'!$N46/130000) /  ( 'Input Emissions'!$N46/130000),0)</f>
        <v>-1.838047637123429E-2</v>
      </c>
      <c r="AI46" s="53">
        <f>IFERROR(-1*('Input Emissions'!AI46 - 'Input Emissions'!$O46) /'Input Emissions'!$O46,0)</f>
        <v>9.8862517726950737E-4</v>
      </c>
      <c r="AJ46" s="54">
        <f>IFERROR(-1*('Input Emissions'!AJ46 - 'Input Emissions'!$P46) /'Input Emissions'!$P46,0)</f>
        <v>0</v>
      </c>
      <c r="AK46" s="55">
        <f>IFERROR(-1*('Input Emissions'!AK46 - 'Input Emissions'!$Q46) /'Input Emissions'!$Q46,0)</f>
        <v>-1.8380056082470019E-2</v>
      </c>
      <c r="AL46" s="53">
        <f>IFERROR(-1*('Input Emissions'!AL46 - 'Input Emissions'!$R46) /'Input Emissions'!$R46,0)</f>
        <v>2.4546204331490433E-5</v>
      </c>
      <c r="AM46" s="54">
        <f>IFERROR(-1*('Input Emissions'!AM46 - 'Input Emissions'!$S46) /'Input Emissions'!$S46,0)</f>
        <v>0</v>
      </c>
      <c r="AN46" s="55">
        <f>IFERROR(-1*('Input Emissions'!AN46 - 'Input Emissions'!$T46) /'Input Emissions'!$T46,0)</f>
        <v>-1.296627571296563E-2</v>
      </c>
    </row>
    <row r="47" spans="1:40" ht="15" customHeight="1" x14ac:dyDescent="0.25">
      <c r="A47" s="6">
        <v>0.75347222222222698</v>
      </c>
      <c r="B47" s="56">
        <f>IFERROR(-1*('Input Emissions'!B47/130000 - 'Input Emissions'!$L47/130000) /  ( 'Input Emissions'!$L47/130000),0)</f>
        <v>2.6548940905155922E-2</v>
      </c>
      <c r="C47" s="57">
        <f>IFERROR(-1*('Input Emissions'!C47/130000 - 'Input Emissions'!$M47/130000) /  ( 'Input Emissions'!$M47/130000),0)</f>
        <v>0</v>
      </c>
      <c r="D47" s="58">
        <f>IFERROR(-1*('Input Emissions'!D47/130000 - 'Input Emissions'!$N47/130000) /  ( 'Input Emissions'!$N47/130000),0)</f>
        <v>4.6786043013854875E-2</v>
      </c>
      <c r="E47" s="56">
        <f>IFERROR(-1*('Input Emissions'!E47 - 'Input Emissions'!$O47) /'Input Emissions'!$O47,0)</f>
        <v>2.6286311259039758E-2</v>
      </c>
      <c r="F47" s="57">
        <f>IFERROR(-1*('Input Emissions'!F47 - 'Input Emissions'!$P47) /'Input Emissions'!$P47,0)</f>
        <v>0</v>
      </c>
      <c r="G47" s="58">
        <f>IFERROR(-1*('Input Emissions'!G47 - 'Input Emissions'!$Q47) /'Input Emissions'!$Q47,0)</f>
        <v>4.6784975571108882E-2</v>
      </c>
      <c r="H47" s="56">
        <f>IFERROR(-1*('Input Emissions'!H47 - 'Input Emissions'!$R47) /'Input Emissions'!$R47,0)</f>
        <v>2.683608555141824E-2</v>
      </c>
      <c r="I47" s="57">
        <f>IFERROR(-1*('Input Emissions'!I47 - 'Input Emissions'!$S47) /'Input Emissions'!$S47,0)</f>
        <v>0</v>
      </c>
      <c r="J47" s="58">
        <f>IFERROR(-1*('Input Emissions'!J47 - 'Input Emissions'!$T47) /'Input Emissions'!$T47,0)</f>
        <v>3.7028886299634176E-2</v>
      </c>
      <c r="K47" s="50"/>
      <c r="L47" s="56">
        <f>IFERROR(-1*('Input Emissions'!L47/130000 - 'Input Emissions'!$L47/130000) /  ( 'Input Emissions'!$L47/130000),0)</f>
        <v>0</v>
      </c>
      <c r="M47" s="57">
        <f>IFERROR(-1*('Input Emissions'!M47/130000 - 'Input Emissions'!$M47/130000) /  ( 'Input Emissions'!$M47/130000),0)</f>
        <v>0</v>
      </c>
      <c r="N47" s="58">
        <f>IFERROR(-1*('Input Emissions'!N47/130000 - 'Input Emissions'!$N47/130000) /  ( 'Input Emissions'!$N47/130000),0)</f>
        <v>0</v>
      </c>
      <c r="O47" s="56">
        <f>IFERROR(-1*('Input Emissions'!O47 - 'Input Emissions'!$O47) /'Input Emissions'!$O47,0)</f>
        <v>0</v>
      </c>
      <c r="P47" s="57">
        <f>IFERROR(-1*('Input Emissions'!P47 - 'Input Emissions'!$P47) /'Input Emissions'!$P47,0)</f>
        <v>0</v>
      </c>
      <c r="Q47" s="58">
        <f>IFERROR(-1*('Input Emissions'!Q47 - 'Input Emissions'!$Q47) /'Input Emissions'!$Q47,0)</f>
        <v>0</v>
      </c>
      <c r="R47" s="56">
        <f>IFERROR(-1*('Input Emissions'!R47 - 'Input Emissions'!$R47) /'Input Emissions'!$R47,0)</f>
        <v>0</v>
      </c>
      <c r="S47" s="57">
        <f>IFERROR(-1*('Input Emissions'!S47 - 'Input Emissions'!$S47) /'Input Emissions'!$S47,0)</f>
        <v>0</v>
      </c>
      <c r="T47" s="58">
        <f>IFERROR(-1*('Input Emissions'!T47 - 'Input Emissions'!$T47) /'Input Emissions'!$T47,0)</f>
        <v>0</v>
      </c>
      <c r="U47" s="50"/>
      <c r="V47" s="56">
        <f>IFERROR(-1*('Input Emissions'!V47/130000 - 'Input Emissions'!$L47/130000) /  ( 'Input Emissions'!$L47/130000),0)</f>
        <v>4.7707159264110044E-3</v>
      </c>
      <c r="W47" s="57">
        <f>IFERROR(-1*('Input Emissions'!W47/130000 - 'Input Emissions'!$M47/130000) /  ( 'Input Emissions'!$M47/130000),0)</f>
        <v>0</v>
      </c>
      <c r="X47" s="58">
        <f>IFERROR(-1*('Input Emissions'!X47/130000 - 'Input Emissions'!$N47/130000) /  ( 'Input Emissions'!$N47/130000),0)</f>
        <v>6.7337163979429571E-2</v>
      </c>
      <c r="Y47" s="56">
        <f>IFERROR(-1*('Input Emissions'!Y47 - 'Input Emissions'!$O47) /'Input Emissions'!$O47,0)</f>
        <v>4.6600065359260253E-3</v>
      </c>
      <c r="Z47" s="57">
        <f>IFERROR(-1*('Input Emissions'!Z47 - 'Input Emissions'!$P47) /'Input Emissions'!$P47,0)</f>
        <v>0</v>
      </c>
      <c r="AA47" s="58">
        <f>IFERROR(-1*('Input Emissions'!AA47 - 'Input Emissions'!$Q47) /'Input Emissions'!$Q47,0)</f>
        <v>6.733595021739476E-2</v>
      </c>
      <c r="AB47" s="56">
        <f>IFERROR(-1*('Input Emissions'!AB47 - 'Input Emissions'!$R47) /'Input Emissions'!$R47,0)</f>
        <v>4.6754400659081595E-3</v>
      </c>
      <c r="AC47" s="57">
        <f>IFERROR(-1*('Input Emissions'!AC47 - 'Input Emissions'!$S47) /'Input Emissions'!$S47,0)</f>
        <v>0</v>
      </c>
      <c r="AD47" s="58">
        <f>IFERROR(-1*('Input Emissions'!AD47 - 'Input Emissions'!$T47) /'Input Emissions'!$T47,0)</f>
        <v>5.4585559440046776E-2</v>
      </c>
      <c r="AE47" s="50"/>
      <c r="AF47" s="56">
        <f>IFERROR(-1*('Input Emissions'!AF47/130000 - 'Input Emissions'!$L47/130000) /  ( 'Input Emissions'!$L47/130000),0)</f>
        <v>4.1111809602397747E-3</v>
      </c>
      <c r="AG47" s="57">
        <f>IFERROR(-1*('Input Emissions'!AG47/130000 - 'Input Emissions'!$M47/130000) /  ( 'Input Emissions'!$M47/130000),0)</f>
        <v>0</v>
      </c>
      <c r="AH47" s="58">
        <f>IFERROR(-1*('Input Emissions'!AH47/130000 - 'Input Emissions'!$N47/130000) /  ( 'Input Emissions'!$N47/130000),0)</f>
        <v>-2.0580813720615716E-2</v>
      </c>
      <c r="AI47" s="56">
        <f>IFERROR(-1*('Input Emissions'!AI47 - 'Input Emissions'!$O47) /'Input Emissions'!$O47,0)</f>
        <v>2.8088668047038055E-3</v>
      </c>
      <c r="AJ47" s="57">
        <f>IFERROR(-1*('Input Emissions'!AJ47 - 'Input Emissions'!$P47) /'Input Emissions'!$P47,0)</f>
        <v>0</v>
      </c>
      <c r="AK47" s="58">
        <f>IFERROR(-1*('Input Emissions'!AK47 - 'Input Emissions'!$Q47) /'Input Emissions'!$Q47,0)</f>
        <v>-2.0580282419664992E-2</v>
      </c>
      <c r="AL47" s="56">
        <f>IFERROR(-1*('Input Emissions'!AL47 - 'Input Emissions'!$R47) /'Input Emissions'!$R47,0)</f>
        <v>1.4710088919320937E-3</v>
      </c>
      <c r="AM47" s="57">
        <f>IFERROR(-1*('Input Emissions'!AM47 - 'Input Emissions'!$S47) /'Input Emissions'!$S47,0)</f>
        <v>0</v>
      </c>
      <c r="AN47" s="58">
        <f>IFERROR(-1*('Input Emissions'!AN47 - 'Input Emissions'!$T47) /'Input Emissions'!$T47,0)</f>
        <v>-1.3692911487909571E-2</v>
      </c>
    </row>
    <row r="48" spans="1:40" ht="15" customHeight="1" x14ac:dyDescent="0.25">
      <c r="A48" s="6">
        <v>0.75694444444444897</v>
      </c>
      <c r="B48" s="53">
        <f>IFERROR(-1*('Input Emissions'!B48/130000 - 'Input Emissions'!$L48/130000) /  ( 'Input Emissions'!$L48/130000),0)</f>
        <v>2.3631394162262901E-2</v>
      </c>
      <c r="C48" s="54">
        <f>IFERROR(-1*('Input Emissions'!C48/130000 - 'Input Emissions'!$M48/130000) /  ( 'Input Emissions'!$M48/130000),0)</f>
        <v>0</v>
      </c>
      <c r="D48" s="55">
        <f>IFERROR(-1*('Input Emissions'!D48/130000 - 'Input Emissions'!$N48/130000) /  ( 'Input Emissions'!$N48/130000),0)</f>
        <v>4.5902171084224522E-2</v>
      </c>
      <c r="E48" s="53">
        <f>IFERROR(-1*('Input Emissions'!E48 - 'Input Emissions'!$O48) /'Input Emissions'!$O48,0)</f>
        <v>2.3300034705718682E-2</v>
      </c>
      <c r="F48" s="54">
        <f>IFERROR(-1*('Input Emissions'!F48 - 'Input Emissions'!$P48) /'Input Emissions'!$P48,0)</f>
        <v>0</v>
      </c>
      <c r="G48" s="55">
        <f>IFERROR(-1*('Input Emissions'!G48 - 'Input Emissions'!$Q48) /'Input Emissions'!$Q48,0)</f>
        <v>4.5901664298423121E-2</v>
      </c>
      <c r="H48" s="53">
        <f>IFERROR(-1*('Input Emissions'!H48 - 'Input Emissions'!$R48) /'Input Emissions'!$R48,0)</f>
        <v>2.4392151364647403E-2</v>
      </c>
      <c r="I48" s="54">
        <f>IFERROR(-1*('Input Emissions'!I48 - 'Input Emissions'!$S48) /'Input Emissions'!$S48,0)</f>
        <v>0</v>
      </c>
      <c r="J48" s="55">
        <f>IFERROR(-1*('Input Emissions'!J48 - 'Input Emissions'!$T48) /'Input Emissions'!$T48,0)</f>
        <v>3.5698522480647886E-2</v>
      </c>
      <c r="K48" s="50"/>
      <c r="L48" s="53">
        <f>IFERROR(-1*('Input Emissions'!L48/130000 - 'Input Emissions'!$L48/130000) /  ( 'Input Emissions'!$L48/130000),0)</f>
        <v>0</v>
      </c>
      <c r="M48" s="54">
        <f>IFERROR(-1*('Input Emissions'!M48/130000 - 'Input Emissions'!$M48/130000) /  ( 'Input Emissions'!$M48/130000),0)</f>
        <v>0</v>
      </c>
      <c r="N48" s="55">
        <f>IFERROR(-1*('Input Emissions'!N48/130000 - 'Input Emissions'!$N48/130000) /  ( 'Input Emissions'!$N48/130000),0)</f>
        <v>0</v>
      </c>
      <c r="O48" s="53">
        <f>IFERROR(-1*('Input Emissions'!O48 - 'Input Emissions'!$O48) /'Input Emissions'!$O48,0)</f>
        <v>0</v>
      </c>
      <c r="P48" s="54">
        <f>IFERROR(-1*('Input Emissions'!P48 - 'Input Emissions'!$P48) /'Input Emissions'!$P48,0)</f>
        <v>0</v>
      </c>
      <c r="Q48" s="55">
        <f>IFERROR(-1*('Input Emissions'!Q48 - 'Input Emissions'!$Q48) /'Input Emissions'!$Q48,0)</f>
        <v>0</v>
      </c>
      <c r="R48" s="53">
        <f>IFERROR(-1*('Input Emissions'!R48 - 'Input Emissions'!$R48) /'Input Emissions'!$R48,0)</f>
        <v>0</v>
      </c>
      <c r="S48" s="54">
        <f>IFERROR(-1*('Input Emissions'!S48 - 'Input Emissions'!$S48) /'Input Emissions'!$S48,0)</f>
        <v>0</v>
      </c>
      <c r="T48" s="55">
        <f>IFERROR(-1*('Input Emissions'!T48 - 'Input Emissions'!$T48) /'Input Emissions'!$T48,0)</f>
        <v>0</v>
      </c>
      <c r="U48" s="50"/>
      <c r="V48" s="53">
        <f>IFERROR(-1*('Input Emissions'!V48/130000 - 'Input Emissions'!$L48/130000) /  ( 'Input Emissions'!$L48/130000),0)</f>
        <v>6.6901237731488896E-3</v>
      </c>
      <c r="W48" s="54">
        <f>IFERROR(-1*('Input Emissions'!W48/130000 - 'Input Emissions'!$M48/130000) /  ( 'Input Emissions'!$M48/130000),0)</f>
        <v>0</v>
      </c>
      <c r="X48" s="55">
        <f>IFERROR(-1*('Input Emissions'!X48/130000 - 'Input Emissions'!$N48/130000) /  ( 'Input Emissions'!$N48/130000),0)</f>
        <v>7.2991450362228691E-2</v>
      </c>
      <c r="Y48" s="53">
        <f>IFERROR(-1*('Input Emissions'!Y48 - 'Input Emissions'!$O48) /'Input Emissions'!$O48,0)</f>
        <v>6.5640158426416269E-3</v>
      </c>
      <c r="Z48" s="54">
        <f>IFERROR(-1*('Input Emissions'!Z48 - 'Input Emissions'!$P48) /'Input Emissions'!$P48,0)</f>
        <v>0</v>
      </c>
      <c r="AA48" s="55">
        <f>IFERROR(-1*('Input Emissions'!AA48 - 'Input Emissions'!$Q48) /'Input Emissions'!$Q48,0)</f>
        <v>7.2990429477343341E-2</v>
      </c>
      <c r="AB48" s="53">
        <f>IFERROR(-1*('Input Emissions'!AB48 - 'Input Emissions'!$R48) /'Input Emissions'!$R48,0)</f>
        <v>7.4160153783586315E-3</v>
      </c>
      <c r="AC48" s="54">
        <f>IFERROR(-1*('Input Emissions'!AC48 - 'Input Emissions'!$S48) /'Input Emissions'!$S48,0)</f>
        <v>0</v>
      </c>
      <c r="AD48" s="55">
        <f>IFERROR(-1*('Input Emissions'!AD48 - 'Input Emissions'!$T48) /'Input Emissions'!$T48,0)</f>
        <v>5.9741611983371398E-2</v>
      </c>
      <c r="AE48" s="50"/>
      <c r="AF48" s="53">
        <f>IFERROR(-1*('Input Emissions'!AF48/130000 - 'Input Emissions'!$L48/130000) /  ( 'Input Emissions'!$L48/130000),0)</f>
        <v>3.9344182534041504E-3</v>
      </c>
      <c r="AG48" s="54">
        <f>IFERROR(-1*('Input Emissions'!AG48/130000 - 'Input Emissions'!$M48/130000) /  ( 'Input Emissions'!$M48/130000),0)</f>
        <v>0</v>
      </c>
      <c r="AH48" s="55">
        <f>IFERROR(-1*('Input Emissions'!AH48/130000 - 'Input Emissions'!$N48/130000) /  ( 'Input Emissions'!$N48/130000),0)</f>
        <v>-3.283199332928969E-2</v>
      </c>
      <c r="AI48" s="53">
        <f>IFERROR(-1*('Input Emissions'!AI48 - 'Input Emissions'!$O48) /'Input Emissions'!$O48,0)</f>
        <v>4.7520247253719844E-3</v>
      </c>
      <c r="AJ48" s="54">
        <f>IFERROR(-1*('Input Emissions'!AJ48 - 'Input Emissions'!$P48) /'Input Emissions'!$P48,0)</f>
        <v>0</v>
      </c>
      <c r="AK48" s="55">
        <f>IFERROR(-1*('Input Emissions'!AK48 - 'Input Emissions'!$Q48) /'Input Emissions'!$Q48,0)</f>
        <v>-3.2831688544637395E-2</v>
      </c>
      <c r="AL48" s="53">
        <f>IFERROR(-1*('Input Emissions'!AL48 - 'Input Emissions'!$R48) /'Input Emissions'!$R48,0)</f>
        <v>3.6568706495233622E-3</v>
      </c>
      <c r="AM48" s="54">
        <f>IFERROR(-1*('Input Emissions'!AM48 - 'Input Emissions'!$S48) /'Input Emissions'!$S48,0)</f>
        <v>0</v>
      </c>
      <c r="AN48" s="55">
        <f>IFERROR(-1*('Input Emissions'!AN48 - 'Input Emissions'!$T48) /'Input Emissions'!$T48,0)</f>
        <v>-2.8412619921527285E-2</v>
      </c>
    </row>
    <row r="49" spans="1:40" ht="15" customHeight="1" x14ac:dyDescent="0.25">
      <c r="A49" s="6">
        <v>0.76041666666667096</v>
      </c>
      <c r="B49" s="56">
        <f>IFERROR(-1*('Input Emissions'!B49/130000 - 'Input Emissions'!$L49/130000) /  ( 'Input Emissions'!$L49/130000),0)</f>
        <v>2.0457792777800743E-2</v>
      </c>
      <c r="C49" s="57">
        <f>IFERROR(-1*('Input Emissions'!C49/130000 - 'Input Emissions'!$M49/130000) /  ( 'Input Emissions'!$M49/130000),0)</f>
        <v>0</v>
      </c>
      <c r="D49" s="58">
        <f>IFERROR(-1*('Input Emissions'!D49/130000 - 'Input Emissions'!$N49/130000) /  ( 'Input Emissions'!$N49/130000),0)</f>
        <v>2.3655590313167229E-2</v>
      </c>
      <c r="E49" s="56">
        <f>IFERROR(-1*('Input Emissions'!E49 - 'Input Emissions'!$O49) /'Input Emissions'!$O49,0)</f>
        <v>2.0161252107624324E-2</v>
      </c>
      <c r="F49" s="57">
        <f>IFERROR(-1*('Input Emissions'!F49 - 'Input Emissions'!$P49) /'Input Emissions'!$P49,0)</f>
        <v>0</v>
      </c>
      <c r="G49" s="58">
        <f>IFERROR(-1*('Input Emissions'!G49 - 'Input Emissions'!$Q49) /'Input Emissions'!$Q49,0)</f>
        <v>2.3654828164878416E-2</v>
      </c>
      <c r="H49" s="56">
        <f>IFERROR(-1*('Input Emissions'!H49 - 'Input Emissions'!$R49) /'Input Emissions'!$R49,0)</f>
        <v>2.217168625203397E-2</v>
      </c>
      <c r="I49" s="57">
        <f>IFERROR(-1*('Input Emissions'!I49 - 'Input Emissions'!$S49) /'Input Emissions'!$S49,0)</f>
        <v>0</v>
      </c>
      <c r="J49" s="58">
        <f>IFERROR(-1*('Input Emissions'!J49 - 'Input Emissions'!$T49) /'Input Emissions'!$T49,0)</f>
        <v>1.435697894968796E-2</v>
      </c>
      <c r="K49" s="50"/>
      <c r="L49" s="56">
        <f>IFERROR(-1*('Input Emissions'!L49/130000 - 'Input Emissions'!$L49/130000) /  ( 'Input Emissions'!$L49/130000),0)</f>
        <v>0</v>
      </c>
      <c r="M49" s="57">
        <f>IFERROR(-1*('Input Emissions'!M49/130000 - 'Input Emissions'!$M49/130000) /  ( 'Input Emissions'!$M49/130000),0)</f>
        <v>0</v>
      </c>
      <c r="N49" s="58">
        <f>IFERROR(-1*('Input Emissions'!N49/130000 - 'Input Emissions'!$N49/130000) /  ( 'Input Emissions'!$N49/130000),0)</f>
        <v>0</v>
      </c>
      <c r="O49" s="56">
        <f>IFERROR(-1*('Input Emissions'!O49 - 'Input Emissions'!$O49) /'Input Emissions'!$O49,0)</f>
        <v>0</v>
      </c>
      <c r="P49" s="57">
        <f>IFERROR(-1*('Input Emissions'!P49 - 'Input Emissions'!$P49) /'Input Emissions'!$P49,0)</f>
        <v>0</v>
      </c>
      <c r="Q49" s="58">
        <f>IFERROR(-1*('Input Emissions'!Q49 - 'Input Emissions'!$Q49) /'Input Emissions'!$Q49,0)</f>
        <v>0</v>
      </c>
      <c r="R49" s="56">
        <f>IFERROR(-1*('Input Emissions'!R49 - 'Input Emissions'!$R49) /'Input Emissions'!$R49,0)</f>
        <v>0</v>
      </c>
      <c r="S49" s="57">
        <f>IFERROR(-1*('Input Emissions'!S49 - 'Input Emissions'!$S49) /'Input Emissions'!$S49,0)</f>
        <v>0</v>
      </c>
      <c r="T49" s="58">
        <f>IFERROR(-1*('Input Emissions'!T49 - 'Input Emissions'!$T49) /'Input Emissions'!$T49,0)</f>
        <v>0</v>
      </c>
      <c r="U49" s="50"/>
      <c r="V49" s="56">
        <f>IFERROR(-1*('Input Emissions'!V49/130000 - 'Input Emissions'!$L49/130000) /  ( 'Input Emissions'!$L49/130000),0)</f>
        <v>6.2320486731323394E-3</v>
      </c>
      <c r="W49" s="57">
        <f>IFERROR(-1*('Input Emissions'!W49/130000 - 'Input Emissions'!$M49/130000) /  ( 'Input Emissions'!$M49/130000),0)</f>
        <v>0</v>
      </c>
      <c r="X49" s="58">
        <f>IFERROR(-1*('Input Emissions'!X49/130000 - 'Input Emissions'!$N49/130000) /  ( 'Input Emissions'!$N49/130000),0)</f>
        <v>7.6842991254713458E-2</v>
      </c>
      <c r="Y49" s="56">
        <f>IFERROR(-1*('Input Emissions'!Y49 - 'Input Emissions'!$O49) /'Input Emissions'!$O49,0)</f>
        <v>6.2206329061938815E-3</v>
      </c>
      <c r="Z49" s="57">
        <f>IFERROR(-1*('Input Emissions'!Z49 - 'Input Emissions'!$P49) /'Input Emissions'!$P49,0)</f>
        <v>0</v>
      </c>
      <c r="AA49" s="58">
        <f>IFERROR(-1*('Input Emissions'!AA49 - 'Input Emissions'!$Q49) /'Input Emissions'!$Q49,0)</f>
        <v>7.6842039368628115E-2</v>
      </c>
      <c r="AB49" s="56">
        <f>IFERROR(-1*('Input Emissions'!AB49 - 'Input Emissions'!$R49) /'Input Emissions'!$R49,0)</f>
        <v>8.8146677835402604E-3</v>
      </c>
      <c r="AC49" s="57">
        <f>IFERROR(-1*('Input Emissions'!AC49 - 'Input Emissions'!$S49) /'Input Emissions'!$S49,0)</f>
        <v>0</v>
      </c>
      <c r="AD49" s="58">
        <f>IFERROR(-1*('Input Emissions'!AD49 - 'Input Emissions'!$T49) /'Input Emissions'!$T49,0)</f>
        <v>6.8746599801827873E-2</v>
      </c>
      <c r="AE49" s="50"/>
      <c r="AF49" s="56">
        <f>IFERROR(-1*('Input Emissions'!AF49/130000 - 'Input Emissions'!$L49/130000) /  ( 'Input Emissions'!$L49/130000),0)</f>
        <v>7.5190835020487404E-3</v>
      </c>
      <c r="AG49" s="57">
        <f>IFERROR(-1*('Input Emissions'!AG49/130000 - 'Input Emissions'!$M49/130000) /  ( 'Input Emissions'!$M49/130000),0)</f>
        <v>0</v>
      </c>
      <c r="AH49" s="58">
        <f>IFERROR(-1*('Input Emissions'!AH49/130000 - 'Input Emissions'!$N49/130000) /  ( 'Input Emissions'!$N49/130000),0)</f>
        <v>-2.3841776371917787E-2</v>
      </c>
      <c r="AI49" s="56">
        <f>IFERROR(-1*('Input Emissions'!AI49 - 'Input Emissions'!$O49) /'Input Emissions'!$O49,0)</f>
        <v>8.2929327131152468E-3</v>
      </c>
      <c r="AJ49" s="57">
        <f>IFERROR(-1*('Input Emissions'!AJ49 - 'Input Emissions'!$P49) /'Input Emissions'!$P49,0)</f>
        <v>0</v>
      </c>
      <c r="AK49" s="58">
        <f>IFERROR(-1*('Input Emissions'!AK49 - 'Input Emissions'!$Q49) /'Input Emissions'!$Q49,0)</f>
        <v>-2.3841427336196343E-2</v>
      </c>
      <c r="AL49" s="56">
        <f>IFERROR(-1*('Input Emissions'!AL49 - 'Input Emissions'!$R49) /'Input Emissions'!$R49,0)</f>
        <v>5.0254302501744098E-3</v>
      </c>
      <c r="AM49" s="57">
        <f>IFERROR(-1*('Input Emissions'!AM49 - 'Input Emissions'!$S49) /'Input Emissions'!$S49,0)</f>
        <v>0</v>
      </c>
      <c r="AN49" s="58">
        <f>IFERROR(-1*('Input Emissions'!AN49 - 'Input Emissions'!$T49) /'Input Emissions'!$T49,0)</f>
        <v>-1.8984492806211162E-2</v>
      </c>
    </row>
    <row r="50" spans="1:40" ht="15" customHeight="1" x14ac:dyDescent="0.25">
      <c r="A50" s="6">
        <v>0.76388888888889395</v>
      </c>
      <c r="B50" s="53">
        <f>IFERROR(-1*('Input Emissions'!B50/130000 - 'Input Emissions'!$L50/130000) /  ( 'Input Emissions'!$L50/130000),0)</f>
        <v>1.9906045964642117E-2</v>
      </c>
      <c r="C50" s="54">
        <f>IFERROR(-1*('Input Emissions'!C50/130000 - 'Input Emissions'!$M50/130000) /  ( 'Input Emissions'!$M50/130000),0)</f>
        <v>0</v>
      </c>
      <c r="D50" s="55">
        <f>IFERROR(-1*('Input Emissions'!D50/130000 - 'Input Emissions'!$N50/130000) /  ( 'Input Emissions'!$N50/130000),0)</f>
        <v>1.8405271788182739E-2</v>
      </c>
      <c r="E50" s="53">
        <f>IFERROR(-1*('Input Emissions'!E50 - 'Input Emissions'!$O50) /'Input Emissions'!$O50,0)</f>
        <v>1.9656450315053892E-2</v>
      </c>
      <c r="F50" s="54">
        <f>IFERROR(-1*('Input Emissions'!F50 - 'Input Emissions'!$P50) /'Input Emissions'!$P50,0)</f>
        <v>0</v>
      </c>
      <c r="G50" s="55">
        <f>IFERROR(-1*('Input Emissions'!G50 - 'Input Emissions'!$Q50) /'Input Emissions'!$Q50,0)</f>
        <v>1.8405423071536853E-2</v>
      </c>
      <c r="H50" s="53">
        <f>IFERROR(-1*('Input Emissions'!H50 - 'Input Emissions'!$R50) /'Input Emissions'!$R50,0)</f>
        <v>2.2074460008845751E-2</v>
      </c>
      <c r="I50" s="54">
        <f>IFERROR(-1*('Input Emissions'!I50 - 'Input Emissions'!$S50) /'Input Emissions'!$S50,0)</f>
        <v>0</v>
      </c>
      <c r="J50" s="55">
        <f>IFERROR(-1*('Input Emissions'!J50 - 'Input Emissions'!$T50) /'Input Emissions'!$T50,0)</f>
        <v>1.7841561100873E-2</v>
      </c>
      <c r="K50" s="50"/>
      <c r="L50" s="53">
        <f>IFERROR(-1*('Input Emissions'!L50/130000 - 'Input Emissions'!$L50/130000) /  ( 'Input Emissions'!$L50/130000),0)</f>
        <v>0</v>
      </c>
      <c r="M50" s="54">
        <f>IFERROR(-1*('Input Emissions'!M50/130000 - 'Input Emissions'!$M50/130000) /  ( 'Input Emissions'!$M50/130000),0)</f>
        <v>0</v>
      </c>
      <c r="N50" s="55">
        <f>IFERROR(-1*('Input Emissions'!N50/130000 - 'Input Emissions'!$N50/130000) /  ( 'Input Emissions'!$N50/130000),0)</f>
        <v>0</v>
      </c>
      <c r="O50" s="53">
        <f>IFERROR(-1*('Input Emissions'!O50 - 'Input Emissions'!$O50) /'Input Emissions'!$O50,0)</f>
        <v>0</v>
      </c>
      <c r="P50" s="54">
        <f>IFERROR(-1*('Input Emissions'!P50 - 'Input Emissions'!$P50) /'Input Emissions'!$P50,0)</f>
        <v>0</v>
      </c>
      <c r="Q50" s="55">
        <f>IFERROR(-1*('Input Emissions'!Q50 - 'Input Emissions'!$Q50) /'Input Emissions'!$Q50,0)</f>
        <v>0</v>
      </c>
      <c r="R50" s="53">
        <f>IFERROR(-1*('Input Emissions'!R50 - 'Input Emissions'!$R50) /'Input Emissions'!$R50,0)</f>
        <v>0</v>
      </c>
      <c r="S50" s="54">
        <f>IFERROR(-1*('Input Emissions'!S50 - 'Input Emissions'!$S50) /'Input Emissions'!$S50,0)</f>
        <v>0</v>
      </c>
      <c r="T50" s="55">
        <f>IFERROR(-1*('Input Emissions'!T50 - 'Input Emissions'!$T50) /'Input Emissions'!$T50,0)</f>
        <v>0</v>
      </c>
      <c r="U50" s="50"/>
      <c r="V50" s="53">
        <f>IFERROR(-1*('Input Emissions'!V50/130000 - 'Input Emissions'!$L50/130000) /  ( 'Input Emissions'!$L50/130000),0)</f>
        <v>4.8433847809488655E-3</v>
      </c>
      <c r="W50" s="54">
        <f>IFERROR(-1*('Input Emissions'!W50/130000 - 'Input Emissions'!$M50/130000) /  ( 'Input Emissions'!$M50/130000),0)</f>
        <v>0</v>
      </c>
      <c r="X50" s="55">
        <f>IFERROR(-1*('Input Emissions'!X50/130000 - 'Input Emissions'!$N50/130000) /  ( 'Input Emissions'!$N50/130000),0)</f>
        <v>6.7763342737569288E-2</v>
      </c>
      <c r="Y50" s="53">
        <f>IFERROR(-1*('Input Emissions'!Y50 - 'Input Emissions'!$O50) /'Input Emissions'!$O50,0)</f>
        <v>5.0175209191148391E-3</v>
      </c>
      <c r="Z50" s="54">
        <f>IFERROR(-1*('Input Emissions'!Z50 - 'Input Emissions'!$P50) /'Input Emissions'!$P50,0)</f>
        <v>0</v>
      </c>
      <c r="AA50" s="55">
        <f>IFERROR(-1*('Input Emissions'!AA50 - 'Input Emissions'!$Q50) /'Input Emissions'!$Q50,0)</f>
        <v>6.7762648460322247E-2</v>
      </c>
      <c r="AB50" s="53">
        <f>IFERROR(-1*('Input Emissions'!AB50 - 'Input Emissions'!$R50) /'Input Emissions'!$R50,0)</f>
        <v>7.9416013284113844E-3</v>
      </c>
      <c r="AC50" s="54">
        <f>IFERROR(-1*('Input Emissions'!AC50 - 'Input Emissions'!$S50) /'Input Emissions'!$S50,0)</f>
        <v>0</v>
      </c>
      <c r="AD50" s="55">
        <f>IFERROR(-1*('Input Emissions'!AD50 - 'Input Emissions'!$T50) /'Input Emissions'!$T50,0)</f>
        <v>6.8304610817392572E-2</v>
      </c>
      <c r="AE50" s="50"/>
      <c r="AF50" s="53">
        <f>IFERROR(-1*('Input Emissions'!AF50/130000 - 'Input Emissions'!$L50/130000) /  ( 'Input Emissions'!$L50/130000),0)</f>
        <v>9.124654670381132E-3</v>
      </c>
      <c r="AG50" s="54">
        <f>IFERROR(-1*('Input Emissions'!AG50/130000 - 'Input Emissions'!$M50/130000) /  ( 'Input Emissions'!$M50/130000),0)</f>
        <v>0</v>
      </c>
      <c r="AH50" s="55">
        <f>IFERROR(-1*('Input Emissions'!AH50/130000 - 'Input Emissions'!$N50/130000) /  ( 'Input Emissions'!$N50/130000),0)</f>
        <v>-2.5133575629375973E-2</v>
      </c>
      <c r="AI50" s="53">
        <f>IFERROR(-1*('Input Emissions'!AI50 - 'Input Emissions'!$O50) /'Input Emissions'!$O50,0)</f>
        <v>9.8814917165413879E-3</v>
      </c>
      <c r="AJ50" s="54">
        <f>IFERROR(-1*('Input Emissions'!AJ50 - 'Input Emissions'!$P50) /'Input Emissions'!$P50,0)</f>
        <v>0</v>
      </c>
      <c r="AK50" s="55">
        <f>IFERROR(-1*('Input Emissions'!AK50 - 'Input Emissions'!$Q50) /'Input Emissions'!$Q50,0)</f>
        <v>-2.5133385939934694E-2</v>
      </c>
      <c r="AL50" s="53">
        <f>IFERROR(-1*('Input Emissions'!AL50 - 'Input Emissions'!$R50) /'Input Emissions'!$R50,0)</f>
        <v>6.0004805314255666E-3</v>
      </c>
      <c r="AM50" s="54">
        <f>IFERROR(-1*('Input Emissions'!AM50 - 'Input Emissions'!$S50) /'Input Emissions'!$S50,0)</f>
        <v>0</v>
      </c>
      <c r="AN50" s="55">
        <f>IFERROR(-1*('Input Emissions'!AN50 - 'Input Emissions'!$T50) /'Input Emissions'!$T50,0)</f>
        <v>-2.49534638432969E-2</v>
      </c>
    </row>
    <row r="51" spans="1:40" ht="15" customHeight="1" x14ac:dyDescent="0.25">
      <c r="A51" s="6">
        <v>0.76736111111111605</v>
      </c>
      <c r="B51" s="56">
        <f>IFERROR(-1*('Input Emissions'!B51/130000 - 'Input Emissions'!$L51/130000) /  ( 'Input Emissions'!$L51/130000),0)</f>
        <v>1.7820672985959067E-2</v>
      </c>
      <c r="C51" s="57">
        <f>IFERROR(-1*('Input Emissions'!C51/130000 - 'Input Emissions'!$M51/130000) /  ( 'Input Emissions'!$M51/130000),0)</f>
        <v>0</v>
      </c>
      <c r="D51" s="58">
        <f>IFERROR(-1*('Input Emissions'!D51/130000 - 'Input Emissions'!$N51/130000) /  ( 'Input Emissions'!$N51/130000),0)</f>
        <v>2.2647570371602629E-2</v>
      </c>
      <c r="E51" s="56">
        <f>IFERROR(-1*('Input Emissions'!E51 - 'Input Emissions'!$O51) /'Input Emissions'!$O51,0)</f>
        <v>1.7546653952224656E-2</v>
      </c>
      <c r="F51" s="57">
        <f>IFERROR(-1*('Input Emissions'!F51 - 'Input Emissions'!$P51) /'Input Emissions'!$P51,0)</f>
        <v>0</v>
      </c>
      <c r="G51" s="58">
        <f>IFERROR(-1*('Input Emissions'!G51 - 'Input Emissions'!$Q51) /'Input Emissions'!$Q51,0)</f>
        <v>2.2648085705103366E-2</v>
      </c>
      <c r="H51" s="56">
        <f>IFERROR(-1*('Input Emissions'!H51 - 'Input Emissions'!$R51) /'Input Emissions'!$R51,0)</f>
        <v>2.0497107314513652E-2</v>
      </c>
      <c r="I51" s="57">
        <f>IFERROR(-1*('Input Emissions'!I51 - 'Input Emissions'!$S51) /'Input Emissions'!$S51,0)</f>
        <v>0</v>
      </c>
      <c r="J51" s="58">
        <f>IFERROR(-1*('Input Emissions'!J51 - 'Input Emissions'!$T51) /'Input Emissions'!$T51,0)</f>
        <v>2.8565663424992387E-2</v>
      </c>
      <c r="K51" s="50"/>
      <c r="L51" s="56">
        <f>IFERROR(-1*('Input Emissions'!L51/130000 - 'Input Emissions'!$L51/130000) /  ( 'Input Emissions'!$L51/130000),0)</f>
        <v>0</v>
      </c>
      <c r="M51" s="57">
        <f>IFERROR(-1*('Input Emissions'!M51/130000 - 'Input Emissions'!$M51/130000) /  ( 'Input Emissions'!$M51/130000),0)</f>
        <v>0</v>
      </c>
      <c r="N51" s="58">
        <f>IFERROR(-1*('Input Emissions'!N51/130000 - 'Input Emissions'!$N51/130000) /  ( 'Input Emissions'!$N51/130000),0)</f>
        <v>0</v>
      </c>
      <c r="O51" s="56">
        <f>IFERROR(-1*('Input Emissions'!O51 - 'Input Emissions'!$O51) /'Input Emissions'!$O51,0)</f>
        <v>0</v>
      </c>
      <c r="P51" s="57">
        <f>IFERROR(-1*('Input Emissions'!P51 - 'Input Emissions'!$P51) /'Input Emissions'!$P51,0)</f>
        <v>0</v>
      </c>
      <c r="Q51" s="58">
        <f>IFERROR(-1*('Input Emissions'!Q51 - 'Input Emissions'!$Q51) /'Input Emissions'!$Q51,0)</f>
        <v>0</v>
      </c>
      <c r="R51" s="56">
        <f>IFERROR(-1*('Input Emissions'!R51 - 'Input Emissions'!$R51) /'Input Emissions'!$R51,0)</f>
        <v>0</v>
      </c>
      <c r="S51" s="57">
        <f>IFERROR(-1*('Input Emissions'!S51 - 'Input Emissions'!$S51) /'Input Emissions'!$S51,0)</f>
        <v>0</v>
      </c>
      <c r="T51" s="58">
        <f>IFERROR(-1*('Input Emissions'!T51 - 'Input Emissions'!$T51) /'Input Emissions'!$T51,0)</f>
        <v>0</v>
      </c>
      <c r="U51" s="50"/>
      <c r="V51" s="56">
        <f>IFERROR(-1*('Input Emissions'!V51/130000 - 'Input Emissions'!$L51/130000) /  ( 'Input Emissions'!$L51/130000),0)</f>
        <v>3.3126983472730222E-3</v>
      </c>
      <c r="W51" s="57">
        <f>IFERROR(-1*('Input Emissions'!W51/130000 - 'Input Emissions'!$M51/130000) /  ( 'Input Emissions'!$M51/130000),0)</f>
        <v>0</v>
      </c>
      <c r="X51" s="58">
        <f>IFERROR(-1*('Input Emissions'!X51/130000 - 'Input Emissions'!$N51/130000) /  ( 'Input Emissions'!$N51/130000),0)</f>
        <v>6.6313849060284979E-2</v>
      </c>
      <c r="Y51" s="56">
        <f>IFERROR(-1*('Input Emissions'!Y51 - 'Input Emissions'!$O51) /'Input Emissions'!$O51,0)</f>
        <v>3.5149157676835634E-3</v>
      </c>
      <c r="Z51" s="57">
        <f>IFERROR(-1*('Input Emissions'!Z51 - 'Input Emissions'!$P51) /'Input Emissions'!$P51,0)</f>
        <v>0</v>
      </c>
      <c r="AA51" s="58">
        <f>IFERROR(-1*('Input Emissions'!AA51 - 'Input Emissions'!$Q51) /'Input Emissions'!$Q51,0)</f>
        <v>6.6313610874267112E-2</v>
      </c>
      <c r="AB51" s="56">
        <f>IFERROR(-1*('Input Emissions'!AB51 - 'Input Emissions'!$R51) /'Input Emissions'!$R51,0)</f>
        <v>7.9420649666755525E-3</v>
      </c>
      <c r="AC51" s="57">
        <f>IFERROR(-1*('Input Emissions'!AC51 - 'Input Emissions'!$S51) /'Input Emissions'!$S51,0)</f>
        <v>0</v>
      </c>
      <c r="AD51" s="58">
        <f>IFERROR(-1*('Input Emissions'!AD51 - 'Input Emissions'!$T51) /'Input Emissions'!$T51,0)</f>
        <v>7.2762059961668513E-2</v>
      </c>
      <c r="AE51" s="50"/>
      <c r="AF51" s="56">
        <f>IFERROR(-1*('Input Emissions'!AF51/130000 - 'Input Emissions'!$L51/130000) /  ( 'Input Emissions'!$L51/130000),0)</f>
        <v>1.01185574993688E-2</v>
      </c>
      <c r="AG51" s="57">
        <f>IFERROR(-1*('Input Emissions'!AG51/130000 - 'Input Emissions'!$M51/130000) /  ( 'Input Emissions'!$M51/130000),0)</f>
        <v>0</v>
      </c>
      <c r="AH51" s="58">
        <f>IFERROR(-1*('Input Emissions'!AH51/130000 - 'Input Emissions'!$N51/130000) /  ( 'Input Emissions'!$N51/130000),0)</f>
        <v>-2.7262750569453206E-2</v>
      </c>
      <c r="AI51" s="56">
        <f>IFERROR(-1*('Input Emissions'!AI51 - 'Input Emissions'!$O51) /'Input Emissions'!$O51,0)</f>
        <v>1.1917055995971725E-2</v>
      </c>
      <c r="AJ51" s="57">
        <f>IFERROR(-1*('Input Emissions'!AJ51 - 'Input Emissions'!$P51) /'Input Emissions'!$P51,0)</f>
        <v>0</v>
      </c>
      <c r="AK51" s="58">
        <f>IFERROR(-1*('Input Emissions'!AK51 - 'Input Emissions'!$Q51) /'Input Emissions'!$Q51,0)</f>
        <v>-2.7262409155768465E-2</v>
      </c>
      <c r="AL51" s="56">
        <f>IFERROR(-1*('Input Emissions'!AL51 - 'Input Emissions'!$R51) /'Input Emissions'!$R51,0)</f>
        <v>8.1058128759597236E-3</v>
      </c>
      <c r="AM51" s="57">
        <f>IFERROR(-1*('Input Emissions'!AM51 - 'Input Emissions'!$S51) /'Input Emissions'!$S51,0)</f>
        <v>0</v>
      </c>
      <c r="AN51" s="58">
        <f>IFERROR(-1*('Input Emissions'!AN51 - 'Input Emissions'!$T51) /'Input Emissions'!$T51,0)</f>
        <v>-2.7100047543101066E-2</v>
      </c>
    </row>
    <row r="52" spans="1:40" ht="15" customHeight="1" x14ac:dyDescent="0.25">
      <c r="A52" s="6">
        <v>0.77083333333333803</v>
      </c>
      <c r="B52" s="53">
        <f>IFERROR(-1*('Input Emissions'!B52/130000 - 'Input Emissions'!$L52/130000) /  ( 'Input Emissions'!$L52/130000),0)</f>
        <v>1.5599136917896378E-2</v>
      </c>
      <c r="C52" s="54">
        <f>IFERROR(-1*('Input Emissions'!C52/130000 - 'Input Emissions'!$M52/130000) /  ( 'Input Emissions'!$M52/130000),0)</f>
        <v>0</v>
      </c>
      <c r="D52" s="55">
        <f>IFERROR(-1*('Input Emissions'!D52/130000 - 'Input Emissions'!$N52/130000) /  ( 'Input Emissions'!$N52/130000),0)</f>
        <v>-1.0245838514001246E-2</v>
      </c>
      <c r="E52" s="53">
        <f>IFERROR(-1*('Input Emissions'!E52 - 'Input Emissions'!$O52) /'Input Emissions'!$O52,0)</f>
        <v>1.526334936012496E-2</v>
      </c>
      <c r="F52" s="54">
        <f>IFERROR(-1*('Input Emissions'!F52 - 'Input Emissions'!$P52) /'Input Emissions'!$P52,0)</f>
        <v>0</v>
      </c>
      <c r="G52" s="55">
        <f>IFERROR(-1*('Input Emissions'!G52 - 'Input Emissions'!$Q52) /'Input Emissions'!$Q52,0)</f>
        <v>-1.024503009742549E-2</v>
      </c>
      <c r="H52" s="53">
        <f>IFERROR(-1*('Input Emissions'!H52 - 'Input Emissions'!$R52) /'Input Emissions'!$R52,0)</f>
        <v>1.9162695042167277E-2</v>
      </c>
      <c r="I52" s="54">
        <f>IFERROR(-1*('Input Emissions'!I52 - 'Input Emissions'!$S52) /'Input Emissions'!$S52,0)</f>
        <v>0</v>
      </c>
      <c r="J52" s="55">
        <f>IFERROR(-1*('Input Emissions'!J52 - 'Input Emissions'!$T52) /'Input Emissions'!$T52,0)</f>
        <v>1.5084144818116158E-3</v>
      </c>
      <c r="K52" s="50"/>
      <c r="L52" s="53">
        <f>IFERROR(-1*('Input Emissions'!L52/130000 - 'Input Emissions'!$L52/130000) /  ( 'Input Emissions'!$L52/130000),0)</f>
        <v>0</v>
      </c>
      <c r="M52" s="54">
        <f>IFERROR(-1*('Input Emissions'!M52/130000 - 'Input Emissions'!$M52/130000) /  ( 'Input Emissions'!$M52/130000),0)</f>
        <v>0</v>
      </c>
      <c r="N52" s="55">
        <f>IFERROR(-1*('Input Emissions'!N52/130000 - 'Input Emissions'!$N52/130000) /  ( 'Input Emissions'!$N52/130000),0)</f>
        <v>0</v>
      </c>
      <c r="O52" s="53">
        <f>IFERROR(-1*('Input Emissions'!O52 - 'Input Emissions'!$O52) /'Input Emissions'!$O52,0)</f>
        <v>0</v>
      </c>
      <c r="P52" s="54">
        <f>IFERROR(-1*('Input Emissions'!P52 - 'Input Emissions'!$P52) /'Input Emissions'!$P52,0)</f>
        <v>0</v>
      </c>
      <c r="Q52" s="55">
        <f>IFERROR(-1*('Input Emissions'!Q52 - 'Input Emissions'!$Q52) /'Input Emissions'!$Q52,0)</f>
        <v>0</v>
      </c>
      <c r="R52" s="53">
        <f>IFERROR(-1*('Input Emissions'!R52 - 'Input Emissions'!$R52) /'Input Emissions'!$R52,0)</f>
        <v>0</v>
      </c>
      <c r="S52" s="54">
        <f>IFERROR(-1*('Input Emissions'!S52 - 'Input Emissions'!$S52) /'Input Emissions'!$S52,0)</f>
        <v>0</v>
      </c>
      <c r="T52" s="55">
        <f>IFERROR(-1*('Input Emissions'!T52 - 'Input Emissions'!$T52) /'Input Emissions'!$T52,0)</f>
        <v>0</v>
      </c>
      <c r="U52" s="50"/>
      <c r="V52" s="53">
        <f>IFERROR(-1*('Input Emissions'!V52/130000 - 'Input Emissions'!$L52/130000) /  ( 'Input Emissions'!$L52/130000),0)</f>
        <v>1.8895104326252664E-3</v>
      </c>
      <c r="W52" s="54">
        <f>IFERROR(-1*('Input Emissions'!W52/130000 - 'Input Emissions'!$M52/130000) /  ( 'Input Emissions'!$M52/130000),0)</f>
        <v>0</v>
      </c>
      <c r="X52" s="55">
        <f>IFERROR(-1*('Input Emissions'!X52/130000 - 'Input Emissions'!$N52/130000) /  ( 'Input Emissions'!$N52/130000),0)</f>
        <v>4.5640975865213568E-2</v>
      </c>
      <c r="Y52" s="53">
        <f>IFERROR(-1*('Input Emissions'!Y52 - 'Input Emissions'!$O52) /'Input Emissions'!$O52,0)</f>
        <v>1.955696266092806E-3</v>
      </c>
      <c r="Z52" s="54">
        <f>IFERROR(-1*('Input Emissions'!Z52 - 'Input Emissions'!$P52) /'Input Emissions'!$P52,0)</f>
        <v>0</v>
      </c>
      <c r="AA52" s="55">
        <f>IFERROR(-1*('Input Emissions'!AA52 - 'Input Emissions'!$Q52) /'Input Emissions'!$Q52,0)</f>
        <v>4.5640720997442763E-2</v>
      </c>
      <c r="AB52" s="53">
        <f>IFERROR(-1*('Input Emissions'!AB52 - 'Input Emissions'!$R52) /'Input Emissions'!$R52,0)</f>
        <v>6.7139791866908773E-3</v>
      </c>
      <c r="AC52" s="54">
        <f>IFERROR(-1*('Input Emissions'!AC52 - 'Input Emissions'!$S52) /'Input Emissions'!$S52,0)</f>
        <v>0</v>
      </c>
      <c r="AD52" s="55">
        <f>IFERROR(-1*('Input Emissions'!AD52 - 'Input Emissions'!$T52) /'Input Emissions'!$T52,0)</f>
        <v>5.6531981767731387E-2</v>
      </c>
      <c r="AE52" s="50"/>
      <c r="AF52" s="53">
        <f>IFERROR(-1*('Input Emissions'!AF52/130000 - 'Input Emissions'!$L52/130000) /  ( 'Input Emissions'!$L52/130000),0)</f>
        <v>1.3488439831537221E-2</v>
      </c>
      <c r="AG52" s="54">
        <f>IFERROR(-1*('Input Emissions'!AG52/130000 - 'Input Emissions'!$M52/130000) /  ( 'Input Emissions'!$M52/130000),0)</f>
        <v>0</v>
      </c>
      <c r="AH52" s="55">
        <f>IFERROR(-1*('Input Emissions'!AH52/130000 - 'Input Emissions'!$N52/130000) /  ( 'Input Emissions'!$N52/130000),0)</f>
        <v>-2.1520928127826487E-2</v>
      </c>
      <c r="AI52" s="53">
        <f>IFERROR(-1*('Input Emissions'!AI52 - 'Input Emissions'!$O52) /'Input Emissions'!$O52,0)</f>
        <v>1.1659532128803303E-2</v>
      </c>
      <c r="AJ52" s="54">
        <f>IFERROR(-1*('Input Emissions'!AJ52 - 'Input Emissions'!$P52) /'Input Emissions'!$P52,0)</f>
        <v>0</v>
      </c>
      <c r="AK52" s="55">
        <f>IFERROR(-1*('Input Emissions'!AK52 - 'Input Emissions'!$Q52) /'Input Emissions'!$Q52,0)</f>
        <v>-2.1520577566291881E-2</v>
      </c>
      <c r="AL52" s="53">
        <f>IFERROR(-1*('Input Emissions'!AL52 - 'Input Emissions'!$R52) /'Input Emissions'!$R52,0)</f>
        <v>9.0965593486919388E-3</v>
      </c>
      <c r="AM52" s="54">
        <f>IFERROR(-1*('Input Emissions'!AM52 - 'Input Emissions'!$S52) /'Input Emissions'!$S52,0)</f>
        <v>0</v>
      </c>
      <c r="AN52" s="55">
        <f>IFERROR(-1*('Input Emissions'!AN52 - 'Input Emissions'!$T52) /'Input Emissions'!$T52,0)</f>
        <v>-2.2574916382573886E-2</v>
      </c>
    </row>
    <row r="53" spans="1:40" ht="15" customHeight="1" x14ac:dyDescent="0.25">
      <c r="A53" s="6">
        <v>0.77430555555556102</v>
      </c>
      <c r="B53" s="56">
        <f>IFERROR(-1*('Input Emissions'!B53/130000 - 'Input Emissions'!$L53/130000) /  ( 'Input Emissions'!$L53/130000),0)</f>
        <v>1.1592611273694939E-2</v>
      </c>
      <c r="C53" s="57">
        <f>IFERROR(-1*('Input Emissions'!C53/130000 - 'Input Emissions'!$M53/130000) /  ( 'Input Emissions'!$M53/130000),0)</f>
        <v>0</v>
      </c>
      <c r="D53" s="58">
        <f>IFERROR(-1*('Input Emissions'!D53/130000 - 'Input Emissions'!$N53/130000) /  ( 'Input Emissions'!$N53/130000),0)</f>
        <v>-5.8600374979747655E-2</v>
      </c>
      <c r="E53" s="56">
        <f>IFERROR(-1*('Input Emissions'!E53 - 'Input Emissions'!$O53) /'Input Emissions'!$O53,0)</f>
        <v>1.1229968425758132E-2</v>
      </c>
      <c r="F53" s="57">
        <f>IFERROR(-1*('Input Emissions'!F53 - 'Input Emissions'!$P53) /'Input Emissions'!$P53,0)</f>
        <v>0</v>
      </c>
      <c r="G53" s="58">
        <f>IFERROR(-1*('Input Emissions'!G53 - 'Input Emissions'!$Q53) /'Input Emissions'!$Q53,0)</f>
        <v>-5.8599095677827201E-2</v>
      </c>
      <c r="H53" s="56">
        <f>IFERROR(-1*('Input Emissions'!H53 - 'Input Emissions'!$R53) /'Input Emissions'!$R53,0)</f>
        <v>1.6128892582009738E-2</v>
      </c>
      <c r="I53" s="57">
        <f>IFERROR(-1*('Input Emissions'!I53 - 'Input Emissions'!$S53) /'Input Emissions'!$S53,0)</f>
        <v>0</v>
      </c>
      <c r="J53" s="58">
        <f>IFERROR(-1*('Input Emissions'!J53 - 'Input Emissions'!$T53) /'Input Emissions'!$T53,0)</f>
        <v>-4.3712936721797387E-2</v>
      </c>
      <c r="K53" s="50"/>
      <c r="L53" s="56">
        <f>IFERROR(-1*('Input Emissions'!L53/130000 - 'Input Emissions'!$L53/130000) /  ( 'Input Emissions'!$L53/130000),0)</f>
        <v>0</v>
      </c>
      <c r="M53" s="57">
        <f>IFERROR(-1*('Input Emissions'!M53/130000 - 'Input Emissions'!$M53/130000) /  ( 'Input Emissions'!$M53/130000),0)</f>
        <v>0</v>
      </c>
      <c r="N53" s="58">
        <f>IFERROR(-1*('Input Emissions'!N53/130000 - 'Input Emissions'!$N53/130000) /  ( 'Input Emissions'!$N53/130000),0)</f>
        <v>0</v>
      </c>
      <c r="O53" s="56">
        <f>IFERROR(-1*('Input Emissions'!O53 - 'Input Emissions'!$O53) /'Input Emissions'!$O53,0)</f>
        <v>0</v>
      </c>
      <c r="P53" s="57">
        <f>IFERROR(-1*('Input Emissions'!P53 - 'Input Emissions'!$P53) /'Input Emissions'!$P53,0)</f>
        <v>0</v>
      </c>
      <c r="Q53" s="58">
        <f>IFERROR(-1*('Input Emissions'!Q53 - 'Input Emissions'!$Q53) /'Input Emissions'!$Q53,0)</f>
        <v>0</v>
      </c>
      <c r="R53" s="56">
        <f>IFERROR(-1*('Input Emissions'!R53 - 'Input Emissions'!$R53) /'Input Emissions'!$R53,0)</f>
        <v>0</v>
      </c>
      <c r="S53" s="57">
        <f>IFERROR(-1*('Input Emissions'!S53 - 'Input Emissions'!$S53) /'Input Emissions'!$S53,0)</f>
        <v>0</v>
      </c>
      <c r="T53" s="58">
        <f>IFERROR(-1*('Input Emissions'!T53 - 'Input Emissions'!$T53) /'Input Emissions'!$T53,0)</f>
        <v>0</v>
      </c>
      <c r="U53" s="50"/>
      <c r="V53" s="56">
        <f>IFERROR(-1*('Input Emissions'!V53/130000 - 'Input Emissions'!$L53/130000) /  ( 'Input Emissions'!$L53/130000),0)</f>
        <v>-8.6003881287548321E-4</v>
      </c>
      <c r="W53" s="57">
        <f>IFERROR(-1*('Input Emissions'!W53/130000 - 'Input Emissions'!$M53/130000) /  ( 'Input Emissions'!$M53/130000),0)</f>
        <v>0</v>
      </c>
      <c r="X53" s="58">
        <f>IFERROR(-1*('Input Emissions'!X53/130000 - 'Input Emissions'!$N53/130000) /  ( 'Input Emissions'!$N53/130000),0)</f>
        <v>1.6936740938139107E-2</v>
      </c>
      <c r="Y53" s="56">
        <f>IFERROR(-1*('Input Emissions'!Y53 - 'Input Emissions'!$O53) /'Input Emissions'!$O53,0)</f>
        <v>-8.350803025832552E-4</v>
      </c>
      <c r="Z53" s="57">
        <f>IFERROR(-1*('Input Emissions'!Z53 - 'Input Emissions'!$P53) /'Input Emissions'!$P53,0)</f>
        <v>0</v>
      </c>
      <c r="AA53" s="58">
        <f>IFERROR(-1*('Input Emissions'!AA53 - 'Input Emissions'!$Q53) /'Input Emissions'!$Q53,0)</f>
        <v>1.6936822437354403E-2</v>
      </c>
      <c r="AB53" s="56">
        <f>IFERROR(-1*('Input Emissions'!AB53 - 'Input Emissions'!$R53) /'Input Emissions'!$R53,0)</f>
        <v>5.9553572035256834E-5</v>
      </c>
      <c r="AC53" s="57">
        <f>IFERROR(-1*('Input Emissions'!AC53 - 'Input Emissions'!$S53) /'Input Emissions'!$S53,0)</f>
        <v>0</v>
      </c>
      <c r="AD53" s="58">
        <f>IFERROR(-1*('Input Emissions'!AD53 - 'Input Emissions'!$T53) /'Input Emissions'!$T53,0)</f>
        <v>3.2382759486014497E-2</v>
      </c>
      <c r="AE53" s="50"/>
      <c r="AF53" s="56">
        <f>IFERROR(-1*('Input Emissions'!AF53/130000 - 'Input Emissions'!$L53/130000) /  ( 'Input Emissions'!$L53/130000),0)</f>
        <v>1.4046565692980352E-2</v>
      </c>
      <c r="AG53" s="57">
        <f>IFERROR(-1*('Input Emissions'!AG53/130000 - 'Input Emissions'!$M53/130000) /  ( 'Input Emissions'!$M53/130000),0)</f>
        <v>0</v>
      </c>
      <c r="AH53" s="58">
        <f>IFERROR(-1*('Input Emissions'!AH53/130000 - 'Input Emissions'!$N53/130000) /  ( 'Input Emissions'!$N53/130000),0)</f>
        <v>-1.7580363965301323E-2</v>
      </c>
      <c r="AI53" s="56">
        <f>IFERROR(-1*('Input Emissions'!AI53 - 'Input Emissions'!$O53) /'Input Emissions'!$O53,0)</f>
        <v>1.2188905042555282E-2</v>
      </c>
      <c r="AJ53" s="57">
        <f>IFERROR(-1*('Input Emissions'!AJ53 - 'Input Emissions'!$P53) /'Input Emissions'!$P53,0)</f>
        <v>0</v>
      </c>
      <c r="AK53" s="58">
        <f>IFERROR(-1*('Input Emissions'!AK53 - 'Input Emissions'!$Q53) /'Input Emissions'!$Q53,0)</f>
        <v>-1.7580189190799522E-2</v>
      </c>
      <c r="AL53" s="56">
        <f>IFERROR(-1*('Input Emissions'!AL53 - 'Input Emissions'!$R53) /'Input Emissions'!$R53,0)</f>
        <v>9.3422834225104622E-3</v>
      </c>
      <c r="AM53" s="57">
        <f>IFERROR(-1*('Input Emissions'!AM53 - 'Input Emissions'!$S53) /'Input Emissions'!$S53,0)</f>
        <v>0</v>
      </c>
      <c r="AN53" s="58">
        <f>IFERROR(-1*('Input Emissions'!AN53 - 'Input Emissions'!$T53) /'Input Emissions'!$T53,0)</f>
        <v>-2.0712137686922698E-2</v>
      </c>
    </row>
    <row r="54" spans="1:40" ht="15" customHeight="1" x14ac:dyDescent="0.25">
      <c r="A54" s="6">
        <v>0.77777777777778301</v>
      </c>
      <c r="B54" s="53">
        <f>IFERROR(-1*('Input Emissions'!B54/130000 - 'Input Emissions'!$L54/130000) /  ( 'Input Emissions'!$L54/130000),0)</f>
        <v>6.6625957301568468E-3</v>
      </c>
      <c r="C54" s="54">
        <f>IFERROR(-1*('Input Emissions'!C54/130000 - 'Input Emissions'!$M54/130000) /  ( 'Input Emissions'!$M54/130000),0)</f>
        <v>0</v>
      </c>
      <c r="D54" s="55">
        <f>IFERROR(-1*('Input Emissions'!D54/130000 - 'Input Emissions'!$N54/130000) /  ( 'Input Emissions'!$N54/130000),0)</f>
        <v>-8.7235641518419171E-2</v>
      </c>
      <c r="E54" s="53">
        <f>IFERROR(-1*('Input Emissions'!E54 - 'Input Emissions'!$O54) /'Input Emissions'!$O54,0)</f>
        <v>6.3843653110290674E-3</v>
      </c>
      <c r="F54" s="54">
        <f>IFERROR(-1*('Input Emissions'!F54 - 'Input Emissions'!$P54) /'Input Emissions'!$P54,0)</f>
        <v>0</v>
      </c>
      <c r="G54" s="55">
        <f>IFERROR(-1*('Input Emissions'!G54 - 'Input Emissions'!$Q54) /'Input Emissions'!$Q54,0)</f>
        <v>-8.7234605447559802E-2</v>
      </c>
      <c r="H54" s="53">
        <f>IFERROR(-1*('Input Emissions'!H54 - 'Input Emissions'!$R54) /'Input Emissions'!$R54,0)</f>
        <v>1.2672942250750325E-2</v>
      </c>
      <c r="I54" s="54">
        <f>IFERROR(-1*('Input Emissions'!I54 - 'Input Emissions'!$S54) /'Input Emissions'!$S54,0)</f>
        <v>0</v>
      </c>
      <c r="J54" s="55">
        <f>IFERROR(-1*('Input Emissions'!J54 - 'Input Emissions'!$T54) /'Input Emissions'!$T54,0)</f>
        <v>-7.0962605358184452E-2</v>
      </c>
      <c r="K54" s="50"/>
      <c r="L54" s="53">
        <f>IFERROR(-1*('Input Emissions'!L54/130000 - 'Input Emissions'!$L54/130000) /  ( 'Input Emissions'!$L54/130000),0)</f>
        <v>0</v>
      </c>
      <c r="M54" s="54">
        <f>IFERROR(-1*('Input Emissions'!M54/130000 - 'Input Emissions'!$M54/130000) /  ( 'Input Emissions'!$M54/130000),0)</f>
        <v>0</v>
      </c>
      <c r="N54" s="55">
        <f>IFERROR(-1*('Input Emissions'!N54/130000 - 'Input Emissions'!$N54/130000) /  ( 'Input Emissions'!$N54/130000),0)</f>
        <v>0</v>
      </c>
      <c r="O54" s="53">
        <f>IFERROR(-1*('Input Emissions'!O54 - 'Input Emissions'!$O54) /'Input Emissions'!$O54,0)</f>
        <v>0</v>
      </c>
      <c r="P54" s="54">
        <f>IFERROR(-1*('Input Emissions'!P54 - 'Input Emissions'!$P54) /'Input Emissions'!$P54,0)</f>
        <v>0</v>
      </c>
      <c r="Q54" s="55">
        <f>IFERROR(-1*('Input Emissions'!Q54 - 'Input Emissions'!$Q54) /'Input Emissions'!$Q54,0)</f>
        <v>0</v>
      </c>
      <c r="R54" s="53">
        <f>IFERROR(-1*('Input Emissions'!R54 - 'Input Emissions'!$R54) /'Input Emissions'!$R54,0)</f>
        <v>0</v>
      </c>
      <c r="S54" s="54">
        <f>IFERROR(-1*('Input Emissions'!S54 - 'Input Emissions'!$S54) /'Input Emissions'!$S54,0)</f>
        <v>0</v>
      </c>
      <c r="T54" s="55">
        <f>IFERROR(-1*('Input Emissions'!T54 - 'Input Emissions'!$T54) /'Input Emissions'!$T54,0)</f>
        <v>0</v>
      </c>
      <c r="U54" s="50"/>
      <c r="V54" s="53">
        <f>IFERROR(-1*('Input Emissions'!V54/130000 - 'Input Emissions'!$L54/130000) /  ( 'Input Emissions'!$L54/130000),0)</f>
        <v>2.2275067429496168E-4</v>
      </c>
      <c r="W54" s="54">
        <f>IFERROR(-1*('Input Emissions'!W54/130000 - 'Input Emissions'!$M54/130000) /  ( 'Input Emissions'!$M54/130000),0)</f>
        <v>0</v>
      </c>
      <c r="X54" s="55">
        <f>IFERROR(-1*('Input Emissions'!X54/130000 - 'Input Emissions'!$N54/130000) /  ( 'Input Emissions'!$N54/130000),0)</f>
        <v>-4.872766566404097E-3</v>
      </c>
      <c r="Y54" s="53">
        <f>IFERROR(-1*('Input Emissions'!Y54 - 'Input Emissions'!$O54) /'Input Emissions'!$O54,0)</f>
        <v>-9.4437594946252729E-6</v>
      </c>
      <c r="Z54" s="54">
        <f>IFERROR(-1*('Input Emissions'!Z54 - 'Input Emissions'!$P54) /'Input Emissions'!$P54,0)</f>
        <v>0</v>
      </c>
      <c r="AA54" s="55">
        <f>IFERROR(-1*('Input Emissions'!AA54 - 'Input Emissions'!$Q54) /'Input Emissions'!$Q54,0)</f>
        <v>-4.872359560559654E-3</v>
      </c>
      <c r="AB54" s="53">
        <f>IFERROR(-1*('Input Emissions'!AB54 - 'Input Emissions'!$R54) /'Input Emissions'!$R54,0)</f>
        <v>2.9670263265677656E-4</v>
      </c>
      <c r="AC54" s="54">
        <f>IFERROR(-1*('Input Emissions'!AC54 - 'Input Emissions'!$S54) /'Input Emissions'!$S54,0)</f>
        <v>0</v>
      </c>
      <c r="AD54" s="55">
        <f>IFERROR(-1*('Input Emissions'!AD54 - 'Input Emissions'!$T54) /'Input Emissions'!$T54,0)</f>
        <v>1.6722202804208466E-2</v>
      </c>
      <c r="AE54" s="50"/>
      <c r="AF54" s="53">
        <f>IFERROR(-1*('Input Emissions'!AF54/130000 - 'Input Emissions'!$L54/130000) /  ( 'Input Emissions'!$L54/130000),0)</f>
        <v>1.0944796637565398E-2</v>
      </c>
      <c r="AG54" s="54">
        <f>IFERROR(-1*('Input Emissions'!AG54/130000 - 'Input Emissions'!$M54/130000) /  ( 'Input Emissions'!$M54/130000),0)</f>
        <v>0</v>
      </c>
      <c r="AH54" s="55">
        <f>IFERROR(-1*('Input Emissions'!AH54/130000 - 'Input Emissions'!$N54/130000) /  ( 'Input Emissions'!$N54/130000),0)</f>
        <v>-6.3878660838803713E-4</v>
      </c>
      <c r="AI54" s="53">
        <f>IFERROR(-1*('Input Emissions'!AI54 - 'Input Emissions'!$O54) /'Input Emissions'!$O54,0)</f>
        <v>1.1476394363411527E-2</v>
      </c>
      <c r="AJ54" s="54">
        <f>IFERROR(-1*('Input Emissions'!AJ54 - 'Input Emissions'!$P54) /'Input Emissions'!$P54,0)</f>
        <v>0</v>
      </c>
      <c r="AK54" s="55">
        <f>IFERROR(-1*('Input Emissions'!AK54 - 'Input Emissions'!$Q54) /'Input Emissions'!$Q54,0)</f>
        <v>-6.38632207084819E-4</v>
      </c>
      <c r="AL54" s="53">
        <f>IFERROR(-1*('Input Emissions'!AL54 - 'Input Emissions'!$R54) /'Input Emissions'!$R54,0)</f>
        <v>6.4948468144249176E-3</v>
      </c>
      <c r="AM54" s="54">
        <f>IFERROR(-1*('Input Emissions'!AM54 - 'Input Emissions'!$S54) /'Input Emissions'!$S54,0)</f>
        <v>0</v>
      </c>
      <c r="AN54" s="55">
        <f>IFERROR(-1*('Input Emissions'!AN54 - 'Input Emissions'!$T54) /'Input Emissions'!$T54,0)</f>
        <v>-2.0554168466234762E-3</v>
      </c>
    </row>
    <row r="55" spans="1:40" ht="15" customHeight="1" x14ac:dyDescent="0.25">
      <c r="A55" s="6">
        <v>0.781250000000005</v>
      </c>
      <c r="B55" s="56">
        <f>IFERROR(-1*('Input Emissions'!B55/130000 - 'Input Emissions'!$L55/130000) /  ( 'Input Emissions'!$L55/130000),0)</f>
        <v>1.4593524709799295E-3</v>
      </c>
      <c r="C55" s="57">
        <f>IFERROR(-1*('Input Emissions'!C55/130000 - 'Input Emissions'!$M55/130000) /  ( 'Input Emissions'!$M55/130000),0)</f>
        <v>0</v>
      </c>
      <c r="D55" s="58">
        <f>IFERROR(-1*('Input Emissions'!D55/130000 - 'Input Emissions'!$N55/130000) /  ( 'Input Emissions'!$N55/130000),0)</f>
        <v>-9.2629860208592221E-2</v>
      </c>
      <c r="E55" s="56">
        <f>IFERROR(-1*('Input Emissions'!E55 - 'Input Emissions'!$O55) /'Input Emissions'!$O55,0)</f>
        <v>1.2393368443615173E-3</v>
      </c>
      <c r="F55" s="57">
        <f>IFERROR(-1*('Input Emissions'!F55 - 'Input Emissions'!$P55) /'Input Emissions'!$P55,0)</f>
        <v>0</v>
      </c>
      <c r="G55" s="58">
        <f>IFERROR(-1*('Input Emissions'!G55 - 'Input Emissions'!$Q55) /'Input Emissions'!$Q55,0)</f>
        <v>-9.2628592068636897E-2</v>
      </c>
      <c r="H55" s="56">
        <f>IFERROR(-1*('Input Emissions'!H55 - 'Input Emissions'!$R55) /'Input Emissions'!$R55,0)</f>
        <v>7.9991341757082012E-3</v>
      </c>
      <c r="I55" s="57">
        <f>IFERROR(-1*('Input Emissions'!I55 - 'Input Emissions'!$S55) /'Input Emissions'!$S55,0)</f>
        <v>0</v>
      </c>
      <c r="J55" s="58">
        <f>IFERROR(-1*('Input Emissions'!J55 - 'Input Emissions'!$T55) /'Input Emissions'!$T55,0)</f>
        <v>-7.059128555206827E-2</v>
      </c>
      <c r="K55" s="50"/>
      <c r="L55" s="56">
        <f>IFERROR(-1*('Input Emissions'!L55/130000 - 'Input Emissions'!$L55/130000) /  ( 'Input Emissions'!$L55/130000),0)</f>
        <v>0</v>
      </c>
      <c r="M55" s="57">
        <f>IFERROR(-1*('Input Emissions'!M55/130000 - 'Input Emissions'!$M55/130000) /  ( 'Input Emissions'!$M55/130000),0)</f>
        <v>0</v>
      </c>
      <c r="N55" s="58">
        <f>IFERROR(-1*('Input Emissions'!N55/130000 - 'Input Emissions'!$N55/130000) /  ( 'Input Emissions'!$N55/130000),0)</f>
        <v>0</v>
      </c>
      <c r="O55" s="56">
        <f>IFERROR(-1*('Input Emissions'!O55 - 'Input Emissions'!$O55) /'Input Emissions'!$O55,0)</f>
        <v>0</v>
      </c>
      <c r="P55" s="57">
        <f>IFERROR(-1*('Input Emissions'!P55 - 'Input Emissions'!$P55) /'Input Emissions'!$P55,0)</f>
        <v>0</v>
      </c>
      <c r="Q55" s="58">
        <f>IFERROR(-1*('Input Emissions'!Q55 - 'Input Emissions'!$Q55) /'Input Emissions'!$Q55,0)</f>
        <v>0</v>
      </c>
      <c r="R55" s="56">
        <f>IFERROR(-1*('Input Emissions'!R55 - 'Input Emissions'!$R55) /'Input Emissions'!$R55,0)</f>
        <v>0</v>
      </c>
      <c r="S55" s="57">
        <f>IFERROR(-1*('Input Emissions'!S55 - 'Input Emissions'!$S55) /'Input Emissions'!$S55,0)</f>
        <v>0</v>
      </c>
      <c r="T55" s="58">
        <f>IFERROR(-1*('Input Emissions'!T55 - 'Input Emissions'!$T55) /'Input Emissions'!$T55,0)</f>
        <v>0</v>
      </c>
      <c r="U55" s="50"/>
      <c r="V55" s="56">
        <f>IFERROR(-1*('Input Emissions'!V55/130000 - 'Input Emissions'!$L55/130000) /  ( 'Input Emissions'!$L55/130000),0)</f>
        <v>1.2130466591904647E-4</v>
      </c>
      <c r="W55" s="57">
        <f>IFERROR(-1*('Input Emissions'!W55/130000 - 'Input Emissions'!$M55/130000) /  ( 'Input Emissions'!$M55/130000),0)</f>
        <v>0</v>
      </c>
      <c r="X55" s="58">
        <f>IFERROR(-1*('Input Emissions'!X55/130000 - 'Input Emissions'!$N55/130000) /  ( 'Input Emissions'!$N55/130000),0)</f>
        <v>-3.7463634113439934E-2</v>
      </c>
      <c r="Y55" s="56">
        <f>IFERROR(-1*('Input Emissions'!Y55 - 'Input Emissions'!$O55) /'Input Emissions'!$O55,0)</f>
        <v>-1.0136013208434093E-4</v>
      </c>
      <c r="Z55" s="57">
        <f>IFERROR(-1*('Input Emissions'!Z55 - 'Input Emissions'!$P55) /'Input Emissions'!$P55,0)</f>
        <v>0</v>
      </c>
      <c r="AA55" s="58">
        <f>IFERROR(-1*('Input Emissions'!AA55 - 'Input Emissions'!$Q55) /'Input Emissions'!$Q55,0)</f>
        <v>-3.7462948874373958E-2</v>
      </c>
      <c r="AB55" s="56">
        <f>IFERROR(-1*('Input Emissions'!AB55 - 'Input Emissions'!$R55) /'Input Emissions'!$R55,0)</f>
        <v>1.6741524391893721E-4</v>
      </c>
      <c r="AC55" s="57">
        <f>IFERROR(-1*('Input Emissions'!AC55 - 'Input Emissions'!$S55) /'Input Emissions'!$S55,0)</f>
        <v>0</v>
      </c>
      <c r="AD55" s="58">
        <f>IFERROR(-1*('Input Emissions'!AD55 - 'Input Emissions'!$T55) /'Input Emissions'!$T55,0)</f>
        <v>-1.1787865122680022E-2</v>
      </c>
      <c r="AE55" s="50"/>
      <c r="AF55" s="56">
        <f>IFERROR(-1*('Input Emissions'!AF55/130000 - 'Input Emissions'!$L55/130000) /  ( 'Input Emissions'!$L55/130000),0)</f>
        <v>5.3648319940582849E-3</v>
      </c>
      <c r="AG55" s="57">
        <f>IFERROR(-1*('Input Emissions'!AG55/130000 - 'Input Emissions'!$M55/130000) /  ( 'Input Emissions'!$M55/130000),0)</f>
        <v>0</v>
      </c>
      <c r="AH55" s="58">
        <f>IFERROR(-1*('Input Emissions'!AH55/130000 - 'Input Emissions'!$N55/130000) /  ( 'Input Emissions'!$N55/130000),0)</f>
        <v>1.0217106018155465E-3</v>
      </c>
      <c r="AI55" s="56">
        <f>IFERROR(-1*('Input Emissions'!AI55 - 'Input Emissions'!$O55) /'Input Emissions'!$O55,0)</f>
        <v>7.1279110622185374E-3</v>
      </c>
      <c r="AJ55" s="57">
        <f>IFERROR(-1*('Input Emissions'!AJ55 - 'Input Emissions'!$P55) /'Input Emissions'!$P55,0)</f>
        <v>0</v>
      </c>
      <c r="AK55" s="58">
        <f>IFERROR(-1*('Input Emissions'!AK55 - 'Input Emissions'!$Q55) /'Input Emissions'!$Q55,0)</f>
        <v>1.0218040181916158E-3</v>
      </c>
      <c r="AL55" s="56">
        <f>IFERROR(-1*('Input Emissions'!AL55 - 'Input Emissions'!$R55) /'Input Emissions'!$R55,0)</f>
        <v>5.1634581563354065E-3</v>
      </c>
      <c r="AM55" s="57">
        <f>IFERROR(-1*('Input Emissions'!AM55 - 'Input Emissions'!$S55) /'Input Emissions'!$S55,0)</f>
        <v>0</v>
      </c>
      <c r="AN55" s="58">
        <f>IFERROR(-1*('Input Emissions'!AN55 - 'Input Emissions'!$T55) /'Input Emissions'!$T55,0)</f>
        <v>-7.1299779597235177E-4</v>
      </c>
    </row>
    <row r="56" spans="1:40" ht="15" customHeight="1" x14ac:dyDescent="0.25">
      <c r="A56" s="6">
        <v>0.78472222222222798</v>
      </c>
      <c r="B56" s="53">
        <f>IFERROR(-1*('Input Emissions'!B56/130000 - 'Input Emissions'!$L56/130000) /  ( 'Input Emissions'!$L56/130000),0)</f>
        <v>-8.9272897374100945E-4</v>
      </c>
      <c r="C56" s="54">
        <f>IFERROR(-1*('Input Emissions'!C56/130000 - 'Input Emissions'!$M56/130000) /  ( 'Input Emissions'!$M56/130000),0)</f>
        <v>0</v>
      </c>
      <c r="D56" s="55">
        <f>IFERROR(-1*('Input Emissions'!D56/130000 - 'Input Emissions'!$N56/130000) /  ( 'Input Emissions'!$N56/130000),0)</f>
        <v>-9.3708478749977855E-2</v>
      </c>
      <c r="E56" s="53">
        <f>IFERROR(-1*('Input Emissions'!E56 - 'Input Emissions'!$O56) /'Input Emissions'!$O56,0)</f>
        <v>-1.1879395641796488E-3</v>
      </c>
      <c r="F56" s="54">
        <f>IFERROR(-1*('Input Emissions'!F56 - 'Input Emissions'!$P56) /'Input Emissions'!$P56,0)</f>
        <v>0</v>
      </c>
      <c r="G56" s="55">
        <f>IFERROR(-1*('Input Emissions'!G56 - 'Input Emissions'!$Q56) /'Input Emissions'!$Q56,0)</f>
        <v>-9.3707360525750474E-2</v>
      </c>
      <c r="H56" s="53">
        <f>IFERROR(-1*('Input Emissions'!H56 - 'Input Emissions'!$R56) /'Input Emissions'!$R56,0)</f>
        <v>6.3379200113079619E-3</v>
      </c>
      <c r="I56" s="54">
        <f>IFERROR(-1*('Input Emissions'!I56 - 'Input Emissions'!$S56) /'Input Emissions'!$S56,0)</f>
        <v>0</v>
      </c>
      <c r="J56" s="55">
        <f>IFERROR(-1*('Input Emissions'!J56 - 'Input Emissions'!$T56) /'Input Emissions'!$T56,0)</f>
        <v>-7.2240971592649611E-2</v>
      </c>
      <c r="K56" s="50"/>
      <c r="L56" s="53">
        <f>IFERROR(-1*('Input Emissions'!L56/130000 - 'Input Emissions'!$L56/130000) /  ( 'Input Emissions'!$L56/130000),0)</f>
        <v>0</v>
      </c>
      <c r="M56" s="54">
        <f>IFERROR(-1*('Input Emissions'!M56/130000 - 'Input Emissions'!$M56/130000) /  ( 'Input Emissions'!$M56/130000),0)</f>
        <v>0</v>
      </c>
      <c r="N56" s="55">
        <f>IFERROR(-1*('Input Emissions'!N56/130000 - 'Input Emissions'!$N56/130000) /  ( 'Input Emissions'!$N56/130000),0)</f>
        <v>0</v>
      </c>
      <c r="O56" s="53">
        <f>IFERROR(-1*('Input Emissions'!O56 - 'Input Emissions'!$O56) /'Input Emissions'!$O56,0)</f>
        <v>0</v>
      </c>
      <c r="P56" s="54">
        <f>IFERROR(-1*('Input Emissions'!P56 - 'Input Emissions'!$P56) /'Input Emissions'!$P56,0)</f>
        <v>0</v>
      </c>
      <c r="Q56" s="55">
        <f>IFERROR(-1*('Input Emissions'!Q56 - 'Input Emissions'!$Q56) /'Input Emissions'!$Q56,0)</f>
        <v>0</v>
      </c>
      <c r="R56" s="53">
        <f>IFERROR(-1*('Input Emissions'!R56 - 'Input Emissions'!$R56) /'Input Emissions'!$R56,0)</f>
        <v>0</v>
      </c>
      <c r="S56" s="54">
        <f>IFERROR(-1*('Input Emissions'!S56 - 'Input Emissions'!$S56) /'Input Emissions'!$S56,0)</f>
        <v>0</v>
      </c>
      <c r="T56" s="55">
        <f>IFERROR(-1*('Input Emissions'!T56 - 'Input Emissions'!$T56) /'Input Emissions'!$T56,0)</f>
        <v>0</v>
      </c>
      <c r="U56" s="50"/>
      <c r="V56" s="53">
        <f>IFERROR(-1*('Input Emissions'!V56/130000 - 'Input Emissions'!$L56/130000) /  ( 'Input Emissions'!$L56/130000),0)</f>
        <v>-5.5914503027236896E-5</v>
      </c>
      <c r="W56" s="54">
        <f>IFERROR(-1*('Input Emissions'!W56/130000 - 'Input Emissions'!$M56/130000) /  ( 'Input Emissions'!$M56/130000),0)</f>
        <v>0</v>
      </c>
      <c r="X56" s="55">
        <f>IFERROR(-1*('Input Emissions'!X56/130000 - 'Input Emissions'!$N56/130000) /  ( 'Input Emissions'!$N56/130000),0)</f>
        <v>-8.8599533803663297E-2</v>
      </c>
      <c r="Y56" s="53">
        <f>IFERROR(-1*('Input Emissions'!Y56 - 'Input Emissions'!$O56) /'Input Emissions'!$O56,0)</f>
        <v>4.0318753114652954E-4</v>
      </c>
      <c r="Z56" s="54">
        <f>IFERROR(-1*('Input Emissions'!Z56 - 'Input Emissions'!$P56) /'Input Emissions'!$P56,0)</f>
        <v>0</v>
      </c>
      <c r="AA56" s="55">
        <f>IFERROR(-1*('Input Emissions'!AA56 - 'Input Emissions'!$Q56) /'Input Emissions'!$Q56,0)</f>
        <v>-8.8598867433178227E-2</v>
      </c>
      <c r="AB56" s="53">
        <f>IFERROR(-1*('Input Emissions'!AB56 - 'Input Emissions'!$R56) /'Input Emissions'!$R56,0)</f>
        <v>3.8124155628009025E-5</v>
      </c>
      <c r="AC56" s="54">
        <f>IFERROR(-1*('Input Emissions'!AC56 - 'Input Emissions'!$S56) /'Input Emissions'!$S56,0)</f>
        <v>0</v>
      </c>
      <c r="AD56" s="55">
        <f>IFERROR(-1*('Input Emissions'!AD56 - 'Input Emissions'!$T56) /'Input Emissions'!$T56,0)</f>
        <v>-6.554242859951448E-2</v>
      </c>
      <c r="AE56" s="50"/>
      <c r="AF56" s="53">
        <f>IFERROR(-1*('Input Emissions'!AF56/130000 - 'Input Emissions'!$L56/130000) /  ( 'Input Emissions'!$L56/130000),0)</f>
        <v>5.4658772837466252E-3</v>
      </c>
      <c r="AG56" s="54">
        <f>IFERROR(-1*('Input Emissions'!AG56/130000 - 'Input Emissions'!$M56/130000) /  ( 'Input Emissions'!$M56/130000),0)</f>
        <v>0</v>
      </c>
      <c r="AH56" s="55">
        <f>IFERROR(-1*('Input Emissions'!AH56/130000 - 'Input Emissions'!$N56/130000) /  ( 'Input Emissions'!$N56/130000),0)</f>
        <v>6.4802406546100042E-3</v>
      </c>
      <c r="AI56" s="53">
        <f>IFERROR(-1*('Input Emissions'!AI56 - 'Input Emissions'!$O56) /'Input Emissions'!$O56,0)</f>
        <v>4.7161622229910409E-3</v>
      </c>
      <c r="AJ56" s="54">
        <f>IFERROR(-1*('Input Emissions'!AJ56 - 'Input Emissions'!$P56) /'Input Emissions'!$P56,0)</f>
        <v>0</v>
      </c>
      <c r="AK56" s="55">
        <f>IFERROR(-1*('Input Emissions'!AK56 - 'Input Emissions'!$Q56) /'Input Emissions'!$Q56,0)</f>
        <v>6.4802754415344025E-3</v>
      </c>
      <c r="AL56" s="53">
        <f>IFERROR(-1*('Input Emissions'!AL56 - 'Input Emissions'!$R56) /'Input Emissions'!$R56,0)</f>
        <v>3.4631208257107347E-3</v>
      </c>
      <c r="AM56" s="54">
        <f>IFERROR(-1*('Input Emissions'!AM56 - 'Input Emissions'!$S56) /'Input Emissions'!$S56,0)</f>
        <v>0</v>
      </c>
      <c r="AN56" s="55">
        <f>IFERROR(-1*('Input Emissions'!AN56 - 'Input Emissions'!$T56) /'Input Emissions'!$T56,0)</f>
        <v>5.9203052805636659E-3</v>
      </c>
    </row>
    <row r="57" spans="1:40" ht="15" customHeight="1" x14ac:dyDescent="0.25">
      <c r="A57" s="6">
        <v>0.78819444444444997</v>
      </c>
      <c r="B57" s="56">
        <f>IFERROR(-1*('Input Emissions'!B57/130000 - 'Input Emissions'!$L57/130000) /  ( 'Input Emissions'!$L57/130000),0)</f>
        <v>6.3644131831553969E-4</v>
      </c>
      <c r="C57" s="57">
        <f>IFERROR(-1*('Input Emissions'!C57/130000 - 'Input Emissions'!$M57/130000) /  ( 'Input Emissions'!$M57/130000),0)</f>
        <v>0</v>
      </c>
      <c r="D57" s="58">
        <f>IFERROR(-1*('Input Emissions'!D57/130000 - 'Input Emissions'!$N57/130000) /  ( 'Input Emissions'!$N57/130000),0)</f>
        <v>-9.9203130859091715E-2</v>
      </c>
      <c r="E57" s="56">
        <f>IFERROR(-1*('Input Emissions'!E57 - 'Input Emissions'!$O57) /'Input Emissions'!$O57,0)</f>
        <v>2.9705606013153774E-4</v>
      </c>
      <c r="F57" s="57">
        <f>IFERROR(-1*('Input Emissions'!F57 - 'Input Emissions'!$P57) /'Input Emissions'!$P57,0)</f>
        <v>0</v>
      </c>
      <c r="G57" s="58">
        <f>IFERROR(-1*('Input Emissions'!G57 - 'Input Emissions'!$Q57) /'Input Emissions'!$Q57,0)</f>
        <v>-9.9202330915436149E-2</v>
      </c>
      <c r="H57" s="56">
        <f>IFERROR(-1*('Input Emissions'!H57 - 'Input Emissions'!$R57) /'Input Emissions'!$R57,0)</f>
        <v>9.4349067725921412E-3</v>
      </c>
      <c r="I57" s="57">
        <f>IFERROR(-1*('Input Emissions'!I57 - 'Input Emissions'!$S57) /'Input Emissions'!$S57,0)</f>
        <v>0</v>
      </c>
      <c r="J57" s="58">
        <f>IFERROR(-1*('Input Emissions'!J57 - 'Input Emissions'!$T57) /'Input Emissions'!$T57,0)</f>
        <v>-7.7796242843271773E-2</v>
      </c>
      <c r="K57" s="50"/>
      <c r="L57" s="56">
        <f>IFERROR(-1*('Input Emissions'!L57/130000 - 'Input Emissions'!$L57/130000) /  ( 'Input Emissions'!$L57/130000),0)</f>
        <v>0</v>
      </c>
      <c r="M57" s="57">
        <f>IFERROR(-1*('Input Emissions'!M57/130000 - 'Input Emissions'!$M57/130000) /  ( 'Input Emissions'!$M57/130000),0)</f>
        <v>0</v>
      </c>
      <c r="N57" s="58">
        <f>IFERROR(-1*('Input Emissions'!N57/130000 - 'Input Emissions'!$N57/130000) /  ( 'Input Emissions'!$N57/130000),0)</f>
        <v>0</v>
      </c>
      <c r="O57" s="56">
        <f>IFERROR(-1*('Input Emissions'!O57 - 'Input Emissions'!$O57) /'Input Emissions'!$O57,0)</f>
        <v>0</v>
      </c>
      <c r="P57" s="57">
        <f>IFERROR(-1*('Input Emissions'!P57 - 'Input Emissions'!$P57) /'Input Emissions'!$P57,0)</f>
        <v>0</v>
      </c>
      <c r="Q57" s="58">
        <f>IFERROR(-1*('Input Emissions'!Q57 - 'Input Emissions'!$Q57) /'Input Emissions'!$Q57,0)</f>
        <v>0</v>
      </c>
      <c r="R57" s="56">
        <f>IFERROR(-1*('Input Emissions'!R57 - 'Input Emissions'!$R57) /'Input Emissions'!$R57,0)</f>
        <v>0</v>
      </c>
      <c r="S57" s="57">
        <f>IFERROR(-1*('Input Emissions'!S57 - 'Input Emissions'!$S57) /'Input Emissions'!$S57,0)</f>
        <v>0</v>
      </c>
      <c r="T57" s="58">
        <f>IFERROR(-1*('Input Emissions'!T57 - 'Input Emissions'!$T57) /'Input Emissions'!$T57,0)</f>
        <v>0</v>
      </c>
      <c r="U57" s="50"/>
      <c r="V57" s="56">
        <f>IFERROR(-1*('Input Emissions'!V57/130000 - 'Input Emissions'!$L57/130000) /  ( 'Input Emissions'!$L57/130000),0)</f>
        <v>-2.0416511842990867E-4</v>
      </c>
      <c r="W57" s="57">
        <f>IFERROR(-1*('Input Emissions'!W57/130000 - 'Input Emissions'!$M57/130000) /  ( 'Input Emissions'!$M57/130000),0)</f>
        <v>0</v>
      </c>
      <c r="X57" s="58">
        <f>IFERROR(-1*('Input Emissions'!X57/130000 - 'Input Emissions'!$N57/130000) /  ( 'Input Emissions'!$N57/130000),0)</f>
        <v>-0.14565262742088697</v>
      </c>
      <c r="Y57" s="56">
        <f>IFERROR(-1*('Input Emissions'!Y57 - 'Input Emissions'!$O57) /'Input Emissions'!$O57,0)</f>
        <v>3.9868462261196367E-4</v>
      </c>
      <c r="Z57" s="57">
        <f>IFERROR(-1*('Input Emissions'!Z57 - 'Input Emissions'!$P57) /'Input Emissions'!$P57,0)</f>
        <v>0</v>
      </c>
      <c r="AA57" s="58">
        <f>IFERROR(-1*('Input Emissions'!AA57 - 'Input Emissions'!$Q57) /'Input Emissions'!$Q57,0)</f>
        <v>-0.1456517954675024</v>
      </c>
      <c r="AB57" s="56">
        <f>IFERROR(-1*('Input Emissions'!AB57 - 'Input Emissions'!$R57) /'Input Emissions'!$R57,0)</f>
        <v>-1.2720063374960445E-4</v>
      </c>
      <c r="AC57" s="57">
        <f>IFERROR(-1*('Input Emissions'!AC57 - 'Input Emissions'!$S57) /'Input Emissions'!$S57,0)</f>
        <v>0</v>
      </c>
      <c r="AD57" s="58">
        <f>IFERROR(-1*('Input Emissions'!AD57 - 'Input Emissions'!$T57) /'Input Emissions'!$T57,0)</f>
        <v>-0.12889305058660669</v>
      </c>
      <c r="AE57" s="50"/>
      <c r="AF57" s="56">
        <f>IFERROR(-1*('Input Emissions'!AF57/130000 - 'Input Emissions'!$L57/130000) /  ( 'Input Emissions'!$L57/130000),0)</f>
        <v>2.4078050233207597E-3</v>
      </c>
      <c r="AG57" s="57">
        <f>IFERROR(-1*('Input Emissions'!AG57/130000 - 'Input Emissions'!$M57/130000) /  ( 'Input Emissions'!$M57/130000),0)</f>
        <v>0</v>
      </c>
      <c r="AH57" s="58">
        <f>IFERROR(-1*('Input Emissions'!AH57/130000 - 'Input Emissions'!$N57/130000) /  ( 'Input Emissions'!$N57/130000),0)</f>
        <v>9.0770611699521348E-3</v>
      </c>
      <c r="AI57" s="56">
        <f>IFERROR(-1*('Input Emissions'!AI57 - 'Input Emissions'!$O57) /'Input Emissions'!$O57,0)</f>
        <v>1.7225180081428123E-3</v>
      </c>
      <c r="AJ57" s="57">
        <f>IFERROR(-1*('Input Emissions'!AJ57 - 'Input Emissions'!$P57) /'Input Emissions'!$P57,0)</f>
        <v>0</v>
      </c>
      <c r="AK57" s="58">
        <f>IFERROR(-1*('Input Emissions'!AK57 - 'Input Emissions'!$Q57) /'Input Emissions'!$Q57,0)</f>
        <v>9.0770763389844827E-3</v>
      </c>
      <c r="AL57" s="56">
        <f>IFERROR(-1*('Input Emissions'!AL57 - 'Input Emissions'!$R57) /'Input Emissions'!$R57,0)</f>
        <v>2.2614019179601373E-3</v>
      </c>
      <c r="AM57" s="57">
        <f>IFERROR(-1*('Input Emissions'!AM57 - 'Input Emissions'!$S57) /'Input Emissions'!$S57,0)</f>
        <v>0</v>
      </c>
      <c r="AN57" s="58">
        <f>IFERROR(-1*('Input Emissions'!AN57 - 'Input Emissions'!$T57) /'Input Emissions'!$T57,0)</f>
        <v>8.0426748257278868E-3</v>
      </c>
    </row>
    <row r="58" spans="1:40" ht="15" customHeight="1" thickBot="1" x14ac:dyDescent="0.3">
      <c r="A58" s="6">
        <v>0.79166666666667196</v>
      </c>
      <c r="B58" s="53">
        <f>IFERROR(-1*('Input Emissions'!B58/130000 - 'Input Emissions'!$L58/130000) /  ( 'Input Emissions'!$L58/130000),0)</f>
        <v>2.2315771785783342E-3</v>
      </c>
      <c r="C58" s="54">
        <f>IFERROR(-1*('Input Emissions'!C58/130000 - 'Input Emissions'!$M58/130000) /  ( 'Input Emissions'!$M58/130000),0)</f>
        <v>0</v>
      </c>
      <c r="D58" s="55">
        <f>IFERROR(-1*('Input Emissions'!D58/130000 - 'Input Emissions'!$N58/130000) /  ( 'Input Emissions'!$N58/130000),0)</f>
        <v>-7.5421418996114833E-2</v>
      </c>
      <c r="E58" s="53">
        <f>IFERROR(-1*('Input Emissions'!E58 - 'Input Emissions'!$O58) /'Input Emissions'!$O58,0)</f>
        <v>1.9019065151957479E-3</v>
      </c>
      <c r="F58" s="54">
        <f>IFERROR(-1*('Input Emissions'!F58 - 'Input Emissions'!$P58) /'Input Emissions'!$P58,0)</f>
        <v>0</v>
      </c>
      <c r="G58" s="55">
        <f>IFERROR(-1*('Input Emissions'!G58 - 'Input Emissions'!$Q58) /'Input Emissions'!$Q58,0)</f>
        <v>-7.5420957587097909E-2</v>
      </c>
      <c r="H58" s="53">
        <f>IFERROR(-1*('Input Emissions'!H58 - 'Input Emissions'!$R58) /'Input Emissions'!$R58,0)</f>
        <v>1.291586431453772E-2</v>
      </c>
      <c r="I58" s="54">
        <f>IFERROR(-1*('Input Emissions'!I58 - 'Input Emissions'!$S58) /'Input Emissions'!$S58,0)</f>
        <v>0</v>
      </c>
      <c r="J58" s="55">
        <f>IFERROR(-1*('Input Emissions'!J58 - 'Input Emissions'!$T58) /'Input Emissions'!$T58,0)</f>
        <v>-6.5432911114766651E-2</v>
      </c>
      <c r="K58" s="50"/>
      <c r="L58" s="53">
        <f>IFERROR(-1*('Input Emissions'!L58/130000 - 'Input Emissions'!$L58/130000) /  ( 'Input Emissions'!$L58/130000),0)</f>
        <v>0</v>
      </c>
      <c r="M58" s="54">
        <f>IFERROR(-1*('Input Emissions'!M58/130000 - 'Input Emissions'!$M58/130000) /  ( 'Input Emissions'!$M58/130000),0)</f>
        <v>0</v>
      </c>
      <c r="N58" s="55">
        <f>IFERROR(-1*('Input Emissions'!N58/130000 - 'Input Emissions'!$N58/130000) /  ( 'Input Emissions'!$N58/130000),0)</f>
        <v>0</v>
      </c>
      <c r="O58" s="53">
        <f>IFERROR(-1*('Input Emissions'!O58 - 'Input Emissions'!$O58) /'Input Emissions'!$O58,0)</f>
        <v>0</v>
      </c>
      <c r="P58" s="54">
        <f>IFERROR(-1*('Input Emissions'!P58 - 'Input Emissions'!$P58) /'Input Emissions'!$P58,0)</f>
        <v>0</v>
      </c>
      <c r="Q58" s="55">
        <f>IFERROR(-1*('Input Emissions'!Q58 - 'Input Emissions'!$Q58) /'Input Emissions'!$Q58,0)</f>
        <v>0</v>
      </c>
      <c r="R58" s="53">
        <f>IFERROR(-1*('Input Emissions'!R58 - 'Input Emissions'!$R58) /'Input Emissions'!$R58,0)</f>
        <v>0</v>
      </c>
      <c r="S58" s="54">
        <f>IFERROR(-1*('Input Emissions'!S58 - 'Input Emissions'!$S58) /'Input Emissions'!$S58,0)</f>
        <v>0</v>
      </c>
      <c r="T58" s="55">
        <f>IFERROR(-1*('Input Emissions'!T58 - 'Input Emissions'!$T58) /'Input Emissions'!$T58,0)</f>
        <v>0</v>
      </c>
      <c r="U58" s="50"/>
      <c r="V58" s="53">
        <f>IFERROR(-1*('Input Emissions'!V58/130000 - 'Input Emissions'!$L58/130000) /  ( 'Input Emissions'!$L58/130000),0)</f>
        <v>-1.4884666160304205E-4</v>
      </c>
      <c r="W58" s="54">
        <f>IFERROR(-1*('Input Emissions'!W58/130000 - 'Input Emissions'!$M58/130000) /  ( 'Input Emissions'!$M58/130000),0)</f>
        <v>0</v>
      </c>
      <c r="X58" s="55">
        <f>IFERROR(-1*('Input Emissions'!X58/130000 - 'Input Emissions'!$N58/130000) /  ( 'Input Emissions'!$N58/130000),0)</f>
        <v>-0.12117539190070814</v>
      </c>
      <c r="Y58" s="53">
        <f>IFERROR(-1*('Input Emissions'!Y58 - 'Input Emissions'!$O58) /'Input Emissions'!$O58,0)</f>
        <v>1.706627439926714E-4</v>
      </c>
      <c r="Z58" s="54">
        <f>IFERROR(-1*('Input Emissions'!Z58 - 'Input Emissions'!$P58) /'Input Emissions'!$P58,0)</f>
        <v>0</v>
      </c>
      <c r="AA58" s="55">
        <f>IFERROR(-1*('Input Emissions'!AA58 - 'Input Emissions'!$Q58) /'Input Emissions'!$Q58,0)</f>
        <v>-0.12117471108557833</v>
      </c>
      <c r="AB58" s="53">
        <f>IFERROR(-1*('Input Emissions'!AB58 - 'Input Emissions'!$R58) /'Input Emissions'!$R58,0)</f>
        <v>5.8407999900638309E-4</v>
      </c>
      <c r="AC58" s="54">
        <f>IFERROR(-1*('Input Emissions'!AC58 - 'Input Emissions'!$S58) /'Input Emissions'!$S58,0)</f>
        <v>0</v>
      </c>
      <c r="AD58" s="55">
        <f>IFERROR(-1*('Input Emissions'!AD58 - 'Input Emissions'!$T58) /'Input Emissions'!$T58,0)</f>
        <v>-0.10831173030876916</v>
      </c>
      <c r="AE58" s="50"/>
      <c r="AF58" s="53">
        <f>IFERROR(-1*('Input Emissions'!AF58/130000 - 'Input Emissions'!$L58/130000) /  ( 'Input Emissions'!$L58/130000),0)</f>
        <v>1.5854070216050314E-3</v>
      </c>
      <c r="AG58" s="54">
        <f>IFERROR(-1*('Input Emissions'!AG58/130000 - 'Input Emissions'!$M58/130000) /  ( 'Input Emissions'!$M58/130000),0)</f>
        <v>0</v>
      </c>
      <c r="AH58" s="55">
        <f>IFERROR(-1*('Input Emissions'!AH58/130000 - 'Input Emissions'!$N58/130000) /  ( 'Input Emissions'!$N58/130000),0)</f>
        <v>4.0815104276016598E-3</v>
      </c>
      <c r="AI58" s="53">
        <f>IFERROR(-1*('Input Emissions'!AI58 - 'Input Emissions'!$O58) /'Input Emissions'!$O58,0)</f>
        <v>2.1734726234937636E-3</v>
      </c>
      <c r="AJ58" s="54">
        <f>IFERROR(-1*('Input Emissions'!AJ58 - 'Input Emissions'!$P58) /'Input Emissions'!$P58,0)</f>
        <v>0</v>
      </c>
      <c r="AK58" s="55">
        <f>IFERROR(-1*('Input Emissions'!AK58 - 'Input Emissions'!$Q58) /'Input Emissions'!$Q58,0)</f>
        <v>4.0815001997169748E-3</v>
      </c>
      <c r="AL58" s="53">
        <f>IFERROR(-1*('Input Emissions'!AL58 - 'Input Emissions'!$R58) /'Input Emissions'!$R58,0)</f>
        <v>1.0284518086151487E-3</v>
      </c>
      <c r="AM58" s="54">
        <f>IFERROR(-1*('Input Emissions'!AM58 - 'Input Emissions'!$S58) /'Input Emissions'!$S58,0)</f>
        <v>0</v>
      </c>
      <c r="AN58" s="55">
        <f>IFERROR(-1*('Input Emissions'!AN58 - 'Input Emissions'!$T58) /'Input Emissions'!$T58,0)</f>
        <v>3.76932707949321E-3</v>
      </c>
    </row>
    <row r="59" spans="1:40" ht="15" hidden="1" customHeight="1" x14ac:dyDescent="0.25">
      <c r="A59" s="6">
        <v>0.79513888888889495</v>
      </c>
      <c r="B59" s="11">
        <f>'Input Emissions'!B59/13000</f>
        <v>196368.1676923077</v>
      </c>
      <c r="C59" s="12">
        <f>'Input Emissions'!C59/13000</f>
        <v>0</v>
      </c>
      <c r="D59" s="13">
        <f>'Input Emissions'!D59/13000</f>
        <v>104.7489076923077</v>
      </c>
      <c r="E59" s="11">
        <v>34717684000</v>
      </c>
      <c r="F59" s="12">
        <v>0</v>
      </c>
      <c r="G59" s="13">
        <v>11360068</v>
      </c>
      <c r="H59" s="11">
        <v>17985860</v>
      </c>
      <c r="I59" s="12">
        <v>0</v>
      </c>
      <c r="J59" s="13">
        <v>5883.8495999999996</v>
      </c>
      <c r="K59" s="50"/>
      <c r="L59" s="11">
        <f>'Input Emissions'!L59/13000</f>
        <v>196546.36307692307</v>
      </c>
      <c r="M59" s="12">
        <f>'Input Emissions'!M59/13000</f>
        <v>0</v>
      </c>
      <c r="N59" s="13">
        <f>'Input Emissions'!N59/13000</f>
        <v>101.17098461538463</v>
      </c>
      <c r="O59" s="11">
        <v>34717684000</v>
      </c>
      <c r="P59" s="12">
        <v>0</v>
      </c>
      <c r="Q59" s="13">
        <v>11360068</v>
      </c>
      <c r="R59" s="11">
        <v>17985860</v>
      </c>
      <c r="S59" s="12">
        <v>0</v>
      </c>
      <c r="T59" s="13">
        <v>5883.8495999999996</v>
      </c>
      <c r="U59" s="50"/>
      <c r="V59" s="11">
        <f>'Input Emissions'!V59/13000</f>
        <v>196274.4323076923</v>
      </c>
      <c r="W59" s="12">
        <f>'Input Emissions'!W59/13000</f>
        <v>0</v>
      </c>
      <c r="X59" s="13">
        <f>'Input Emissions'!X59/13000</f>
        <v>110.99796923076924</v>
      </c>
      <c r="Y59" s="11">
        <v>44044243000</v>
      </c>
      <c r="Z59" s="12">
        <v>0</v>
      </c>
      <c r="AA59" s="13">
        <v>16405279</v>
      </c>
      <c r="AB59" s="11">
        <v>22861164</v>
      </c>
      <c r="AC59" s="12">
        <v>0</v>
      </c>
      <c r="AD59" s="13">
        <v>8489.7849999999999</v>
      </c>
      <c r="AE59" s="50"/>
      <c r="AF59" s="11">
        <f>'Input Emissions'!AF59/13000</f>
        <v>196153.84615384616</v>
      </c>
      <c r="AG59" s="12">
        <f>'Input Emissions'!AG59/13000</f>
        <v>0</v>
      </c>
      <c r="AH59" s="13">
        <f>'Input Emissions'!AH59/13000</f>
        <v>100.80102153846154</v>
      </c>
      <c r="AI59" s="11">
        <v>41809129000</v>
      </c>
      <c r="AJ59" s="12">
        <v>0</v>
      </c>
      <c r="AK59" s="13">
        <v>12774326</v>
      </c>
      <c r="AL59" s="11">
        <v>21693078</v>
      </c>
      <c r="AM59" s="12">
        <v>0</v>
      </c>
      <c r="AN59" s="13">
        <v>6615.0913</v>
      </c>
    </row>
    <row r="60" spans="1:40" ht="15" hidden="1" customHeight="1" x14ac:dyDescent="0.25">
      <c r="A60" s="6">
        <v>0.79861111111111704</v>
      </c>
      <c r="B60" s="14">
        <f>'Input Emissions'!B60/13000</f>
        <v>181099.14615384614</v>
      </c>
      <c r="C60" s="15">
        <f>'Input Emissions'!C60/13000</f>
        <v>0</v>
      </c>
      <c r="D60" s="16">
        <f>'Input Emissions'!D60/13000</f>
        <v>96.11756923076922</v>
      </c>
      <c r="E60" s="14">
        <v>32285141000</v>
      </c>
      <c r="F60" s="15">
        <v>0</v>
      </c>
      <c r="G60" s="16">
        <v>10497462</v>
      </c>
      <c r="H60" s="14">
        <v>16719073</v>
      </c>
      <c r="I60" s="15">
        <v>0</v>
      </c>
      <c r="J60" s="16">
        <v>5437.1620000000003</v>
      </c>
      <c r="K60" s="50"/>
      <c r="L60" s="14">
        <f>'Input Emissions'!L60/13000</f>
        <v>179868.55384615384</v>
      </c>
      <c r="M60" s="15">
        <f>'Input Emissions'!M60/13000</f>
        <v>0</v>
      </c>
      <c r="N60" s="16">
        <f>'Input Emissions'!N60/13000</f>
        <v>94.812453846153844</v>
      </c>
      <c r="O60" s="14">
        <v>32285141000</v>
      </c>
      <c r="P60" s="15">
        <v>0</v>
      </c>
      <c r="Q60" s="16">
        <v>10497462</v>
      </c>
      <c r="R60" s="14">
        <v>16719073</v>
      </c>
      <c r="S60" s="15">
        <v>0</v>
      </c>
      <c r="T60" s="16">
        <v>5437.1620000000003</v>
      </c>
      <c r="U60" s="50"/>
      <c r="V60" s="14">
        <f>'Input Emissions'!V60/13000</f>
        <v>179878.06</v>
      </c>
      <c r="W60" s="15">
        <f>'Input Emissions'!W60/13000</f>
        <v>0</v>
      </c>
      <c r="X60" s="16">
        <f>'Input Emissions'!X60/13000</f>
        <v>104.89006923076923</v>
      </c>
      <c r="Y60" s="14">
        <v>41469100000</v>
      </c>
      <c r="Z60" s="15">
        <v>0</v>
      </c>
      <c r="AA60" s="16">
        <v>14715418</v>
      </c>
      <c r="AB60" s="14">
        <v>21513918</v>
      </c>
      <c r="AC60" s="15">
        <v>0</v>
      </c>
      <c r="AD60" s="16">
        <v>7616.4633999999996</v>
      </c>
      <c r="AE60" s="50"/>
      <c r="AF60" s="14">
        <f>'Input Emissions'!AF60/13000</f>
        <v>179230.76923076922</v>
      </c>
      <c r="AG60" s="15">
        <f>'Input Emissions'!AG60/13000</f>
        <v>0</v>
      </c>
      <c r="AH60" s="16">
        <f>'Input Emissions'!AH60/13000</f>
        <v>94.536535769230781</v>
      </c>
      <c r="AI60" s="14">
        <v>39212962000</v>
      </c>
      <c r="AJ60" s="15">
        <v>0</v>
      </c>
      <c r="AK60" s="16">
        <v>11852139</v>
      </c>
      <c r="AL60" s="14">
        <v>20334794</v>
      </c>
      <c r="AM60" s="15">
        <v>0</v>
      </c>
      <c r="AN60" s="16">
        <v>6137.2812000000004</v>
      </c>
    </row>
    <row r="61" spans="1:40" ht="15" hidden="1" customHeight="1" x14ac:dyDescent="0.25">
      <c r="A61" s="6">
        <v>0.80208333333333903</v>
      </c>
      <c r="B61" s="11">
        <f>'Input Emissions'!B61/13000</f>
        <v>160474.98846153845</v>
      </c>
      <c r="C61" s="12">
        <f>'Input Emissions'!C61/13000</f>
        <v>0</v>
      </c>
      <c r="D61" s="13">
        <f>'Input Emissions'!D61/13000</f>
        <v>87.269938461538459</v>
      </c>
      <c r="E61" s="11">
        <v>28709754900</v>
      </c>
      <c r="F61" s="12">
        <v>0</v>
      </c>
      <c r="G61" s="13">
        <v>9328934</v>
      </c>
      <c r="H61" s="11">
        <v>14864058</v>
      </c>
      <c r="I61" s="12">
        <v>0</v>
      </c>
      <c r="J61" s="13">
        <v>4832.5766999999996</v>
      </c>
      <c r="K61" s="50"/>
      <c r="L61" s="11">
        <f>'Input Emissions'!L61/13000</f>
        <v>157246.91692307693</v>
      </c>
      <c r="M61" s="12">
        <f>'Input Emissions'!M61/13000</f>
        <v>0</v>
      </c>
      <c r="N61" s="13">
        <f>'Input Emissions'!N61/13000</f>
        <v>87.113238461538472</v>
      </c>
      <c r="O61" s="11">
        <v>28709754900</v>
      </c>
      <c r="P61" s="12">
        <v>0</v>
      </c>
      <c r="Q61" s="13">
        <v>9328934</v>
      </c>
      <c r="R61" s="11">
        <v>14864058</v>
      </c>
      <c r="S61" s="12">
        <v>0</v>
      </c>
      <c r="T61" s="13">
        <v>4832.5766999999996</v>
      </c>
      <c r="U61" s="50"/>
      <c r="V61" s="11">
        <f>'Input Emissions'!V61/13000</f>
        <v>159418.59461538462</v>
      </c>
      <c r="W61" s="12">
        <f>'Input Emissions'!W61/13000</f>
        <v>0</v>
      </c>
      <c r="X61" s="13">
        <f>'Input Emissions'!X61/13000</f>
        <v>96.84460769230769</v>
      </c>
      <c r="Y61" s="11">
        <v>37827338000</v>
      </c>
      <c r="Z61" s="12">
        <v>0</v>
      </c>
      <c r="AA61" s="13">
        <v>12670688</v>
      </c>
      <c r="AB61" s="11">
        <v>19612960</v>
      </c>
      <c r="AC61" s="12">
        <v>0</v>
      </c>
      <c r="AD61" s="13">
        <v>6558.2950000000001</v>
      </c>
      <c r="AE61" s="50"/>
      <c r="AF61" s="11">
        <f>'Input Emissions'!AF61/13000</f>
        <v>156923.07692307694</v>
      </c>
      <c r="AG61" s="12">
        <f>'Input Emissions'!AG61/13000</f>
        <v>0</v>
      </c>
      <c r="AH61" s="13">
        <f>'Input Emissions'!AH61/13000</f>
        <v>86.958418076923081</v>
      </c>
      <c r="AI61" s="11">
        <v>35398234000</v>
      </c>
      <c r="AJ61" s="12">
        <v>0</v>
      </c>
      <c r="AK61" s="13">
        <v>10594410</v>
      </c>
      <c r="AL61" s="11">
        <v>18345796</v>
      </c>
      <c r="AM61" s="12">
        <v>0</v>
      </c>
      <c r="AN61" s="13">
        <v>5486.0630000000001</v>
      </c>
    </row>
    <row r="62" spans="1:40" ht="15" hidden="1" customHeight="1" x14ac:dyDescent="0.25">
      <c r="A62" s="6">
        <v>0.80555555555556202</v>
      </c>
      <c r="B62" s="14">
        <f>'Input Emissions'!B62/13000</f>
        <v>136092.81</v>
      </c>
      <c r="C62" s="15">
        <f>'Input Emissions'!C62/13000</f>
        <v>0</v>
      </c>
      <c r="D62" s="16">
        <f>'Input Emissions'!D62/13000</f>
        <v>77.194303076923077</v>
      </c>
      <c r="E62" s="14">
        <v>24160366600</v>
      </c>
      <c r="F62" s="15">
        <v>0</v>
      </c>
      <c r="G62" s="16">
        <v>8111866</v>
      </c>
      <c r="H62" s="14">
        <v>12505640</v>
      </c>
      <c r="I62" s="15">
        <v>0</v>
      </c>
      <c r="J62" s="16">
        <v>4201.5879999999997</v>
      </c>
      <c r="K62" s="50"/>
      <c r="L62" s="14">
        <f>'Input Emissions'!L62/13000</f>
        <v>130574.5723076923</v>
      </c>
      <c r="M62" s="15">
        <f>'Input Emissions'!M62/13000</f>
        <v>0</v>
      </c>
      <c r="N62" s="16">
        <f>'Input Emissions'!N62/13000</f>
        <v>74.16</v>
      </c>
      <c r="O62" s="14">
        <v>24160366600</v>
      </c>
      <c r="P62" s="15">
        <v>0</v>
      </c>
      <c r="Q62" s="16">
        <v>8111866</v>
      </c>
      <c r="R62" s="14">
        <v>12505640</v>
      </c>
      <c r="S62" s="15">
        <v>0</v>
      </c>
      <c r="T62" s="16">
        <v>4201.5879999999997</v>
      </c>
      <c r="U62" s="50"/>
      <c r="V62" s="14">
        <f>'Input Emissions'!V62/13000</f>
        <v>132443.45076923078</v>
      </c>
      <c r="W62" s="15">
        <f>'Input Emissions'!W62/13000</f>
        <v>0</v>
      </c>
      <c r="X62" s="16">
        <f>'Input Emissions'!X62/13000</f>
        <v>84.257761538461537</v>
      </c>
      <c r="Y62" s="14">
        <v>33406783500</v>
      </c>
      <c r="Z62" s="15">
        <v>0</v>
      </c>
      <c r="AA62" s="16">
        <v>10550940</v>
      </c>
      <c r="AB62" s="14">
        <v>17311228</v>
      </c>
      <c r="AC62" s="15">
        <v>0</v>
      </c>
      <c r="AD62" s="16">
        <v>5460.5879999999997</v>
      </c>
      <c r="AE62" s="50"/>
      <c r="AF62" s="14">
        <f>'Input Emissions'!AF62/13000</f>
        <v>130000</v>
      </c>
      <c r="AG62" s="15">
        <f>'Input Emissions'!AG62/13000</f>
        <v>0</v>
      </c>
      <c r="AH62" s="16">
        <f>'Input Emissions'!AH62/13000</f>
        <v>74.141684230769229</v>
      </c>
      <c r="AI62" s="14">
        <v>31126151200</v>
      </c>
      <c r="AJ62" s="15">
        <v>0</v>
      </c>
      <c r="AK62" s="16">
        <v>8634663</v>
      </c>
      <c r="AL62" s="14">
        <v>16124406</v>
      </c>
      <c r="AM62" s="15">
        <v>0</v>
      </c>
      <c r="AN62" s="16">
        <v>4471.3530000000001</v>
      </c>
    </row>
    <row r="63" spans="1:40" ht="15" hidden="1" customHeight="1" x14ac:dyDescent="0.25">
      <c r="A63" s="6">
        <v>0.80902777777778401</v>
      </c>
      <c r="B63" s="11">
        <f>'Input Emissions'!B63/13000</f>
        <v>108343.10923076923</v>
      </c>
      <c r="C63" s="12">
        <f>'Input Emissions'!C63/13000</f>
        <v>0</v>
      </c>
      <c r="D63" s="13">
        <f>'Input Emissions'!D63/13000</f>
        <v>59.618738461538463</v>
      </c>
      <c r="E63" s="11">
        <v>19167010800</v>
      </c>
      <c r="F63" s="12">
        <v>0</v>
      </c>
      <c r="G63" s="13">
        <v>5872654</v>
      </c>
      <c r="H63" s="11">
        <v>9918002</v>
      </c>
      <c r="I63" s="12">
        <v>0</v>
      </c>
      <c r="J63" s="13">
        <v>3041.8456999999999</v>
      </c>
      <c r="K63" s="50"/>
      <c r="L63" s="11">
        <f>'Input Emissions'!L63/13000</f>
        <v>100498.49076923078</v>
      </c>
      <c r="M63" s="12">
        <f>'Input Emissions'!M63/13000</f>
        <v>0</v>
      </c>
      <c r="N63" s="13">
        <f>'Input Emissions'!N63/13000</f>
        <v>54.94727692307692</v>
      </c>
      <c r="O63" s="11">
        <v>19167010800</v>
      </c>
      <c r="P63" s="12">
        <v>0</v>
      </c>
      <c r="Q63" s="13">
        <v>5872654</v>
      </c>
      <c r="R63" s="11">
        <v>9918002</v>
      </c>
      <c r="S63" s="12">
        <v>0</v>
      </c>
      <c r="T63" s="13">
        <v>3041.8456999999999</v>
      </c>
      <c r="U63" s="50"/>
      <c r="V63" s="11">
        <f>'Input Emissions'!V63/13000</f>
        <v>102179.64307692308</v>
      </c>
      <c r="W63" s="12">
        <f>'Input Emissions'!W63/13000</f>
        <v>0</v>
      </c>
      <c r="X63" s="13">
        <f>'Input Emissions'!X63/13000</f>
        <v>63.761507692307688</v>
      </c>
      <c r="Y63" s="11">
        <v>28096821200</v>
      </c>
      <c r="Z63" s="12">
        <v>0</v>
      </c>
      <c r="AA63" s="13">
        <v>6947383</v>
      </c>
      <c r="AB63" s="11">
        <v>14551903</v>
      </c>
      <c r="AC63" s="12">
        <v>0</v>
      </c>
      <c r="AD63" s="13">
        <v>3596.806</v>
      </c>
      <c r="AE63" s="50"/>
      <c r="AF63" s="11">
        <f>'Input Emissions'!AF63/13000</f>
        <v>100000</v>
      </c>
      <c r="AG63" s="12">
        <f>'Input Emissions'!AG63/13000</f>
        <v>0</v>
      </c>
      <c r="AH63" s="13">
        <f>'Input Emissions'!AH63/13000</f>
        <v>54.952073461538461</v>
      </c>
      <c r="AI63" s="11">
        <v>26223855600</v>
      </c>
      <c r="AJ63" s="12">
        <v>0</v>
      </c>
      <c r="AK63" s="13">
        <v>5669533.5</v>
      </c>
      <c r="AL63" s="11">
        <v>13578556</v>
      </c>
      <c r="AM63" s="12">
        <v>0</v>
      </c>
      <c r="AN63" s="13">
        <v>2937.1327999999999</v>
      </c>
    </row>
    <row r="64" spans="1:40" ht="15" hidden="1" customHeight="1" x14ac:dyDescent="0.25">
      <c r="A64" s="6">
        <v>0.812500000000006</v>
      </c>
      <c r="B64" s="14">
        <f>'Input Emissions'!B64/13000</f>
        <v>78324.947692307687</v>
      </c>
      <c r="C64" s="15">
        <f>'Input Emissions'!C64/13000</f>
        <v>0</v>
      </c>
      <c r="D64" s="16">
        <f>'Input Emissions'!D64/13000</f>
        <v>36.469830769230768</v>
      </c>
      <c r="E64" s="14">
        <v>13979990000</v>
      </c>
      <c r="F64" s="15">
        <v>0</v>
      </c>
      <c r="G64" s="16">
        <v>3470701</v>
      </c>
      <c r="H64" s="14">
        <v>7230702</v>
      </c>
      <c r="I64" s="15">
        <v>0</v>
      </c>
      <c r="J64" s="16">
        <v>1797.7643</v>
      </c>
      <c r="K64" s="50"/>
      <c r="L64" s="14">
        <f>'Input Emissions'!L64/13000</f>
        <v>68699.352307692301</v>
      </c>
      <c r="M64" s="15">
        <f>'Input Emissions'!M64/13000</f>
        <v>0</v>
      </c>
      <c r="N64" s="16">
        <f>'Input Emissions'!N64/13000</f>
        <v>32.530323076923075</v>
      </c>
      <c r="O64" s="14">
        <v>13979990000</v>
      </c>
      <c r="P64" s="15">
        <v>0</v>
      </c>
      <c r="Q64" s="16">
        <v>3470701</v>
      </c>
      <c r="R64" s="14">
        <v>7230702</v>
      </c>
      <c r="S64" s="15">
        <v>0</v>
      </c>
      <c r="T64" s="16">
        <v>1797.7643</v>
      </c>
      <c r="U64" s="50"/>
      <c r="V64" s="14">
        <f>'Input Emissions'!V64/13000</f>
        <v>70755.288461538468</v>
      </c>
      <c r="W64" s="15">
        <f>'Input Emissions'!W64/13000</f>
        <v>0</v>
      </c>
      <c r="X64" s="16">
        <f>'Input Emissions'!X64/13000</f>
        <v>40.011410769230771</v>
      </c>
      <c r="Y64" s="14">
        <v>22437646300</v>
      </c>
      <c r="Z64" s="15">
        <v>0</v>
      </c>
      <c r="AA64" s="16">
        <v>3121988</v>
      </c>
      <c r="AB64" s="14">
        <v>11611992</v>
      </c>
      <c r="AC64" s="15">
        <v>0</v>
      </c>
      <c r="AD64" s="16">
        <v>1617.7702999999999</v>
      </c>
      <c r="AE64" s="50"/>
      <c r="AF64" s="14">
        <f>'Input Emissions'!AF64/13000</f>
        <v>68461.538461538468</v>
      </c>
      <c r="AG64" s="15">
        <f>'Input Emissions'!AG64/13000</f>
        <v>0</v>
      </c>
      <c r="AH64" s="16">
        <f>'Input Emissions'!AH64/13000</f>
        <v>32.600940192307689</v>
      </c>
      <c r="AI64" s="14">
        <v>20927326200</v>
      </c>
      <c r="AJ64" s="15">
        <v>0</v>
      </c>
      <c r="AK64" s="16">
        <v>3542209</v>
      </c>
      <c r="AL64" s="14">
        <v>10828218</v>
      </c>
      <c r="AM64" s="15">
        <v>0</v>
      </c>
      <c r="AN64" s="16">
        <v>1834.3996999999999</v>
      </c>
    </row>
    <row r="65" spans="1:41" ht="15" hidden="1" customHeight="1" x14ac:dyDescent="0.25">
      <c r="A65" s="6">
        <v>0.81597222222222898</v>
      </c>
      <c r="B65" s="11">
        <f>'Input Emissions'!B65/13000</f>
        <v>52768.644615384612</v>
      </c>
      <c r="C65" s="12">
        <f>'Input Emissions'!C65/13000</f>
        <v>0</v>
      </c>
      <c r="D65" s="13">
        <f>'Input Emissions'!D65/13000</f>
        <v>19.81794846153846</v>
      </c>
      <c r="E65" s="11">
        <v>9310768100</v>
      </c>
      <c r="F65" s="12">
        <v>0</v>
      </c>
      <c r="G65" s="13">
        <v>1481249.6</v>
      </c>
      <c r="H65" s="11">
        <v>4815891.5</v>
      </c>
      <c r="I65" s="12">
        <v>0</v>
      </c>
      <c r="J65" s="13">
        <v>767.90160000000003</v>
      </c>
      <c r="K65" s="50"/>
      <c r="L65" s="11">
        <f>'Input Emissions'!L65/13000</f>
        <v>42236.92769230769</v>
      </c>
      <c r="M65" s="12">
        <f>'Input Emissions'!M65/13000</f>
        <v>0</v>
      </c>
      <c r="N65" s="13">
        <f>'Input Emissions'!N65/13000</f>
        <v>16.092401538461537</v>
      </c>
      <c r="O65" s="11">
        <v>9310768100</v>
      </c>
      <c r="P65" s="12">
        <v>0</v>
      </c>
      <c r="Q65" s="13">
        <v>1481249.6</v>
      </c>
      <c r="R65" s="11">
        <v>4815891.5</v>
      </c>
      <c r="S65" s="12">
        <v>0</v>
      </c>
      <c r="T65" s="13">
        <v>767.90160000000003</v>
      </c>
      <c r="U65" s="50"/>
      <c r="V65" s="11">
        <f>'Input Emissions'!V65/13000</f>
        <v>44924.61307692308</v>
      </c>
      <c r="W65" s="12">
        <f>'Input Emissions'!W65/13000</f>
        <v>0</v>
      </c>
      <c r="X65" s="13">
        <f>'Input Emissions'!X65/13000</f>
        <v>23.493057692307691</v>
      </c>
      <c r="Y65" s="11">
        <v>16873154600</v>
      </c>
      <c r="Z65" s="12">
        <v>0</v>
      </c>
      <c r="AA65" s="13">
        <v>942020.6</v>
      </c>
      <c r="AB65" s="11">
        <v>8723346</v>
      </c>
      <c r="AC65" s="12">
        <v>0</v>
      </c>
      <c r="AD65" s="13">
        <v>489.14496000000003</v>
      </c>
      <c r="AE65" s="50"/>
      <c r="AF65" s="11">
        <f>'Input Emissions'!AF65/13000</f>
        <v>41923.076923076922</v>
      </c>
      <c r="AG65" s="12">
        <f>'Input Emissions'!AG65/13000</f>
        <v>0</v>
      </c>
      <c r="AH65" s="13">
        <f>'Input Emissions'!AH65/13000</f>
        <v>16.189478769230767</v>
      </c>
      <c r="AI65" s="11">
        <v>15950751700</v>
      </c>
      <c r="AJ65" s="12">
        <v>0</v>
      </c>
      <c r="AK65" s="13">
        <v>1610227.2</v>
      </c>
      <c r="AL65" s="11">
        <v>8246535.5</v>
      </c>
      <c r="AM65" s="12">
        <v>0</v>
      </c>
      <c r="AN65" s="13">
        <v>834.02954</v>
      </c>
    </row>
    <row r="66" spans="1:41" ht="15" hidden="1" customHeight="1" x14ac:dyDescent="0.25">
      <c r="A66" s="6">
        <v>0.81944444444445097</v>
      </c>
      <c r="B66" s="14">
        <f>'Input Emissions'!B66/13000</f>
        <v>34820.502153846151</v>
      </c>
      <c r="C66" s="15">
        <f>'Input Emissions'!C66/13000</f>
        <v>0</v>
      </c>
      <c r="D66" s="16">
        <f>'Input Emissions'!D66/13000</f>
        <v>10.791669230769232</v>
      </c>
      <c r="E66" s="14">
        <v>5745655800</v>
      </c>
      <c r="F66" s="15">
        <v>0</v>
      </c>
      <c r="G66" s="16">
        <v>689406.06</v>
      </c>
      <c r="H66" s="14">
        <v>2974066</v>
      </c>
      <c r="I66" s="15">
        <v>0</v>
      </c>
      <c r="J66" s="16">
        <v>357.55963000000003</v>
      </c>
      <c r="K66" s="50"/>
      <c r="L66" s="14">
        <f>'Input Emissions'!L66/13000</f>
        <v>24906.417230769232</v>
      </c>
      <c r="M66" s="15">
        <f>'Input Emissions'!M66/13000</f>
        <v>0</v>
      </c>
      <c r="N66" s="16">
        <f>'Input Emissions'!N66/13000</f>
        <v>7.4940769230769231</v>
      </c>
      <c r="O66" s="14">
        <v>5745655800</v>
      </c>
      <c r="P66" s="15">
        <v>0</v>
      </c>
      <c r="Q66" s="16">
        <v>689406.06</v>
      </c>
      <c r="R66" s="14">
        <v>2974066</v>
      </c>
      <c r="S66" s="15">
        <v>0</v>
      </c>
      <c r="T66" s="16">
        <v>357.55963000000003</v>
      </c>
      <c r="U66" s="50"/>
      <c r="V66" s="14">
        <f>'Input Emissions'!V66/13000</f>
        <v>27652.841846153846</v>
      </c>
      <c r="W66" s="15">
        <f>'Input Emissions'!W66/13000</f>
        <v>0</v>
      </c>
      <c r="X66" s="16">
        <f>'Input Emissions'!X66/13000</f>
        <v>13.173372307692308</v>
      </c>
      <c r="Y66" s="14">
        <v>12801472500</v>
      </c>
      <c r="Z66" s="15">
        <v>0</v>
      </c>
      <c r="AA66" s="16">
        <v>120159.94500000001</v>
      </c>
      <c r="AB66" s="14">
        <v>6616608.5</v>
      </c>
      <c r="AC66" s="15">
        <v>0</v>
      </c>
      <c r="AD66" s="16">
        <v>63.039709999999999</v>
      </c>
      <c r="AE66" s="50"/>
      <c r="AF66" s="14">
        <f>'Input Emissions'!AF66/13000</f>
        <v>24615.384615384617</v>
      </c>
      <c r="AG66" s="15">
        <f>'Input Emissions'!AG66/13000</f>
        <v>0</v>
      </c>
      <c r="AH66" s="16">
        <f>'Input Emissions'!AH66/13000</f>
        <v>7.5628536538461537</v>
      </c>
      <c r="AI66" s="14">
        <v>12297244700</v>
      </c>
      <c r="AJ66" s="15">
        <v>0</v>
      </c>
      <c r="AK66" s="16">
        <v>281781.71999999997</v>
      </c>
      <c r="AL66" s="14">
        <v>6357698.5</v>
      </c>
      <c r="AM66" s="15">
        <v>0</v>
      </c>
      <c r="AN66" s="16">
        <v>146.87062</v>
      </c>
    </row>
    <row r="67" spans="1:41" ht="15" hidden="1" customHeight="1" x14ac:dyDescent="0.25">
      <c r="A67" s="6">
        <v>0.82291666666667296</v>
      </c>
      <c r="B67" s="11">
        <f>'Input Emissions'!B67/13000</f>
        <v>22082.488615384616</v>
      </c>
      <c r="C67" s="12">
        <f>'Input Emissions'!C67/13000</f>
        <v>0</v>
      </c>
      <c r="D67" s="13">
        <f>'Input Emissions'!D67/13000</f>
        <v>4.5864661538461533</v>
      </c>
      <c r="E67" s="11">
        <v>3236317180</v>
      </c>
      <c r="F67" s="12">
        <v>0</v>
      </c>
      <c r="G67" s="13">
        <v>263389.5</v>
      </c>
      <c r="H67" s="11">
        <v>1675124.5</v>
      </c>
      <c r="I67" s="12">
        <v>0</v>
      </c>
      <c r="J67" s="13">
        <v>136.41243</v>
      </c>
      <c r="K67" s="50"/>
      <c r="L67" s="11">
        <f>'Input Emissions'!L67/13000</f>
        <v>13665.511384615385</v>
      </c>
      <c r="M67" s="12">
        <f>'Input Emissions'!M67/13000</f>
        <v>0</v>
      </c>
      <c r="N67" s="13">
        <f>'Input Emissions'!N67/13000</f>
        <v>2.2128943846153848</v>
      </c>
      <c r="O67" s="11">
        <v>3236317180</v>
      </c>
      <c r="P67" s="12">
        <v>0</v>
      </c>
      <c r="Q67" s="13">
        <v>263389.5</v>
      </c>
      <c r="R67" s="11">
        <v>1675124.5</v>
      </c>
      <c r="S67" s="12">
        <v>0</v>
      </c>
      <c r="T67" s="13">
        <v>136.41243</v>
      </c>
      <c r="U67" s="50"/>
      <c r="V67" s="11">
        <f>'Input Emissions'!V67/13000</f>
        <v>16149.864615384615</v>
      </c>
      <c r="W67" s="12">
        <f>'Input Emissions'!W67/13000</f>
        <v>0</v>
      </c>
      <c r="X67" s="13">
        <f>'Input Emissions'!X67/13000</f>
        <v>5.5988484615384611</v>
      </c>
      <c r="Y67" s="11">
        <v>10003530800</v>
      </c>
      <c r="Z67" s="12">
        <v>0</v>
      </c>
      <c r="AA67" s="13">
        <v>903.71669999999995</v>
      </c>
      <c r="AB67" s="11">
        <v>5171905.5</v>
      </c>
      <c r="AC67" s="12">
        <v>0</v>
      </c>
      <c r="AD67" s="13">
        <v>0.70022839999999997</v>
      </c>
      <c r="AE67" s="50"/>
      <c r="AF67" s="11">
        <f>'Input Emissions'!AF67/13000</f>
        <v>13384.615384615385</v>
      </c>
      <c r="AG67" s="12">
        <f>'Input Emissions'!AG67/13000</f>
        <v>0</v>
      </c>
      <c r="AH67" s="13">
        <f>'Input Emissions'!AH67/13000</f>
        <v>2.2585296538461539</v>
      </c>
      <c r="AI67" s="11">
        <v>9884194800</v>
      </c>
      <c r="AJ67" s="12">
        <v>0</v>
      </c>
      <c r="AK67" s="13">
        <v>73845.009999999995</v>
      </c>
      <c r="AL67" s="11">
        <v>5111069</v>
      </c>
      <c r="AM67" s="12">
        <v>0</v>
      </c>
      <c r="AN67" s="13">
        <v>38.436413000000002</v>
      </c>
    </row>
    <row r="68" spans="1:41" ht="15" hidden="1" customHeight="1" x14ac:dyDescent="0.25">
      <c r="A68" s="6">
        <v>0.82638888888889594</v>
      </c>
      <c r="B68" s="14">
        <f>'Input Emissions'!B68/13000</f>
        <v>13387.547076923076</v>
      </c>
      <c r="C68" s="15">
        <f>'Input Emissions'!C68/13000</f>
        <v>0</v>
      </c>
      <c r="D68" s="16">
        <f>'Input Emissions'!D68/13000</f>
        <v>0.92706484615384621</v>
      </c>
      <c r="E68" s="14">
        <v>1669134980</v>
      </c>
      <c r="F68" s="15">
        <v>0</v>
      </c>
      <c r="G68" s="16">
        <v>0</v>
      </c>
      <c r="H68" s="14">
        <v>863125.9</v>
      </c>
      <c r="I68" s="15">
        <v>0</v>
      </c>
      <c r="J68" s="16">
        <v>0</v>
      </c>
      <c r="K68" s="50"/>
      <c r="L68" s="14">
        <f>'Input Emissions'!L68/13000</f>
        <v>6621.6344615384614</v>
      </c>
      <c r="M68" s="15">
        <f>'Input Emissions'!M68/13000</f>
        <v>0</v>
      </c>
      <c r="N68" s="16">
        <f>'Input Emissions'!N68/13000</f>
        <v>0</v>
      </c>
      <c r="O68" s="14">
        <v>1669134980</v>
      </c>
      <c r="P68" s="15">
        <v>0</v>
      </c>
      <c r="Q68" s="16">
        <v>0</v>
      </c>
      <c r="R68" s="14">
        <v>863125.9</v>
      </c>
      <c r="S68" s="15">
        <v>0</v>
      </c>
      <c r="T68" s="16">
        <v>0</v>
      </c>
      <c r="U68" s="50"/>
      <c r="V68" s="14">
        <f>'Input Emissions'!V68/13000</f>
        <v>8789.0350769230772</v>
      </c>
      <c r="W68" s="15">
        <f>'Input Emissions'!W68/13000</f>
        <v>0</v>
      </c>
      <c r="X68" s="16">
        <f>'Input Emissions'!X68/13000</f>
        <v>1.4935111538461538</v>
      </c>
      <c r="Y68" s="14">
        <v>7955471400</v>
      </c>
      <c r="Z68" s="15">
        <v>0</v>
      </c>
      <c r="AA68" s="16">
        <v>0</v>
      </c>
      <c r="AB68" s="14">
        <v>4112824</v>
      </c>
      <c r="AC68" s="15">
        <v>0</v>
      </c>
      <c r="AD68" s="16">
        <v>0</v>
      </c>
      <c r="AE68" s="50"/>
      <c r="AF68" s="14">
        <f>'Input Emissions'!AF68/13000</f>
        <v>6323.0769230769229</v>
      </c>
      <c r="AG68" s="15">
        <f>'Input Emissions'!AG68/13000</f>
        <v>0</v>
      </c>
      <c r="AH68" s="16">
        <f>'Input Emissions'!AH68/13000</f>
        <v>-2.9775638461538457E-3</v>
      </c>
      <c r="AI68" s="14">
        <v>8218553300</v>
      </c>
      <c r="AJ68" s="15">
        <v>0</v>
      </c>
      <c r="AK68" s="16">
        <v>59.188084000000003</v>
      </c>
      <c r="AL68" s="14">
        <v>4248642</v>
      </c>
      <c r="AM68" s="15">
        <v>0</v>
      </c>
      <c r="AN68" s="16">
        <v>4.4726000000000002E-2</v>
      </c>
    </row>
    <row r="69" spans="1:41" ht="15" hidden="1" customHeight="1" x14ac:dyDescent="0.25">
      <c r="A69" s="6">
        <v>0.82986111111111804</v>
      </c>
      <c r="B69" s="11">
        <f>'Input Emissions'!B69/13000</f>
        <v>7957.4449230769233</v>
      </c>
      <c r="C69" s="12">
        <f>'Input Emissions'!C69/13000</f>
        <v>0</v>
      </c>
      <c r="D69" s="13">
        <f>'Input Emissions'!D69/13000</f>
        <v>0</v>
      </c>
      <c r="E69" s="11">
        <v>815161920</v>
      </c>
      <c r="F69" s="12">
        <v>0</v>
      </c>
      <c r="G69" s="13">
        <v>0</v>
      </c>
      <c r="H69" s="11">
        <v>421168.8</v>
      </c>
      <c r="I69" s="12">
        <v>0</v>
      </c>
      <c r="J69" s="13">
        <v>0</v>
      </c>
      <c r="K69" s="50"/>
      <c r="L69" s="11">
        <f>'Input Emissions'!L69/13000</f>
        <v>2612.9664615384613</v>
      </c>
      <c r="M69" s="12">
        <f>'Input Emissions'!M69/13000</f>
        <v>0</v>
      </c>
      <c r="N69" s="13">
        <f>'Input Emissions'!N69/13000</f>
        <v>0</v>
      </c>
      <c r="O69" s="11">
        <v>815161920</v>
      </c>
      <c r="P69" s="12">
        <v>0</v>
      </c>
      <c r="Q69" s="13">
        <v>0</v>
      </c>
      <c r="R69" s="11">
        <v>421168.8</v>
      </c>
      <c r="S69" s="12">
        <v>0</v>
      </c>
      <c r="T69" s="13">
        <v>0</v>
      </c>
      <c r="U69" s="50"/>
      <c r="V69" s="11">
        <f>'Input Emissions'!V69/13000</f>
        <v>4413.8501538461542</v>
      </c>
      <c r="W69" s="12">
        <f>'Input Emissions'!W69/13000</f>
        <v>0</v>
      </c>
      <c r="X69" s="13">
        <f>'Input Emissions'!X69/13000</f>
        <v>0</v>
      </c>
      <c r="Y69" s="11">
        <v>6761035800</v>
      </c>
      <c r="Z69" s="12">
        <v>0</v>
      </c>
      <c r="AA69" s="13">
        <v>0</v>
      </c>
      <c r="AB69" s="11">
        <v>3492592</v>
      </c>
      <c r="AC69" s="12">
        <v>0</v>
      </c>
      <c r="AD69" s="13">
        <v>0</v>
      </c>
      <c r="AE69" s="50"/>
      <c r="AF69" s="11">
        <f>'Input Emissions'!AF69/13000</f>
        <v>2330.7692307692309</v>
      </c>
      <c r="AG69" s="12">
        <f>'Input Emissions'!AG69/13000</f>
        <v>0</v>
      </c>
      <c r="AH69" s="13">
        <f>'Input Emissions'!AH69/13000</f>
        <v>0</v>
      </c>
      <c r="AI69" s="11">
        <v>7157249500</v>
      </c>
      <c r="AJ69" s="12">
        <v>0</v>
      </c>
      <c r="AK69" s="13">
        <v>0</v>
      </c>
      <c r="AL69" s="11">
        <v>3697352.5</v>
      </c>
      <c r="AM69" s="12">
        <v>0</v>
      </c>
      <c r="AN69" s="13">
        <v>0</v>
      </c>
    </row>
    <row r="70" spans="1:41" ht="15" hidden="1" customHeight="1" x14ac:dyDescent="0.25">
      <c r="A70" s="6">
        <v>0.83333333333334003</v>
      </c>
      <c r="B70" s="14">
        <f>'Input Emissions'!B70/13000</f>
        <v>4917.5267692307689</v>
      </c>
      <c r="C70" s="15">
        <f>'Input Emissions'!C70/13000</f>
        <v>0</v>
      </c>
      <c r="D70" s="16">
        <f>'Input Emissions'!D70/13000</f>
        <v>0</v>
      </c>
      <c r="E70" s="14">
        <v>380728896</v>
      </c>
      <c r="F70" s="15">
        <v>0</v>
      </c>
      <c r="G70" s="16">
        <v>0</v>
      </c>
      <c r="H70" s="14">
        <v>196611.11</v>
      </c>
      <c r="I70" s="15">
        <v>0</v>
      </c>
      <c r="J70" s="16">
        <v>0</v>
      </c>
      <c r="K70" s="50"/>
      <c r="L70" s="14">
        <f>'Input Emissions'!L70/13000</f>
        <v>811.97707692307688</v>
      </c>
      <c r="M70" s="15">
        <f>'Input Emissions'!M70/13000</f>
        <v>0</v>
      </c>
      <c r="N70" s="16">
        <f>'Input Emissions'!N70/13000</f>
        <v>0</v>
      </c>
      <c r="O70" s="14">
        <v>380728896</v>
      </c>
      <c r="P70" s="15">
        <v>0</v>
      </c>
      <c r="Q70" s="16">
        <v>0</v>
      </c>
      <c r="R70" s="14">
        <v>196611.11</v>
      </c>
      <c r="S70" s="15">
        <v>0</v>
      </c>
      <c r="T70" s="16">
        <v>0</v>
      </c>
      <c r="U70" s="50"/>
      <c r="V70" s="14">
        <f>'Input Emissions'!V70/13000</f>
        <v>1958.320923076923</v>
      </c>
      <c r="W70" s="15">
        <f>'Input Emissions'!W70/13000</f>
        <v>0</v>
      </c>
      <c r="X70" s="16">
        <f>'Input Emissions'!X70/13000</f>
        <v>0</v>
      </c>
      <c r="Y70" s="14">
        <v>6147772400</v>
      </c>
      <c r="Z70" s="15">
        <v>0</v>
      </c>
      <c r="AA70" s="16">
        <v>0</v>
      </c>
      <c r="AB70" s="14">
        <v>3174085</v>
      </c>
      <c r="AC70" s="15">
        <v>0</v>
      </c>
      <c r="AD70" s="16">
        <v>0</v>
      </c>
      <c r="AE70" s="50"/>
      <c r="AF70" s="14">
        <f>'Input Emissions'!AF70/13000</f>
        <v>555.38461538461536</v>
      </c>
      <c r="AG70" s="15">
        <f>'Input Emissions'!AG70/13000</f>
        <v>0</v>
      </c>
      <c r="AH70" s="16">
        <f>'Input Emissions'!AH70/13000</f>
        <v>0</v>
      </c>
      <c r="AI70" s="14">
        <v>6600502300</v>
      </c>
      <c r="AJ70" s="15">
        <v>0</v>
      </c>
      <c r="AK70" s="16">
        <v>0</v>
      </c>
      <c r="AL70" s="14">
        <v>3408098.5</v>
      </c>
      <c r="AM70" s="15">
        <v>0</v>
      </c>
      <c r="AN70" s="16">
        <v>0</v>
      </c>
    </row>
    <row r="71" spans="1:41" s="61" customFormat="1" ht="15" customHeight="1" thickBot="1" x14ac:dyDescent="0.3">
      <c r="A71" s="59" t="s">
        <v>14</v>
      </c>
      <c r="B71" s="65">
        <f>SUM(B$22:B$58)</f>
        <v>0.54945773122892427</v>
      </c>
      <c r="C71" s="66">
        <f t="shared" ref="C71:S71" si="0">SUM(C$22:C$58)</f>
        <v>0</v>
      </c>
      <c r="D71" s="67">
        <f t="shared" si="0"/>
        <v>-0.15206233672945202</v>
      </c>
      <c r="E71" s="65">
        <f t="shared" si="0"/>
        <v>0.54052828423426325</v>
      </c>
      <c r="F71" s="66">
        <f t="shared" si="0"/>
        <v>0</v>
      </c>
      <c r="G71" s="67">
        <f t="shared" si="0"/>
        <v>-0.15207650016151839</v>
      </c>
      <c r="H71" s="68">
        <f t="shared" si="0"/>
        <v>0.51743906918302374</v>
      </c>
      <c r="I71" s="66">
        <f t="shared" si="0"/>
        <v>0</v>
      </c>
      <c r="J71" s="67">
        <f t="shared" si="0"/>
        <v>-0.18371471028064432</v>
      </c>
      <c r="K71" s="69"/>
      <c r="L71" s="65">
        <f t="shared" si="0"/>
        <v>0</v>
      </c>
      <c r="M71" s="66">
        <f t="shared" si="0"/>
        <v>0</v>
      </c>
      <c r="N71" s="67">
        <f t="shared" si="0"/>
        <v>0</v>
      </c>
      <c r="O71" s="65">
        <f t="shared" si="0"/>
        <v>0</v>
      </c>
      <c r="P71" s="66">
        <f t="shared" si="0"/>
        <v>0</v>
      </c>
      <c r="Q71" s="67">
        <f t="shared" si="0"/>
        <v>0</v>
      </c>
      <c r="R71" s="68">
        <f t="shared" si="0"/>
        <v>0</v>
      </c>
      <c r="S71" s="66">
        <f t="shared" si="0"/>
        <v>0</v>
      </c>
      <c r="T71" s="67">
        <f t="shared" ref="T71" si="1">AVERAGE(T$22:T$58)</f>
        <v>0</v>
      </c>
      <c r="U71" s="69"/>
      <c r="V71" s="65">
        <f t="shared" ref="V71:AC71" si="2">SUM(V$22:V$58)</f>
        <v>0.1261408695445822</v>
      </c>
      <c r="W71" s="66">
        <f t="shared" si="2"/>
        <v>0</v>
      </c>
      <c r="X71" s="67">
        <f t="shared" si="2"/>
        <v>0.12626373464829393</v>
      </c>
      <c r="Y71" s="65">
        <f t="shared" si="2"/>
        <v>0.12583515702951195</v>
      </c>
      <c r="Z71" s="66">
        <f t="shared" si="2"/>
        <v>0</v>
      </c>
      <c r="AA71" s="67">
        <f t="shared" si="2"/>
        <v>0.12625190006929621</v>
      </c>
      <c r="AB71" s="68">
        <f t="shared" si="2"/>
        <v>0.11050584852675582</v>
      </c>
      <c r="AC71" s="66">
        <f t="shared" si="2"/>
        <v>0</v>
      </c>
      <c r="AD71" s="67">
        <f t="shared" ref="AD71" si="3">AVERAGE(AD$22:AD$58)</f>
        <v>4.0514923860920787E-3</v>
      </c>
      <c r="AE71" s="69"/>
      <c r="AF71" s="65">
        <f t="shared" ref="AF71:AM71" si="4">SUM(AF$22:AF$58)</f>
        <v>0.14935458082049072</v>
      </c>
      <c r="AG71" s="66">
        <f t="shared" si="4"/>
        <v>0</v>
      </c>
      <c r="AH71" s="67">
        <f t="shared" si="4"/>
        <v>-0.18906176847198336</v>
      </c>
      <c r="AI71" s="65">
        <f t="shared" si="4"/>
        <v>0.10998527252930625</v>
      </c>
      <c r="AJ71" s="66">
        <f t="shared" si="4"/>
        <v>0</v>
      </c>
      <c r="AK71" s="67">
        <f t="shared" si="4"/>
        <v>-0.18903684369166474</v>
      </c>
      <c r="AL71" s="68">
        <f t="shared" si="4"/>
        <v>0.13514237289240738</v>
      </c>
      <c r="AM71" s="66">
        <f t="shared" si="4"/>
        <v>0</v>
      </c>
      <c r="AN71" s="67">
        <f t="shared" ref="AN71" si="5">AVERAGE(AN$22:AN$58)</f>
        <v>1.9160080531113568E-3</v>
      </c>
      <c r="AO71" s="60"/>
    </row>
    <row r="72" spans="1:41" ht="15" customHeight="1" thickBot="1" x14ac:dyDescent="0.3">
      <c r="A72" s="59" t="s">
        <v>15</v>
      </c>
      <c r="B72" s="65">
        <f>MAX(B$22:B$58)</f>
        <v>4.1786954409122889E-2</v>
      </c>
      <c r="C72" s="66">
        <f t="shared" ref="C72:J72" si="6">MAX(C$22:C$58)</f>
        <v>0</v>
      </c>
      <c r="D72" s="67">
        <f t="shared" si="6"/>
        <v>4.8891370661886563E-2</v>
      </c>
      <c r="E72" s="65">
        <f t="shared" si="6"/>
        <v>4.1098067783420164E-2</v>
      </c>
      <c r="F72" s="66">
        <f t="shared" si="6"/>
        <v>0</v>
      </c>
      <c r="G72" s="67">
        <f t="shared" si="6"/>
        <v>4.8889649212181585E-2</v>
      </c>
      <c r="H72" s="68">
        <f t="shared" si="6"/>
        <v>4.0764678093516006E-2</v>
      </c>
      <c r="I72" s="66">
        <f t="shared" si="6"/>
        <v>0</v>
      </c>
      <c r="J72" s="67">
        <f t="shared" si="6"/>
        <v>3.9589436100626124E-2</v>
      </c>
      <c r="K72" s="69"/>
      <c r="L72" s="65">
        <f>MAX(L$22:L$58)</f>
        <v>0</v>
      </c>
      <c r="M72" s="66">
        <f t="shared" ref="M72:T72" si="7">MAX(M$22:M$58)</f>
        <v>0</v>
      </c>
      <c r="N72" s="67">
        <f t="shared" si="7"/>
        <v>0</v>
      </c>
      <c r="O72" s="65">
        <f t="shared" si="7"/>
        <v>0</v>
      </c>
      <c r="P72" s="66">
        <f t="shared" si="7"/>
        <v>0</v>
      </c>
      <c r="Q72" s="67">
        <f t="shared" si="7"/>
        <v>0</v>
      </c>
      <c r="R72" s="68">
        <f t="shared" si="7"/>
        <v>0</v>
      </c>
      <c r="S72" s="66">
        <f t="shared" si="7"/>
        <v>0</v>
      </c>
      <c r="T72" s="67">
        <f t="shared" si="7"/>
        <v>0</v>
      </c>
      <c r="U72" s="69"/>
      <c r="V72" s="65">
        <f>MAX(V$22:V$58)</f>
        <v>1.3943432716358469E-2</v>
      </c>
      <c r="W72" s="66">
        <f t="shared" ref="W72:AD72" si="8">MAX(W$22:W$58)</f>
        <v>0</v>
      </c>
      <c r="X72" s="67">
        <f t="shared" si="8"/>
        <v>7.6842991254713458E-2</v>
      </c>
      <c r="Y72" s="65">
        <f t="shared" si="8"/>
        <v>1.370671687915942E-2</v>
      </c>
      <c r="Z72" s="66">
        <f t="shared" si="8"/>
        <v>0</v>
      </c>
      <c r="AA72" s="67">
        <f t="shared" si="8"/>
        <v>7.6842039368628115E-2</v>
      </c>
      <c r="AB72" s="68">
        <f t="shared" si="8"/>
        <v>1.2390263077617756E-2</v>
      </c>
      <c r="AC72" s="66">
        <f t="shared" si="8"/>
        <v>0</v>
      </c>
      <c r="AD72" s="67">
        <f t="shared" si="8"/>
        <v>7.2762059961668513E-2</v>
      </c>
      <c r="AE72" s="69"/>
      <c r="AF72" s="65">
        <f>MAX(AF$22:AF$58)</f>
        <v>1.4046565692980352E-2</v>
      </c>
      <c r="AG72" s="66">
        <f t="shared" ref="AG72:AN72" si="9">MAX(AG$22:AG$58)</f>
        <v>0</v>
      </c>
      <c r="AH72" s="67">
        <f t="shared" si="9"/>
        <v>0.13927554383100701</v>
      </c>
      <c r="AI72" s="65">
        <f t="shared" si="9"/>
        <v>1.2188905042555282E-2</v>
      </c>
      <c r="AJ72" s="66">
        <f t="shared" si="9"/>
        <v>0</v>
      </c>
      <c r="AK72" s="67">
        <f t="shared" si="9"/>
        <v>0.13927483421165046</v>
      </c>
      <c r="AL72" s="68">
        <f t="shared" si="9"/>
        <v>1.2967875381253569E-2</v>
      </c>
      <c r="AM72" s="66">
        <f t="shared" si="9"/>
        <v>0</v>
      </c>
      <c r="AN72" s="67">
        <f t="shared" si="9"/>
        <v>0.14566892215361987</v>
      </c>
    </row>
    <row r="75" spans="1:41" x14ac:dyDescent="0.25">
      <c r="Y75" s="86"/>
    </row>
    <row r="76" spans="1:41" x14ac:dyDescent="0.25">
      <c r="Y76" s="86"/>
    </row>
    <row r="77" spans="1:41" x14ac:dyDescent="0.25">
      <c r="Y77" s="86"/>
    </row>
    <row r="78" spans="1:41" x14ac:dyDescent="0.25">
      <c r="Y78" s="86"/>
    </row>
    <row r="79" spans="1:41" x14ac:dyDescent="0.25">
      <c r="Y79" s="86"/>
    </row>
    <row r="80" spans="1:41" x14ac:dyDescent="0.25">
      <c r="Y80" s="86"/>
    </row>
    <row r="81" spans="25:25" x14ac:dyDescent="0.25">
      <c r="Y81" s="86"/>
    </row>
    <row r="82" spans="25:25" x14ac:dyDescent="0.25">
      <c r="Y82" s="86"/>
    </row>
    <row r="83" spans="25:25" x14ac:dyDescent="0.25">
      <c r="Y83" s="86"/>
    </row>
    <row r="84" spans="25:25" x14ac:dyDescent="0.25">
      <c r="Y84" s="86"/>
    </row>
    <row r="85" spans="25:25" x14ac:dyDescent="0.25">
      <c r="Y85" s="86"/>
    </row>
    <row r="86" spans="25:25" x14ac:dyDescent="0.25">
      <c r="Y86" s="86"/>
    </row>
    <row r="87" spans="25:25" x14ac:dyDescent="0.25">
      <c r="Y87" s="86"/>
    </row>
    <row r="88" spans="25:25" x14ac:dyDescent="0.25">
      <c r="Y88" s="86"/>
    </row>
    <row r="89" spans="25:25" x14ac:dyDescent="0.25">
      <c r="Y89" s="86"/>
    </row>
    <row r="90" spans="25:25" x14ac:dyDescent="0.25">
      <c r="Y90" s="86"/>
    </row>
    <row r="91" spans="25:25" x14ac:dyDescent="0.25">
      <c r="Y91" s="86"/>
    </row>
    <row r="92" spans="25:25" x14ac:dyDescent="0.25">
      <c r="Y92" s="86"/>
    </row>
    <row r="93" spans="25:25" x14ac:dyDescent="0.25">
      <c r="Y93" s="86"/>
    </row>
    <row r="94" spans="25:25" x14ac:dyDescent="0.25">
      <c r="Y94" s="86"/>
    </row>
    <row r="95" spans="25:25" x14ac:dyDescent="0.25">
      <c r="Y95" s="86"/>
    </row>
    <row r="96" spans="25:25" x14ac:dyDescent="0.25">
      <c r="Y96" s="86"/>
    </row>
    <row r="97" spans="25:25" x14ac:dyDescent="0.25">
      <c r="Y97" s="86"/>
    </row>
    <row r="98" spans="25:25" x14ac:dyDescent="0.25">
      <c r="Y98" s="86"/>
    </row>
    <row r="99" spans="25:25" x14ac:dyDescent="0.25">
      <c r="Y99" s="86"/>
    </row>
    <row r="100" spans="25:25" x14ac:dyDescent="0.25">
      <c r="Y100" s="86"/>
    </row>
    <row r="101" spans="25:25" x14ac:dyDescent="0.25">
      <c r="Y101" s="86"/>
    </row>
    <row r="102" spans="25:25" x14ac:dyDescent="0.25">
      <c r="Y102" s="86"/>
    </row>
    <row r="103" spans="25:25" x14ac:dyDescent="0.25">
      <c r="Y103" s="86"/>
    </row>
    <row r="104" spans="25:25" x14ac:dyDescent="0.25">
      <c r="Y104" s="86"/>
    </row>
    <row r="105" spans="25:25" x14ac:dyDescent="0.25">
      <c r="Y105" s="86"/>
    </row>
    <row r="106" spans="25:25" x14ac:dyDescent="0.25">
      <c r="Y106" s="86"/>
    </row>
    <row r="107" spans="25:25" x14ac:dyDescent="0.25">
      <c r="Y107" s="86"/>
    </row>
    <row r="108" spans="25:25" x14ac:dyDescent="0.25">
      <c r="Y108" s="86"/>
    </row>
    <row r="109" spans="25:25" x14ac:dyDescent="0.25">
      <c r="Y109" s="86"/>
    </row>
    <row r="110" spans="25:25" x14ac:dyDescent="0.25">
      <c r="Y110" s="86"/>
    </row>
    <row r="111" spans="25:25" x14ac:dyDescent="0.25">
      <c r="Y111" s="86"/>
    </row>
  </sheetData>
  <mergeCells count="16">
    <mergeCell ref="AL2:AN2"/>
    <mergeCell ref="B1:J1"/>
    <mergeCell ref="L1:T1"/>
    <mergeCell ref="V1:AD1"/>
    <mergeCell ref="AF1:AN1"/>
    <mergeCell ref="B2:D2"/>
    <mergeCell ref="E2:G2"/>
    <mergeCell ref="H2:J2"/>
    <mergeCell ref="L2:N2"/>
    <mergeCell ref="O2:Q2"/>
    <mergeCell ref="R2:T2"/>
    <mergeCell ref="V2:X2"/>
    <mergeCell ref="Y2:AA2"/>
    <mergeCell ref="AB2:AD2"/>
    <mergeCell ref="AF2:AH2"/>
    <mergeCell ref="AI2:A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1"/>
  <sheetViews>
    <sheetView zoomScaleNormal="100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AF4" sqref="AF4:AN70"/>
    </sheetView>
  </sheetViews>
  <sheetFormatPr defaultRowHeight="12.75" x14ac:dyDescent="0.25"/>
  <cols>
    <col min="1" max="1" width="6" style="23" bestFit="1" customWidth="1"/>
    <col min="2" max="2" width="15.42578125" style="23" bestFit="1" customWidth="1"/>
    <col min="3" max="3" width="3.7109375" style="23" bestFit="1" customWidth="1"/>
    <col min="4" max="4" width="11.28515625" style="23" bestFit="1" customWidth="1"/>
    <col min="5" max="5" width="14.28515625" style="23" bestFit="1" customWidth="1"/>
    <col min="6" max="6" width="3.7109375" style="23" bestFit="1" customWidth="1"/>
    <col min="7" max="8" width="10.140625" style="23" bestFit="1" customWidth="1"/>
    <col min="9" max="9" width="3.7109375" style="23" bestFit="1" customWidth="1"/>
    <col min="10" max="10" width="6.140625" style="23" bestFit="1" customWidth="1"/>
    <col min="11" max="11" width="1.42578125" style="33" customWidth="1"/>
    <col min="12" max="12" width="15.42578125" style="23" bestFit="1" customWidth="1"/>
    <col min="13" max="13" width="3.7109375" style="23" bestFit="1" customWidth="1"/>
    <col min="14" max="14" width="11.28515625" style="23" bestFit="1" customWidth="1"/>
    <col min="15" max="15" width="14.28515625" style="23" bestFit="1" customWidth="1"/>
    <col min="16" max="16" width="3.7109375" style="23" bestFit="1" customWidth="1"/>
    <col min="17" max="18" width="10.140625" style="23" bestFit="1" customWidth="1"/>
    <col min="19" max="19" width="3.7109375" style="23" bestFit="1" customWidth="1"/>
    <col min="20" max="20" width="6.140625" style="23" bestFit="1" customWidth="1"/>
    <col min="21" max="21" width="1.42578125" style="33" customWidth="1"/>
    <col min="22" max="22" width="16.85546875" style="23" bestFit="1" customWidth="1"/>
    <col min="23" max="23" width="3.7109375" style="23" bestFit="1" customWidth="1"/>
    <col min="24" max="24" width="11.28515625" style="23" bestFit="1" customWidth="1"/>
    <col min="25" max="25" width="14.28515625" style="23" bestFit="1" customWidth="1"/>
    <col min="26" max="26" width="3.7109375" style="23" bestFit="1" customWidth="1"/>
    <col min="27" max="27" width="10.140625" style="23" bestFit="1" customWidth="1"/>
    <col min="28" max="28" width="12.7109375" style="23" bestFit="1" customWidth="1"/>
    <col min="29" max="29" width="3.7109375" style="23" bestFit="1" customWidth="1"/>
    <col min="30" max="30" width="6.140625" style="23" bestFit="1" customWidth="1"/>
    <col min="31" max="31" width="1.42578125" style="33" customWidth="1"/>
    <col min="32" max="32" width="15.42578125" style="23" bestFit="1" customWidth="1"/>
    <col min="33" max="33" width="3.7109375" style="23" bestFit="1" customWidth="1"/>
    <col min="34" max="34" width="11.28515625" style="23" bestFit="1" customWidth="1"/>
    <col min="35" max="35" width="14.28515625" style="23" bestFit="1" customWidth="1"/>
    <col min="36" max="36" width="3.7109375" style="23" bestFit="1" customWidth="1"/>
    <col min="37" max="38" width="10.140625" style="23" bestFit="1" customWidth="1"/>
    <col min="39" max="39" width="3.7109375" style="23" bestFit="1" customWidth="1"/>
    <col min="40" max="40" width="6.140625" style="23" bestFit="1" customWidth="1"/>
    <col min="41" max="16384" width="9.140625" style="23"/>
  </cols>
  <sheetData>
    <row r="1" spans="1:40" ht="13.5" thickBot="1" x14ac:dyDescent="0.3">
      <c r="B1" s="106" t="s">
        <v>8</v>
      </c>
      <c r="C1" s="107"/>
      <c r="D1" s="107"/>
      <c r="E1" s="107"/>
      <c r="F1" s="107"/>
      <c r="G1" s="107"/>
      <c r="H1" s="107"/>
      <c r="I1" s="107"/>
      <c r="J1" s="108"/>
      <c r="K1" s="23"/>
      <c r="L1" s="106" t="s">
        <v>9</v>
      </c>
      <c r="M1" s="107"/>
      <c r="N1" s="107"/>
      <c r="O1" s="107"/>
      <c r="P1" s="107"/>
      <c r="Q1" s="107"/>
      <c r="R1" s="107"/>
      <c r="S1" s="107"/>
      <c r="T1" s="108"/>
      <c r="U1" s="23"/>
      <c r="V1" s="106" t="s">
        <v>18</v>
      </c>
      <c r="W1" s="107"/>
      <c r="X1" s="107"/>
      <c r="Y1" s="107"/>
      <c r="Z1" s="107"/>
      <c r="AA1" s="107"/>
      <c r="AB1" s="107"/>
      <c r="AC1" s="107"/>
      <c r="AD1" s="108"/>
      <c r="AE1" s="23"/>
      <c r="AF1" s="106" t="s">
        <v>7</v>
      </c>
      <c r="AG1" s="107"/>
      <c r="AH1" s="107"/>
      <c r="AI1" s="107"/>
      <c r="AJ1" s="107"/>
      <c r="AK1" s="107"/>
      <c r="AL1" s="107"/>
      <c r="AM1" s="107"/>
      <c r="AN1" s="108"/>
    </row>
    <row r="2" spans="1:40" ht="13.5" thickBot="1" x14ac:dyDescent="0.3">
      <c r="B2" s="109" t="s">
        <v>1</v>
      </c>
      <c r="C2" s="110"/>
      <c r="D2" s="111"/>
      <c r="E2" s="109" t="s">
        <v>5</v>
      </c>
      <c r="F2" s="110"/>
      <c r="G2" s="111"/>
      <c r="H2" s="109" t="s">
        <v>6</v>
      </c>
      <c r="I2" s="110"/>
      <c r="J2" s="111"/>
      <c r="K2" s="23"/>
      <c r="L2" s="109" t="s">
        <v>1</v>
      </c>
      <c r="M2" s="110"/>
      <c r="N2" s="111"/>
      <c r="O2" s="109" t="s">
        <v>5</v>
      </c>
      <c r="P2" s="110"/>
      <c r="Q2" s="111"/>
      <c r="R2" s="109" t="s">
        <v>6</v>
      </c>
      <c r="S2" s="110"/>
      <c r="T2" s="111"/>
      <c r="U2" s="23"/>
      <c r="V2" s="109" t="s">
        <v>1</v>
      </c>
      <c r="W2" s="110"/>
      <c r="X2" s="111"/>
      <c r="Y2" s="109" t="s">
        <v>5</v>
      </c>
      <c r="Z2" s="110"/>
      <c r="AA2" s="111"/>
      <c r="AB2" s="109" t="s">
        <v>6</v>
      </c>
      <c r="AC2" s="110"/>
      <c r="AD2" s="111"/>
      <c r="AE2" s="23"/>
      <c r="AF2" s="109" t="s">
        <v>1</v>
      </c>
      <c r="AG2" s="110"/>
      <c r="AH2" s="111"/>
      <c r="AI2" s="109" t="s">
        <v>5</v>
      </c>
      <c r="AJ2" s="110"/>
      <c r="AK2" s="111"/>
      <c r="AL2" s="109" t="s">
        <v>6</v>
      </c>
      <c r="AM2" s="110"/>
      <c r="AN2" s="111"/>
    </row>
    <row r="3" spans="1:40" ht="13.5" thickBot="1" x14ac:dyDescent="0.3">
      <c r="A3" s="24" t="s">
        <v>0</v>
      </c>
      <c r="B3" s="25" t="s">
        <v>2</v>
      </c>
      <c r="C3" s="26" t="s">
        <v>3</v>
      </c>
      <c r="D3" s="27" t="s">
        <v>4</v>
      </c>
      <c r="E3" s="25" t="s">
        <v>2</v>
      </c>
      <c r="F3" s="26" t="s">
        <v>3</v>
      </c>
      <c r="G3" s="27" t="s">
        <v>4</v>
      </c>
      <c r="H3" s="25" t="s">
        <v>2</v>
      </c>
      <c r="I3" s="25" t="s">
        <v>3</v>
      </c>
      <c r="J3" s="25" t="s">
        <v>4</v>
      </c>
      <c r="K3" s="23"/>
      <c r="L3" s="25" t="s">
        <v>2</v>
      </c>
      <c r="M3" s="26" t="s">
        <v>3</v>
      </c>
      <c r="N3" s="27" t="s">
        <v>4</v>
      </c>
      <c r="O3" s="25" t="s">
        <v>2</v>
      </c>
      <c r="P3" s="26" t="s">
        <v>3</v>
      </c>
      <c r="Q3" s="27" t="s">
        <v>4</v>
      </c>
      <c r="R3" s="25" t="s">
        <v>2</v>
      </c>
      <c r="S3" s="25" t="s">
        <v>3</v>
      </c>
      <c r="T3" s="25" t="s">
        <v>4</v>
      </c>
      <c r="U3" s="23"/>
      <c r="V3" s="25" t="s">
        <v>2</v>
      </c>
      <c r="W3" s="26" t="s">
        <v>3</v>
      </c>
      <c r="X3" s="27" t="s">
        <v>4</v>
      </c>
      <c r="Y3" s="25" t="s">
        <v>2</v>
      </c>
      <c r="Z3" s="26" t="s">
        <v>3</v>
      </c>
      <c r="AA3" s="27" t="s">
        <v>4</v>
      </c>
      <c r="AB3" s="25" t="s">
        <v>2</v>
      </c>
      <c r="AC3" s="25" t="s">
        <v>3</v>
      </c>
      <c r="AD3" s="25" t="s">
        <v>4</v>
      </c>
      <c r="AE3" s="23"/>
      <c r="AF3" s="25" t="s">
        <v>2</v>
      </c>
      <c r="AG3" s="26" t="s">
        <v>3</v>
      </c>
      <c r="AH3" s="27" t="s">
        <v>4</v>
      </c>
      <c r="AI3" s="25" t="s">
        <v>2</v>
      </c>
      <c r="AJ3" s="26" t="s">
        <v>3</v>
      </c>
      <c r="AK3" s="27" t="s">
        <v>4</v>
      </c>
      <c r="AL3" s="25" t="s">
        <v>2</v>
      </c>
      <c r="AM3" s="25" t="s">
        <v>3</v>
      </c>
      <c r="AN3" s="25" t="s">
        <v>4</v>
      </c>
    </row>
    <row r="4" spans="1:40" x14ac:dyDescent="0.25">
      <c r="A4" s="28">
        <v>0.60416666666666663</v>
      </c>
      <c r="B4" s="29">
        <v>1176323460</v>
      </c>
      <c r="C4" s="30">
        <v>0</v>
      </c>
      <c r="D4" s="31">
        <v>1585080.5</v>
      </c>
      <c r="E4" s="29">
        <v>89885720</v>
      </c>
      <c r="F4" s="30">
        <v>0</v>
      </c>
      <c r="G4" s="31">
        <v>121185.39</v>
      </c>
      <c r="H4" s="29">
        <v>71159.81</v>
      </c>
      <c r="I4" s="30">
        <v>0</v>
      </c>
      <c r="J4" s="31">
        <v>93.955160000000006</v>
      </c>
      <c r="K4" s="32"/>
      <c r="L4" s="29">
        <v>1176323460</v>
      </c>
      <c r="M4" s="30">
        <v>0</v>
      </c>
      <c r="N4" s="31">
        <v>1585080.5</v>
      </c>
      <c r="O4" s="29">
        <v>89885720</v>
      </c>
      <c r="P4" s="30">
        <v>0</v>
      </c>
      <c r="Q4" s="31">
        <v>121185.39</v>
      </c>
      <c r="R4" s="29">
        <v>71159.81</v>
      </c>
      <c r="S4" s="30">
        <v>0</v>
      </c>
      <c r="T4" s="31">
        <v>93.955160000000006</v>
      </c>
      <c r="U4" s="32"/>
      <c r="V4" s="29">
        <v>1176323460</v>
      </c>
      <c r="W4" s="30">
        <v>0</v>
      </c>
      <c r="X4" s="31">
        <v>1585080.5</v>
      </c>
      <c r="Y4" s="29">
        <v>89885720</v>
      </c>
      <c r="Z4" s="30">
        <v>0</v>
      </c>
      <c r="AA4" s="31">
        <v>121185.39</v>
      </c>
      <c r="AB4" s="29">
        <v>71159.81</v>
      </c>
      <c r="AC4" s="30">
        <v>0</v>
      </c>
      <c r="AD4" s="31">
        <v>93.955160000000006</v>
      </c>
      <c r="AE4" s="32"/>
      <c r="AF4" s="29">
        <v>1180000000</v>
      </c>
      <c r="AG4" s="30">
        <v>0</v>
      </c>
      <c r="AH4" s="31">
        <v>1585080.5</v>
      </c>
      <c r="AI4" s="29">
        <v>89900000</v>
      </c>
      <c r="AJ4" s="30">
        <v>0</v>
      </c>
      <c r="AK4" s="31">
        <v>121185.39</v>
      </c>
      <c r="AL4" s="29">
        <v>71159.81</v>
      </c>
      <c r="AM4" s="30">
        <v>0</v>
      </c>
      <c r="AN4" s="31">
        <v>93.955160000000006</v>
      </c>
    </row>
    <row r="5" spans="1:40" s="38" customFormat="1" x14ac:dyDescent="0.25">
      <c r="A5" s="28">
        <v>0.60763888888888895</v>
      </c>
      <c r="B5" s="34">
        <v>1356179970</v>
      </c>
      <c r="C5" s="35">
        <v>0</v>
      </c>
      <c r="D5" s="36">
        <v>1779169.5</v>
      </c>
      <c r="E5" s="34">
        <v>103630656</v>
      </c>
      <c r="F5" s="35">
        <v>0</v>
      </c>
      <c r="G5" s="36">
        <v>136024.23000000001</v>
      </c>
      <c r="H5" s="34">
        <v>82008.97</v>
      </c>
      <c r="I5" s="35">
        <v>0</v>
      </c>
      <c r="J5" s="36">
        <v>105.62242000000001</v>
      </c>
      <c r="K5" s="37"/>
      <c r="L5" s="34">
        <v>1356179970</v>
      </c>
      <c r="M5" s="35">
        <v>0</v>
      </c>
      <c r="N5" s="36">
        <v>1779169.5</v>
      </c>
      <c r="O5" s="34">
        <v>103630656</v>
      </c>
      <c r="P5" s="35">
        <v>0</v>
      </c>
      <c r="Q5" s="36">
        <v>136024.23000000001</v>
      </c>
      <c r="R5" s="34">
        <v>82008.97</v>
      </c>
      <c r="S5" s="35">
        <v>0</v>
      </c>
      <c r="T5" s="36">
        <v>105.62242000000001</v>
      </c>
      <c r="U5" s="37"/>
      <c r="V5" s="34">
        <v>1356179970</v>
      </c>
      <c r="W5" s="35">
        <v>0</v>
      </c>
      <c r="X5" s="36">
        <v>1779169.5</v>
      </c>
      <c r="Y5" s="34">
        <v>103630656</v>
      </c>
      <c r="Z5" s="35">
        <v>0</v>
      </c>
      <c r="AA5" s="36">
        <v>136024.23000000001</v>
      </c>
      <c r="AB5" s="34">
        <v>82008.97</v>
      </c>
      <c r="AC5" s="35">
        <v>0</v>
      </c>
      <c r="AD5" s="36">
        <v>105.62242000000001</v>
      </c>
      <c r="AE5" s="37"/>
      <c r="AF5" s="34">
        <v>1360000000</v>
      </c>
      <c r="AG5" s="35">
        <v>0</v>
      </c>
      <c r="AH5" s="36">
        <v>1779169.5</v>
      </c>
      <c r="AI5" s="34">
        <v>104000000</v>
      </c>
      <c r="AJ5" s="35">
        <v>0</v>
      </c>
      <c r="AK5" s="36">
        <v>136024.23000000001</v>
      </c>
      <c r="AL5" s="34">
        <v>82008.97</v>
      </c>
      <c r="AM5" s="35">
        <v>0</v>
      </c>
      <c r="AN5" s="36">
        <v>105.62242000000001</v>
      </c>
    </row>
    <row r="6" spans="1:40" x14ac:dyDescent="0.25">
      <c r="A6" s="28">
        <v>0.61111111111111105</v>
      </c>
      <c r="B6" s="39">
        <v>1438104060</v>
      </c>
      <c r="C6" s="40">
        <v>0</v>
      </c>
      <c r="D6" s="41">
        <v>1840931.6</v>
      </c>
      <c r="E6" s="39">
        <v>109894864</v>
      </c>
      <c r="F6" s="40">
        <v>0</v>
      </c>
      <c r="G6" s="41">
        <v>140746.20000000001</v>
      </c>
      <c r="H6" s="39">
        <v>86938.87</v>
      </c>
      <c r="I6" s="40">
        <v>0</v>
      </c>
      <c r="J6" s="41">
        <v>109.20904</v>
      </c>
      <c r="K6" s="32"/>
      <c r="L6" s="39">
        <v>1438104060</v>
      </c>
      <c r="M6" s="40">
        <v>0</v>
      </c>
      <c r="N6" s="41">
        <v>1840931.6</v>
      </c>
      <c r="O6" s="39">
        <v>109894864</v>
      </c>
      <c r="P6" s="40">
        <v>0</v>
      </c>
      <c r="Q6" s="41">
        <v>140746.20000000001</v>
      </c>
      <c r="R6" s="39">
        <v>86938.87</v>
      </c>
      <c r="S6" s="40">
        <v>0</v>
      </c>
      <c r="T6" s="41">
        <v>109.20904</v>
      </c>
      <c r="U6" s="32"/>
      <c r="V6" s="39">
        <v>1438104060</v>
      </c>
      <c r="W6" s="40">
        <v>0</v>
      </c>
      <c r="X6" s="41">
        <v>1840931.6</v>
      </c>
      <c r="Y6" s="39">
        <v>109894864</v>
      </c>
      <c r="Z6" s="40">
        <v>0</v>
      </c>
      <c r="AA6" s="41">
        <v>140746.20000000001</v>
      </c>
      <c r="AB6" s="39">
        <v>86938.87</v>
      </c>
      <c r="AC6" s="40">
        <v>0</v>
      </c>
      <c r="AD6" s="41">
        <v>109.20904</v>
      </c>
      <c r="AE6" s="32"/>
      <c r="AF6" s="39">
        <v>1440000000</v>
      </c>
      <c r="AG6" s="40">
        <v>0</v>
      </c>
      <c r="AH6" s="41">
        <v>1840931.6</v>
      </c>
      <c r="AI6" s="39">
        <v>110000000</v>
      </c>
      <c r="AJ6" s="40">
        <v>0</v>
      </c>
      <c r="AK6" s="41">
        <v>140746.20000000001</v>
      </c>
      <c r="AL6" s="39">
        <v>86938.87</v>
      </c>
      <c r="AM6" s="40">
        <v>0</v>
      </c>
      <c r="AN6" s="41">
        <v>109.20904</v>
      </c>
    </row>
    <row r="7" spans="1:40" x14ac:dyDescent="0.25">
      <c r="A7" s="28">
        <v>0.61458333333333404</v>
      </c>
      <c r="B7" s="34">
        <v>1471194110</v>
      </c>
      <c r="C7" s="35">
        <v>0</v>
      </c>
      <c r="D7" s="36">
        <v>1909248.8</v>
      </c>
      <c r="E7" s="34">
        <v>112425200</v>
      </c>
      <c r="F7" s="35">
        <v>0</v>
      </c>
      <c r="G7" s="36">
        <v>145969.26999999999</v>
      </c>
      <c r="H7" s="34">
        <v>88938.67</v>
      </c>
      <c r="I7" s="35">
        <v>0</v>
      </c>
      <c r="J7" s="36">
        <v>113.73041499999999</v>
      </c>
      <c r="K7" s="32"/>
      <c r="L7" s="34">
        <v>1471194110</v>
      </c>
      <c r="M7" s="35">
        <v>0</v>
      </c>
      <c r="N7" s="36">
        <v>1909248.8</v>
      </c>
      <c r="O7" s="34">
        <v>112425200</v>
      </c>
      <c r="P7" s="35">
        <v>0</v>
      </c>
      <c r="Q7" s="36">
        <v>145969.26999999999</v>
      </c>
      <c r="R7" s="34">
        <v>88938.67</v>
      </c>
      <c r="S7" s="35">
        <v>0</v>
      </c>
      <c r="T7" s="36">
        <v>113.73041499999999</v>
      </c>
      <c r="U7" s="32"/>
      <c r="V7" s="34">
        <v>1471194110</v>
      </c>
      <c r="W7" s="35">
        <v>0</v>
      </c>
      <c r="X7" s="36">
        <v>1909248.8</v>
      </c>
      <c r="Y7" s="34">
        <v>112425200</v>
      </c>
      <c r="Z7" s="35">
        <v>0</v>
      </c>
      <c r="AA7" s="36">
        <v>145969.26999999999</v>
      </c>
      <c r="AB7" s="34">
        <v>88938.67</v>
      </c>
      <c r="AC7" s="35">
        <v>0</v>
      </c>
      <c r="AD7" s="36">
        <v>113.73041499999999</v>
      </c>
      <c r="AE7" s="32"/>
      <c r="AF7" s="34">
        <v>1470000000</v>
      </c>
      <c r="AG7" s="35">
        <v>0</v>
      </c>
      <c r="AH7" s="36">
        <v>1909248.8</v>
      </c>
      <c r="AI7" s="34">
        <v>112000000</v>
      </c>
      <c r="AJ7" s="35">
        <v>0</v>
      </c>
      <c r="AK7" s="36">
        <v>145969.26999999999</v>
      </c>
      <c r="AL7" s="34">
        <v>88938.67</v>
      </c>
      <c r="AM7" s="35">
        <v>0</v>
      </c>
      <c r="AN7" s="36">
        <v>113.73041499999999</v>
      </c>
    </row>
    <row r="8" spans="1:40" x14ac:dyDescent="0.25">
      <c r="A8" s="28">
        <v>0.61805555555555602</v>
      </c>
      <c r="B8" s="39">
        <v>1482417410</v>
      </c>
      <c r="C8" s="40">
        <v>0</v>
      </c>
      <c r="D8" s="41">
        <v>1970057.1</v>
      </c>
      <c r="E8" s="39">
        <v>113283552</v>
      </c>
      <c r="F8" s="40">
        <v>0</v>
      </c>
      <c r="G8" s="41">
        <v>150618.28</v>
      </c>
      <c r="H8" s="39">
        <v>89595.233999999997</v>
      </c>
      <c r="I8" s="40">
        <v>0</v>
      </c>
      <c r="J8" s="41">
        <v>117.56507000000001</v>
      </c>
      <c r="K8" s="32"/>
      <c r="L8" s="39">
        <v>1482417410</v>
      </c>
      <c r="M8" s="40">
        <v>0</v>
      </c>
      <c r="N8" s="41">
        <v>1970057.1</v>
      </c>
      <c r="O8" s="39">
        <v>113283552</v>
      </c>
      <c r="P8" s="40">
        <v>0</v>
      </c>
      <c r="Q8" s="41">
        <v>150618.28</v>
      </c>
      <c r="R8" s="39">
        <v>89595.233999999997</v>
      </c>
      <c r="S8" s="40">
        <v>0</v>
      </c>
      <c r="T8" s="41">
        <v>117.56507000000001</v>
      </c>
      <c r="U8" s="32"/>
      <c r="V8" s="39">
        <v>1482417410</v>
      </c>
      <c r="W8" s="40">
        <v>0</v>
      </c>
      <c r="X8" s="41">
        <v>1970057.1</v>
      </c>
      <c r="Y8" s="39">
        <v>113283552</v>
      </c>
      <c r="Z8" s="40">
        <v>0</v>
      </c>
      <c r="AA8" s="41">
        <v>150618.28</v>
      </c>
      <c r="AB8" s="39">
        <v>89595.233999999997</v>
      </c>
      <c r="AC8" s="40">
        <v>0</v>
      </c>
      <c r="AD8" s="41">
        <v>117.56507000000001</v>
      </c>
      <c r="AE8" s="32"/>
      <c r="AF8" s="39">
        <v>1480000000</v>
      </c>
      <c r="AG8" s="40">
        <v>0</v>
      </c>
      <c r="AH8" s="41">
        <v>1970057.1</v>
      </c>
      <c r="AI8" s="39">
        <v>113000000</v>
      </c>
      <c r="AJ8" s="40">
        <v>0</v>
      </c>
      <c r="AK8" s="41">
        <v>150618.28</v>
      </c>
      <c r="AL8" s="39">
        <v>89595.233999999997</v>
      </c>
      <c r="AM8" s="40">
        <v>0</v>
      </c>
      <c r="AN8" s="41">
        <v>117.56507000000001</v>
      </c>
    </row>
    <row r="9" spans="1:40" x14ac:dyDescent="0.25">
      <c r="A9" s="28">
        <v>0.62152777777777801</v>
      </c>
      <c r="B9" s="34">
        <v>1485256450</v>
      </c>
      <c r="C9" s="35">
        <v>0</v>
      </c>
      <c r="D9" s="36">
        <v>1972838.8</v>
      </c>
      <c r="E9" s="34">
        <v>113497744</v>
      </c>
      <c r="F9" s="35">
        <v>0</v>
      </c>
      <c r="G9" s="36">
        <v>150830.94</v>
      </c>
      <c r="H9" s="34">
        <v>89771.839999999997</v>
      </c>
      <c r="I9" s="35">
        <v>0</v>
      </c>
      <c r="J9" s="36">
        <v>117.90375</v>
      </c>
      <c r="K9" s="32"/>
      <c r="L9" s="34">
        <v>1485256450</v>
      </c>
      <c r="M9" s="35">
        <v>0</v>
      </c>
      <c r="N9" s="36">
        <v>1972838.8</v>
      </c>
      <c r="O9" s="34">
        <v>113497744</v>
      </c>
      <c r="P9" s="35">
        <v>0</v>
      </c>
      <c r="Q9" s="36">
        <v>150830.94</v>
      </c>
      <c r="R9" s="34">
        <v>89771.839999999997</v>
      </c>
      <c r="S9" s="35">
        <v>0</v>
      </c>
      <c r="T9" s="36">
        <v>117.90375</v>
      </c>
      <c r="U9" s="32"/>
      <c r="V9" s="34">
        <v>1485256450</v>
      </c>
      <c r="W9" s="35">
        <v>0</v>
      </c>
      <c r="X9" s="36">
        <v>1972838.8</v>
      </c>
      <c r="Y9" s="34">
        <v>113497744</v>
      </c>
      <c r="Z9" s="35">
        <v>0</v>
      </c>
      <c r="AA9" s="36">
        <v>150830.94</v>
      </c>
      <c r="AB9" s="34">
        <v>89771.839999999997</v>
      </c>
      <c r="AC9" s="35">
        <v>0</v>
      </c>
      <c r="AD9" s="36">
        <v>117.90375</v>
      </c>
      <c r="AE9" s="32"/>
      <c r="AF9" s="34">
        <v>1490000000</v>
      </c>
      <c r="AG9" s="35">
        <v>0</v>
      </c>
      <c r="AH9" s="36">
        <v>1972838.8</v>
      </c>
      <c r="AI9" s="34">
        <v>113000000</v>
      </c>
      <c r="AJ9" s="35">
        <v>0</v>
      </c>
      <c r="AK9" s="36">
        <v>150830.94</v>
      </c>
      <c r="AL9" s="34">
        <v>89771.839999999997</v>
      </c>
      <c r="AM9" s="35">
        <v>0</v>
      </c>
      <c r="AN9" s="36">
        <v>117.90375</v>
      </c>
    </row>
    <row r="10" spans="1:40" x14ac:dyDescent="0.25">
      <c r="A10" s="28">
        <v>0.625000000000001</v>
      </c>
      <c r="B10" s="39">
        <v>1482334720</v>
      </c>
      <c r="C10" s="40">
        <v>0</v>
      </c>
      <c r="D10" s="41">
        <v>2097887</v>
      </c>
      <c r="E10" s="39">
        <v>113271800</v>
      </c>
      <c r="F10" s="40">
        <v>0</v>
      </c>
      <c r="G10" s="41">
        <v>160391.42000000001</v>
      </c>
      <c r="H10" s="39">
        <v>89687.39</v>
      </c>
      <c r="I10" s="40">
        <v>0</v>
      </c>
      <c r="J10" s="41">
        <v>124.575485</v>
      </c>
      <c r="K10" s="32"/>
      <c r="L10" s="39">
        <v>1482334720</v>
      </c>
      <c r="M10" s="40">
        <v>0</v>
      </c>
      <c r="N10" s="41">
        <v>2097887</v>
      </c>
      <c r="O10" s="39">
        <v>113271800</v>
      </c>
      <c r="P10" s="40">
        <v>0</v>
      </c>
      <c r="Q10" s="41">
        <v>160391.42000000001</v>
      </c>
      <c r="R10" s="39">
        <v>89687.39</v>
      </c>
      <c r="S10" s="40">
        <v>0</v>
      </c>
      <c r="T10" s="41">
        <v>124.575485</v>
      </c>
      <c r="U10" s="32"/>
      <c r="V10" s="39">
        <v>1482334720</v>
      </c>
      <c r="W10" s="40">
        <v>0</v>
      </c>
      <c r="X10" s="41">
        <v>2097887</v>
      </c>
      <c r="Y10" s="39">
        <v>113271800</v>
      </c>
      <c r="Z10" s="40">
        <v>0</v>
      </c>
      <c r="AA10" s="41">
        <v>160391.42000000001</v>
      </c>
      <c r="AB10" s="39">
        <v>89687.39</v>
      </c>
      <c r="AC10" s="40">
        <v>0</v>
      </c>
      <c r="AD10" s="41">
        <v>124.575485</v>
      </c>
      <c r="AE10" s="32"/>
      <c r="AF10" s="39">
        <v>1480000000</v>
      </c>
      <c r="AG10" s="40">
        <v>0</v>
      </c>
      <c r="AH10" s="41">
        <v>2097887</v>
      </c>
      <c r="AI10" s="39">
        <v>113000000</v>
      </c>
      <c r="AJ10" s="40">
        <v>0</v>
      </c>
      <c r="AK10" s="41">
        <v>160391.42000000001</v>
      </c>
      <c r="AL10" s="39">
        <v>89687.39</v>
      </c>
      <c r="AM10" s="40">
        <v>0</v>
      </c>
      <c r="AN10" s="41">
        <v>124.575485</v>
      </c>
    </row>
    <row r="11" spans="1:40" x14ac:dyDescent="0.25">
      <c r="A11" s="28">
        <v>0.62847222222222299</v>
      </c>
      <c r="B11" s="34">
        <v>1482755970</v>
      </c>
      <c r="C11" s="35">
        <v>0</v>
      </c>
      <c r="D11" s="36">
        <v>2278577</v>
      </c>
      <c r="E11" s="34">
        <v>113302448</v>
      </c>
      <c r="F11" s="35">
        <v>0</v>
      </c>
      <c r="G11" s="36">
        <v>174205.78</v>
      </c>
      <c r="H11" s="34">
        <v>89797.51</v>
      </c>
      <c r="I11" s="35">
        <v>0</v>
      </c>
      <c r="J11" s="36">
        <v>134.62282999999999</v>
      </c>
      <c r="K11" s="32"/>
      <c r="L11" s="34">
        <v>1482755970</v>
      </c>
      <c r="M11" s="35">
        <v>0</v>
      </c>
      <c r="N11" s="36">
        <v>2278577</v>
      </c>
      <c r="O11" s="34">
        <v>113302448</v>
      </c>
      <c r="P11" s="35">
        <v>0</v>
      </c>
      <c r="Q11" s="36">
        <v>174205.78</v>
      </c>
      <c r="R11" s="34">
        <v>89797.51</v>
      </c>
      <c r="S11" s="35">
        <v>0</v>
      </c>
      <c r="T11" s="36">
        <v>134.62282999999999</v>
      </c>
      <c r="U11" s="32"/>
      <c r="V11" s="34">
        <v>1482755970</v>
      </c>
      <c r="W11" s="35">
        <v>0</v>
      </c>
      <c r="X11" s="36">
        <v>2278577</v>
      </c>
      <c r="Y11" s="34">
        <v>113302448</v>
      </c>
      <c r="Z11" s="35">
        <v>0</v>
      </c>
      <c r="AA11" s="36">
        <v>174205.78</v>
      </c>
      <c r="AB11" s="34">
        <v>89797.51</v>
      </c>
      <c r="AC11" s="35">
        <v>0</v>
      </c>
      <c r="AD11" s="36">
        <v>134.62282999999999</v>
      </c>
      <c r="AE11" s="32"/>
      <c r="AF11" s="34">
        <v>1480000000</v>
      </c>
      <c r="AG11" s="35">
        <v>0</v>
      </c>
      <c r="AH11" s="36">
        <v>2278577</v>
      </c>
      <c r="AI11" s="34">
        <v>113000000</v>
      </c>
      <c r="AJ11" s="35">
        <v>0</v>
      </c>
      <c r="AK11" s="36">
        <v>174205.78</v>
      </c>
      <c r="AL11" s="34">
        <v>89797.51</v>
      </c>
      <c r="AM11" s="35">
        <v>0</v>
      </c>
      <c r="AN11" s="36">
        <v>134.62282999999999</v>
      </c>
    </row>
    <row r="12" spans="1:40" x14ac:dyDescent="0.25">
      <c r="A12" s="28">
        <v>0.63194444444444497</v>
      </c>
      <c r="B12" s="39">
        <v>1490157060</v>
      </c>
      <c r="C12" s="40">
        <v>0</v>
      </c>
      <c r="D12" s="41">
        <v>2428014.7999999998</v>
      </c>
      <c r="E12" s="39">
        <v>113872320</v>
      </c>
      <c r="F12" s="40">
        <v>0</v>
      </c>
      <c r="G12" s="41">
        <v>185630.88</v>
      </c>
      <c r="H12" s="39">
        <v>90323.483999999997</v>
      </c>
      <c r="I12" s="40">
        <v>0</v>
      </c>
      <c r="J12" s="41">
        <v>143.73081999999999</v>
      </c>
      <c r="K12" s="32"/>
      <c r="L12" s="39">
        <v>1490157060</v>
      </c>
      <c r="M12" s="40">
        <v>0</v>
      </c>
      <c r="N12" s="41">
        <v>2428014.7999999998</v>
      </c>
      <c r="O12" s="39">
        <v>113872320</v>
      </c>
      <c r="P12" s="40">
        <v>0</v>
      </c>
      <c r="Q12" s="41">
        <v>185630.88</v>
      </c>
      <c r="R12" s="39">
        <v>90323.483999999997</v>
      </c>
      <c r="S12" s="40">
        <v>0</v>
      </c>
      <c r="T12" s="41">
        <v>143.73081999999999</v>
      </c>
      <c r="U12" s="32"/>
      <c r="V12" s="39">
        <v>1490157060</v>
      </c>
      <c r="W12" s="40">
        <v>0</v>
      </c>
      <c r="X12" s="41">
        <v>2428014.7999999998</v>
      </c>
      <c r="Y12" s="39">
        <v>113872320</v>
      </c>
      <c r="Z12" s="40">
        <v>0</v>
      </c>
      <c r="AA12" s="41">
        <v>185630.88</v>
      </c>
      <c r="AB12" s="39">
        <v>90323.483999999997</v>
      </c>
      <c r="AC12" s="40">
        <v>0</v>
      </c>
      <c r="AD12" s="41">
        <v>143.73081999999999</v>
      </c>
      <c r="AE12" s="32"/>
      <c r="AF12" s="39">
        <v>1490000000</v>
      </c>
      <c r="AG12" s="40">
        <v>0</v>
      </c>
      <c r="AH12" s="41">
        <v>2428014.7999999998</v>
      </c>
      <c r="AI12" s="39">
        <v>114000000</v>
      </c>
      <c r="AJ12" s="40">
        <v>0</v>
      </c>
      <c r="AK12" s="41">
        <v>185630.88</v>
      </c>
      <c r="AL12" s="39">
        <v>90323.483999999997</v>
      </c>
      <c r="AM12" s="40">
        <v>0</v>
      </c>
      <c r="AN12" s="41">
        <v>143.73081999999999</v>
      </c>
    </row>
    <row r="13" spans="1:40" x14ac:dyDescent="0.25">
      <c r="A13" s="28">
        <v>0.63541666666666796</v>
      </c>
      <c r="B13" s="34">
        <v>1502066430</v>
      </c>
      <c r="C13" s="35">
        <v>0</v>
      </c>
      <c r="D13" s="36">
        <v>2461494</v>
      </c>
      <c r="E13" s="34">
        <v>114784464</v>
      </c>
      <c r="F13" s="35">
        <v>0</v>
      </c>
      <c r="G13" s="36">
        <v>188190.5</v>
      </c>
      <c r="H13" s="34">
        <v>91035.66</v>
      </c>
      <c r="I13" s="35">
        <v>0</v>
      </c>
      <c r="J13" s="36">
        <v>146.07821999999999</v>
      </c>
      <c r="K13" s="32"/>
      <c r="L13" s="34">
        <v>1502066430</v>
      </c>
      <c r="M13" s="35">
        <v>0</v>
      </c>
      <c r="N13" s="36">
        <v>2461494</v>
      </c>
      <c r="O13" s="34">
        <v>114784464</v>
      </c>
      <c r="P13" s="35">
        <v>0</v>
      </c>
      <c r="Q13" s="36">
        <v>188190.5</v>
      </c>
      <c r="R13" s="34">
        <v>91035.66</v>
      </c>
      <c r="S13" s="35">
        <v>0</v>
      </c>
      <c r="T13" s="36">
        <v>146.07821999999999</v>
      </c>
      <c r="U13" s="32"/>
      <c r="V13" s="34">
        <v>1502066430</v>
      </c>
      <c r="W13" s="35">
        <v>0</v>
      </c>
      <c r="X13" s="36">
        <v>2461494</v>
      </c>
      <c r="Y13" s="34">
        <v>114784464</v>
      </c>
      <c r="Z13" s="35">
        <v>0</v>
      </c>
      <c r="AA13" s="36">
        <v>188190.5</v>
      </c>
      <c r="AB13" s="34">
        <v>91035.66</v>
      </c>
      <c r="AC13" s="35">
        <v>0</v>
      </c>
      <c r="AD13" s="36">
        <v>146.07821999999999</v>
      </c>
      <c r="AE13" s="32"/>
      <c r="AF13" s="34">
        <v>1500000000</v>
      </c>
      <c r="AG13" s="35">
        <v>0</v>
      </c>
      <c r="AH13" s="36">
        <v>2461494</v>
      </c>
      <c r="AI13" s="34">
        <v>115000000</v>
      </c>
      <c r="AJ13" s="35">
        <v>0</v>
      </c>
      <c r="AK13" s="36">
        <v>188190.5</v>
      </c>
      <c r="AL13" s="34">
        <v>91035.66</v>
      </c>
      <c r="AM13" s="35">
        <v>0</v>
      </c>
      <c r="AN13" s="36">
        <v>146.07821999999999</v>
      </c>
    </row>
    <row r="14" spans="1:40" x14ac:dyDescent="0.25">
      <c r="A14" s="28">
        <v>0.63888888888888995</v>
      </c>
      <c r="B14" s="39">
        <v>1514419460</v>
      </c>
      <c r="C14" s="40">
        <v>0</v>
      </c>
      <c r="D14" s="41">
        <v>2497109.5</v>
      </c>
      <c r="E14" s="39">
        <v>115730904</v>
      </c>
      <c r="F14" s="40">
        <v>0</v>
      </c>
      <c r="G14" s="41">
        <v>190913.38</v>
      </c>
      <c r="H14" s="39">
        <v>91776.31</v>
      </c>
      <c r="I14" s="40">
        <v>0</v>
      </c>
      <c r="J14" s="41">
        <v>148.39398</v>
      </c>
      <c r="K14" s="32"/>
      <c r="L14" s="39">
        <v>1514419460</v>
      </c>
      <c r="M14" s="40">
        <v>0</v>
      </c>
      <c r="N14" s="41">
        <v>2497109.5</v>
      </c>
      <c r="O14" s="39">
        <v>115730904</v>
      </c>
      <c r="P14" s="40">
        <v>0</v>
      </c>
      <c r="Q14" s="41">
        <v>190913.38</v>
      </c>
      <c r="R14" s="39">
        <v>91776.31</v>
      </c>
      <c r="S14" s="40">
        <v>0</v>
      </c>
      <c r="T14" s="41">
        <v>148.39398</v>
      </c>
      <c r="U14" s="32"/>
      <c r="V14" s="39">
        <v>1514419460</v>
      </c>
      <c r="W14" s="40">
        <v>0</v>
      </c>
      <c r="X14" s="41">
        <v>2497109.5</v>
      </c>
      <c r="Y14" s="39">
        <v>115730904</v>
      </c>
      <c r="Z14" s="40">
        <v>0</v>
      </c>
      <c r="AA14" s="41">
        <v>190913.38</v>
      </c>
      <c r="AB14" s="39">
        <v>91776.31</v>
      </c>
      <c r="AC14" s="40">
        <v>0</v>
      </c>
      <c r="AD14" s="41">
        <v>148.39398</v>
      </c>
      <c r="AE14" s="32"/>
      <c r="AF14" s="39">
        <v>1510000000</v>
      </c>
      <c r="AG14" s="40">
        <v>0</v>
      </c>
      <c r="AH14" s="41">
        <v>2497109.5</v>
      </c>
      <c r="AI14" s="39">
        <v>116000000</v>
      </c>
      <c r="AJ14" s="40">
        <v>0</v>
      </c>
      <c r="AK14" s="41">
        <v>190913.38</v>
      </c>
      <c r="AL14" s="39">
        <v>91776.31</v>
      </c>
      <c r="AM14" s="40">
        <v>0</v>
      </c>
      <c r="AN14" s="41">
        <v>148.39398</v>
      </c>
    </row>
    <row r="15" spans="1:40" x14ac:dyDescent="0.25">
      <c r="A15" s="28">
        <v>0.64236111111111205</v>
      </c>
      <c r="B15" s="34">
        <v>1532935680</v>
      </c>
      <c r="C15" s="35">
        <v>0</v>
      </c>
      <c r="D15" s="36">
        <v>2544513</v>
      </c>
      <c r="E15" s="34">
        <v>117150680</v>
      </c>
      <c r="F15" s="35">
        <v>0</v>
      </c>
      <c r="G15" s="36">
        <v>194537.55</v>
      </c>
      <c r="H15" s="34">
        <v>92860.34</v>
      </c>
      <c r="I15" s="35">
        <v>0</v>
      </c>
      <c r="J15" s="36">
        <v>150.99950999999999</v>
      </c>
      <c r="K15" s="32"/>
      <c r="L15" s="34">
        <v>1532935680</v>
      </c>
      <c r="M15" s="35">
        <v>0</v>
      </c>
      <c r="N15" s="36">
        <v>2544513</v>
      </c>
      <c r="O15" s="34">
        <v>117150680</v>
      </c>
      <c r="P15" s="35">
        <v>0</v>
      </c>
      <c r="Q15" s="36">
        <v>194537.55</v>
      </c>
      <c r="R15" s="34">
        <v>92860.34</v>
      </c>
      <c r="S15" s="35">
        <v>0</v>
      </c>
      <c r="T15" s="36">
        <v>150.99950999999999</v>
      </c>
      <c r="U15" s="32"/>
      <c r="V15" s="34">
        <v>1532935680</v>
      </c>
      <c r="W15" s="35">
        <v>0</v>
      </c>
      <c r="X15" s="36">
        <v>2544513</v>
      </c>
      <c r="Y15" s="34">
        <v>117150680</v>
      </c>
      <c r="Z15" s="35">
        <v>0</v>
      </c>
      <c r="AA15" s="36">
        <v>194537.55</v>
      </c>
      <c r="AB15" s="34">
        <v>92860.34</v>
      </c>
      <c r="AC15" s="35">
        <v>0</v>
      </c>
      <c r="AD15" s="36">
        <v>150.99950999999999</v>
      </c>
      <c r="AE15" s="32"/>
      <c r="AF15" s="34">
        <v>1530000000</v>
      </c>
      <c r="AG15" s="35">
        <v>0</v>
      </c>
      <c r="AH15" s="36">
        <v>2544513</v>
      </c>
      <c r="AI15" s="34">
        <v>117000000</v>
      </c>
      <c r="AJ15" s="35">
        <v>0</v>
      </c>
      <c r="AK15" s="36">
        <v>194537.55</v>
      </c>
      <c r="AL15" s="34">
        <v>92860.34</v>
      </c>
      <c r="AM15" s="35">
        <v>0</v>
      </c>
      <c r="AN15" s="36">
        <v>150.99950999999999</v>
      </c>
    </row>
    <row r="16" spans="1:40" x14ac:dyDescent="0.25">
      <c r="A16" s="28">
        <v>0.64583333333333404</v>
      </c>
      <c r="B16" s="39">
        <v>1557004540</v>
      </c>
      <c r="C16" s="40">
        <v>0</v>
      </c>
      <c r="D16" s="41">
        <v>2486769</v>
      </c>
      <c r="E16" s="39">
        <v>118993344</v>
      </c>
      <c r="F16" s="40">
        <v>0</v>
      </c>
      <c r="G16" s="41">
        <v>190122.69</v>
      </c>
      <c r="H16" s="39">
        <v>94204.733999999997</v>
      </c>
      <c r="I16" s="40">
        <v>0</v>
      </c>
      <c r="J16" s="41">
        <v>147.48287999999999</v>
      </c>
      <c r="K16" s="32"/>
      <c r="L16" s="39">
        <v>1557004540</v>
      </c>
      <c r="M16" s="40">
        <v>0</v>
      </c>
      <c r="N16" s="41">
        <v>2486769</v>
      </c>
      <c r="O16" s="39">
        <v>118993344</v>
      </c>
      <c r="P16" s="40">
        <v>0</v>
      </c>
      <c r="Q16" s="41">
        <v>190122.69</v>
      </c>
      <c r="R16" s="39">
        <v>94204.733999999997</v>
      </c>
      <c r="S16" s="40">
        <v>0</v>
      </c>
      <c r="T16" s="41">
        <v>147.48287999999999</v>
      </c>
      <c r="U16" s="32"/>
      <c r="V16" s="39">
        <v>1557004540</v>
      </c>
      <c r="W16" s="40">
        <v>0</v>
      </c>
      <c r="X16" s="41">
        <v>2486769</v>
      </c>
      <c r="Y16" s="39">
        <v>118993344</v>
      </c>
      <c r="Z16" s="40">
        <v>0</v>
      </c>
      <c r="AA16" s="41">
        <v>190122.69</v>
      </c>
      <c r="AB16" s="39">
        <v>94204.733999999997</v>
      </c>
      <c r="AC16" s="40">
        <v>0</v>
      </c>
      <c r="AD16" s="41">
        <v>147.48287999999999</v>
      </c>
      <c r="AE16" s="32"/>
      <c r="AF16" s="39">
        <v>1560000000</v>
      </c>
      <c r="AG16" s="40">
        <v>0</v>
      </c>
      <c r="AH16" s="41">
        <v>2486769</v>
      </c>
      <c r="AI16" s="39">
        <v>119000000</v>
      </c>
      <c r="AJ16" s="40">
        <v>0</v>
      </c>
      <c r="AK16" s="41">
        <v>190122.69</v>
      </c>
      <c r="AL16" s="39">
        <v>94204.733999999997</v>
      </c>
      <c r="AM16" s="40">
        <v>0</v>
      </c>
      <c r="AN16" s="41">
        <v>147.48287999999999</v>
      </c>
    </row>
    <row r="17" spans="1:40" x14ac:dyDescent="0.25">
      <c r="A17" s="28">
        <v>0.64930555555555702</v>
      </c>
      <c r="B17" s="34">
        <v>1579236100</v>
      </c>
      <c r="C17" s="35">
        <v>0</v>
      </c>
      <c r="D17" s="36">
        <v>2315011.2000000002</v>
      </c>
      <c r="E17" s="34">
        <v>120700688</v>
      </c>
      <c r="F17" s="35">
        <v>0</v>
      </c>
      <c r="G17" s="36">
        <v>176991.25</v>
      </c>
      <c r="H17" s="34">
        <v>95357.695000000007</v>
      </c>
      <c r="I17" s="35">
        <v>0</v>
      </c>
      <c r="J17" s="36">
        <v>137.35533000000001</v>
      </c>
      <c r="K17" s="32"/>
      <c r="L17" s="34">
        <v>1579236100</v>
      </c>
      <c r="M17" s="35">
        <v>0</v>
      </c>
      <c r="N17" s="36">
        <v>2315011.2000000002</v>
      </c>
      <c r="O17" s="34">
        <v>120700688</v>
      </c>
      <c r="P17" s="35">
        <v>0</v>
      </c>
      <c r="Q17" s="36">
        <v>176991.25</v>
      </c>
      <c r="R17" s="34">
        <v>95357.695000000007</v>
      </c>
      <c r="S17" s="35">
        <v>0</v>
      </c>
      <c r="T17" s="36">
        <v>137.35533000000001</v>
      </c>
      <c r="U17" s="32"/>
      <c r="V17" s="34">
        <v>1579236100</v>
      </c>
      <c r="W17" s="35">
        <v>0</v>
      </c>
      <c r="X17" s="36">
        <v>2315011.2000000002</v>
      </c>
      <c r="Y17" s="34">
        <v>120700688</v>
      </c>
      <c r="Z17" s="35">
        <v>0</v>
      </c>
      <c r="AA17" s="36">
        <v>176991.25</v>
      </c>
      <c r="AB17" s="34">
        <v>95357.695000000007</v>
      </c>
      <c r="AC17" s="35">
        <v>0</v>
      </c>
      <c r="AD17" s="36">
        <v>137.35533000000001</v>
      </c>
      <c r="AE17" s="32"/>
      <c r="AF17" s="34">
        <v>1580000000</v>
      </c>
      <c r="AG17" s="35">
        <v>0</v>
      </c>
      <c r="AH17" s="36">
        <v>2315011.2000000002</v>
      </c>
      <c r="AI17" s="34">
        <v>121000000</v>
      </c>
      <c r="AJ17" s="35">
        <v>0</v>
      </c>
      <c r="AK17" s="36">
        <v>176991.25</v>
      </c>
      <c r="AL17" s="34">
        <v>95357.695000000007</v>
      </c>
      <c r="AM17" s="35">
        <v>0</v>
      </c>
      <c r="AN17" s="36">
        <v>137.35533000000001</v>
      </c>
    </row>
    <row r="18" spans="1:40" x14ac:dyDescent="0.25">
      <c r="A18" s="28">
        <v>0.65277777777777901</v>
      </c>
      <c r="B18" s="39">
        <v>1593904380</v>
      </c>
      <c r="C18" s="40">
        <v>0</v>
      </c>
      <c r="D18" s="41">
        <v>2222746.5</v>
      </c>
      <c r="E18" s="39">
        <v>121830680</v>
      </c>
      <c r="F18" s="40">
        <v>0</v>
      </c>
      <c r="G18" s="41">
        <v>169937.25</v>
      </c>
      <c r="H18" s="39">
        <v>95976.875</v>
      </c>
      <c r="I18" s="40">
        <v>0</v>
      </c>
      <c r="J18" s="41">
        <v>130.82988</v>
      </c>
      <c r="K18" s="32"/>
      <c r="L18" s="39">
        <v>1593904380</v>
      </c>
      <c r="M18" s="40">
        <v>0</v>
      </c>
      <c r="N18" s="41">
        <v>2222746.5</v>
      </c>
      <c r="O18" s="39">
        <v>121830680</v>
      </c>
      <c r="P18" s="40">
        <v>0</v>
      </c>
      <c r="Q18" s="41">
        <v>169937.25</v>
      </c>
      <c r="R18" s="39">
        <v>95976.875</v>
      </c>
      <c r="S18" s="40">
        <v>0</v>
      </c>
      <c r="T18" s="41">
        <v>130.82988</v>
      </c>
      <c r="U18" s="32"/>
      <c r="V18" s="39">
        <v>1593904380</v>
      </c>
      <c r="W18" s="40">
        <v>0</v>
      </c>
      <c r="X18" s="41">
        <v>2222746.5</v>
      </c>
      <c r="Y18" s="39">
        <v>121830680</v>
      </c>
      <c r="Z18" s="40">
        <v>0</v>
      </c>
      <c r="AA18" s="41">
        <v>169937.25</v>
      </c>
      <c r="AB18" s="39">
        <v>95976.875</v>
      </c>
      <c r="AC18" s="40">
        <v>0</v>
      </c>
      <c r="AD18" s="41">
        <v>130.82988</v>
      </c>
      <c r="AE18" s="32"/>
      <c r="AF18" s="39">
        <v>1590000000</v>
      </c>
      <c r="AG18" s="40">
        <v>0</v>
      </c>
      <c r="AH18" s="41">
        <v>2222746.5</v>
      </c>
      <c r="AI18" s="39">
        <v>122000000</v>
      </c>
      <c r="AJ18" s="40">
        <v>0</v>
      </c>
      <c r="AK18" s="41">
        <v>169937.25</v>
      </c>
      <c r="AL18" s="39">
        <v>95976.875</v>
      </c>
      <c r="AM18" s="40">
        <v>0</v>
      </c>
      <c r="AN18" s="41">
        <v>130.82988</v>
      </c>
    </row>
    <row r="19" spans="1:40" x14ac:dyDescent="0.25">
      <c r="A19" s="28">
        <v>0.656250000000001</v>
      </c>
      <c r="B19" s="34">
        <v>1603579900</v>
      </c>
      <c r="C19" s="35">
        <v>0</v>
      </c>
      <c r="D19" s="36">
        <v>2187458.2000000002</v>
      </c>
      <c r="E19" s="34">
        <v>122572952</v>
      </c>
      <c r="F19" s="35">
        <v>0</v>
      </c>
      <c r="G19" s="36">
        <v>167239.4</v>
      </c>
      <c r="H19" s="34">
        <v>96276.08</v>
      </c>
      <c r="I19" s="35">
        <v>0</v>
      </c>
      <c r="J19" s="36">
        <v>127.02979999999999</v>
      </c>
      <c r="K19" s="32"/>
      <c r="L19" s="34">
        <v>1603579900</v>
      </c>
      <c r="M19" s="35">
        <v>0</v>
      </c>
      <c r="N19" s="36">
        <v>2187458.2000000002</v>
      </c>
      <c r="O19" s="34">
        <v>122572952</v>
      </c>
      <c r="P19" s="35">
        <v>0</v>
      </c>
      <c r="Q19" s="36">
        <v>167239.4</v>
      </c>
      <c r="R19" s="34">
        <v>96276.08</v>
      </c>
      <c r="S19" s="35">
        <v>0</v>
      </c>
      <c r="T19" s="36">
        <v>127.02979999999999</v>
      </c>
      <c r="U19" s="32"/>
      <c r="V19" s="34">
        <v>1603579900</v>
      </c>
      <c r="W19" s="35">
        <v>0</v>
      </c>
      <c r="X19" s="36">
        <v>2187458.2000000002</v>
      </c>
      <c r="Y19" s="34">
        <v>122572952</v>
      </c>
      <c r="Z19" s="35">
        <v>0</v>
      </c>
      <c r="AA19" s="36">
        <v>167239.4</v>
      </c>
      <c r="AB19" s="34">
        <v>96276.08</v>
      </c>
      <c r="AC19" s="35">
        <v>0</v>
      </c>
      <c r="AD19" s="36">
        <v>127.02979999999999</v>
      </c>
      <c r="AE19" s="32"/>
      <c r="AF19" s="34">
        <v>1600000000</v>
      </c>
      <c r="AG19" s="35">
        <v>0</v>
      </c>
      <c r="AH19" s="36">
        <v>2187458.2000000002</v>
      </c>
      <c r="AI19" s="34">
        <v>123000000</v>
      </c>
      <c r="AJ19" s="35">
        <v>0</v>
      </c>
      <c r="AK19" s="36">
        <v>167239.4</v>
      </c>
      <c r="AL19" s="34">
        <v>96276.08</v>
      </c>
      <c r="AM19" s="35">
        <v>0</v>
      </c>
      <c r="AN19" s="36">
        <v>127.02979999999999</v>
      </c>
    </row>
    <row r="20" spans="1:40" x14ac:dyDescent="0.25">
      <c r="A20" s="28">
        <v>0.65972222222222399</v>
      </c>
      <c r="B20" s="39">
        <v>1618189700</v>
      </c>
      <c r="C20" s="40">
        <v>0</v>
      </c>
      <c r="D20" s="41">
        <v>2087223</v>
      </c>
      <c r="E20" s="39">
        <v>123693440</v>
      </c>
      <c r="F20" s="40">
        <v>0</v>
      </c>
      <c r="G20" s="41">
        <v>159576.04999999999</v>
      </c>
      <c r="H20" s="39">
        <v>96929</v>
      </c>
      <c r="I20" s="40">
        <v>0</v>
      </c>
      <c r="J20" s="41">
        <v>120.67637999999999</v>
      </c>
      <c r="K20" s="32"/>
      <c r="L20" s="39">
        <v>1618189700</v>
      </c>
      <c r="M20" s="40">
        <v>0</v>
      </c>
      <c r="N20" s="41">
        <v>2087223</v>
      </c>
      <c r="O20" s="39">
        <v>123693440</v>
      </c>
      <c r="P20" s="40">
        <v>0</v>
      </c>
      <c r="Q20" s="41">
        <v>159576.04999999999</v>
      </c>
      <c r="R20" s="39">
        <v>96929</v>
      </c>
      <c r="S20" s="40">
        <v>0</v>
      </c>
      <c r="T20" s="41">
        <v>120.67637999999999</v>
      </c>
      <c r="U20" s="32"/>
      <c r="V20" s="39">
        <v>1618189700</v>
      </c>
      <c r="W20" s="40">
        <v>0</v>
      </c>
      <c r="X20" s="41">
        <v>2087223</v>
      </c>
      <c r="Y20" s="39">
        <v>123693440</v>
      </c>
      <c r="Z20" s="40">
        <v>0</v>
      </c>
      <c r="AA20" s="41">
        <v>159576.04999999999</v>
      </c>
      <c r="AB20" s="39">
        <v>96929</v>
      </c>
      <c r="AC20" s="40">
        <v>0</v>
      </c>
      <c r="AD20" s="41">
        <v>120.67637999999999</v>
      </c>
      <c r="AE20" s="32"/>
      <c r="AF20" s="39">
        <v>1620000000</v>
      </c>
      <c r="AG20" s="40">
        <v>0</v>
      </c>
      <c r="AH20" s="41">
        <v>2087223</v>
      </c>
      <c r="AI20" s="39">
        <v>124000000</v>
      </c>
      <c r="AJ20" s="40">
        <v>0</v>
      </c>
      <c r="AK20" s="41">
        <v>159576.04999999999</v>
      </c>
      <c r="AL20" s="39">
        <v>96929</v>
      </c>
      <c r="AM20" s="40">
        <v>0</v>
      </c>
      <c r="AN20" s="41">
        <v>120.67637999999999</v>
      </c>
    </row>
    <row r="21" spans="1:40" x14ac:dyDescent="0.25">
      <c r="A21" s="28">
        <v>0.66319444444444597</v>
      </c>
      <c r="B21" s="34">
        <v>1630679550</v>
      </c>
      <c r="C21" s="35">
        <v>0</v>
      </c>
      <c r="D21" s="36">
        <v>1941541.8</v>
      </c>
      <c r="E21" s="34">
        <v>124648912</v>
      </c>
      <c r="F21" s="35">
        <v>0</v>
      </c>
      <c r="G21" s="36">
        <v>148438.17000000001</v>
      </c>
      <c r="H21" s="34">
        <v>97514.22</v>
      </c>
      <c r="I21" s="35">
        <v>0</v>
      </c>
      <c r="J21" s="36">
        <v>112.28377500000001</v>
      </c>
      <c r="K21" s="32"/>
      <c r="L21" s="34">
        <v>1630679550</v>
      </c>
      <c r="M21" s="35">
        <v>0</v>
      </c>
      <c r="N21" s="36">
        <v>1941541.8</v>
      </c>
      <c r="O21" s="34">
        <v>124648912</v>
      </c>
      <c r="P21" s="35">
        <v>0</v>
      </c>
      <c r="Q21" s="36">
        <v>148438.17000000001</v>
      </c>
      <c r="R21" s="34">
        <v>97514.22</v>
      </c>
      <c r="S21" s="35">
        <v>0</v>
      </c>
      <c r="T21" s="36">
        <v>112.28377500000001</v>
      </c>
      <c r="U21" s="32"/>
      <c r="V21" s="34">
        <v>1630679550</v>
      </c>
      <c r="W21" s="35">
        <v>0</v>
      </c>
      <c r="X21" s="36">
        <v>1941541.8</v>
      </c>
      <c r="Y21" s="34">
        <v>124648912</v>
      </c>
      <c r="Z21" s="35">
        <v>0</v>
      </c>
      <c r="AA21" s="36">
        <v>148438.17000000001</v>
      </c>
      <c r="AB21" s="34">
        <v>97514.22</v>
      </c>
      <c r="AC21" s="35">
        <v>0</v>
      </c>
      <c r="AD21" s="36">
        <v>112.28377500000001</v>
      </c>
      <c r="AE21" s="32"/>
      <c r="AF21" s="34">
        <v>1630000000</v>
      </c>
      <c r="AG21" s="35">
        <v>0</v>
      </c>
      <c r="AH21" s="36">
        <v>1941541.8</v>
      </c>
      <c r="AI21" s="34">
        <v>125000000</v>
      </c>
      <c r="AJ21" s="35">
        <v>0</v>
      </c>
      <c r="AK21" s="36">
        <v>148438.17000000001</v>
      </c>
      <c r="AL21" s="34">
        <v>97514.22</v>
      </c>
      <c r="AM21" s="35">
        <v>0</v>
      </c>
      <c r="AN21" s="36">
        <v>112.28377500000001</v>
      </c>
    </row>
    <row r="22" spans="1:40" x14ac:dyDescent="0.25">
      <c r="A22" s="28">
        <v>0.66666666666666796</v>
      </c>
      <c r="B22" s="42">
        <v>1636412030</v>
      </c>
      <c r="C22" s="43">
        <v>0</v>
      </c>
      <c r="D22" s="44">
        <v>1797608.2</v>
      </c>
      <c r="E22" s="42">
        <v>125091696</v>
      </c>
      <c r="F22" s="43">
        <v>0</v>
      </c>
      <c r="G22" s="44">
        <v>137433.98000000001</v>
      </c>
      <c r="H22" s="42">
        <v>97703.304999999993</v>
      </c>
      <c r="I22" s="43">
        <v>0</v>
      </c>
      <c r="J22" s="44">
        <v>104.2355</v>
      </c>
      <c r="K22" s="32"/>
      <c r="L22" s="42">
        <v>1636412030</v>
      </c>
      <c r="M22" s="43">
        <v>0</v>
      </c>
      <c r="N22" s="44">
        <v>1797608.2</v>
      </c>
      <c r="O22" s="42">
        <v>125091696</v>
      </c>
      <c r="P22" s="43">
        <v>0</v>
      </c>
      <c r="Q22" s="44">
        <v>137433.98000000001</v>
      </c>
      <c r="R22" s="42">
        <v>97703.304999999993</v>
      </c>
      <c r="S22" s="43">
        <v>0</v>
      </c>
      <c r="T22" s="44">
        <v>104.2355</v>
      </c>
      <c r="U22" s="32"/>
      <c r="V22" s="42">
        <v>1636412030</v>
      </c>
      <c r="W22" s="43">
        <v>0</v>
      </c>
      <c r="X22" s="44">
        <v>1797608.2</v>
      </c>
      <c r="Y22" s="42">
        <v>125091696</v>
      </c>
      <c r="Z22" s="43">
        <v>0</v>
      </c>
      <c r="AA22" s="44">
        <v>137433.98000000001</v>
      </c>
      <c r="AB22" s="42">
        <v>97703.304999999993</v>
      </c>
      <c r="AC22" s="43">
        <v>0</v>
      </c>
      <c r="AD22" s="44">
        <v>104.2355</v>
      </c>
      <c r="AE22" s="32"/>
      <c r="AF22" s="42">
        <v>1640000000</v>
      </c>
      <c r="AG22" s="43">
        <v>0</v>
      </c>
      <c r="AH22" s="44">
        <v>1797608.2</v>
      </c>
      <c r="AI22" s="42">
        <v>125000000</v>
      </c>
      <c r="AJ22" s="43">
        <v>0</v>
      </c>
      <c r="AK22" s="44">
        <v>137433.98000000001</v>
      </c>
      <c r="AL22" s="42">
        <v>97703.304999999993</v>
      </c>
      <c r="AM22" s="43">
        <v>0</v>
      </c>
      <c r="AN22" s="44">
        <v>104.2355</v>
      </c>
    </row>
    <row r="23" spans="1:40" x14ac:dyDescent="0.25">
      <c r="A23" s="28">
        <v>0.67013888888889095</v>
      </c>
      <c r="B23" s="45">
        <v>1662037380</v>
      </c>
      <c r="C23" s="46">
        <v>0</v>
      </c>
      <c r="D23" s="47">
        <v>1856921</v>
      </c>
      <c r="E23" s="45">
        <v>127055904</v>
      </c>
      <c r="F23" s="46">
        <v>0</v>
      </c>
      <c r="G23" s="47">
        <v>141968.64000000001</v>
      </c>
      <c r="H23" s="45">
        <v>98969.14</v>
      </c>
      <c r="I23" s="46">
        <v>0</v>
      </c>
      <c r="J23" s="47">
        <v>107.70658</v>
      </c>
      <c r="K23" s="32"/>
      <c r="L23" s="45">
        <v>1661917950</v>
      </c>
      <c r="M23" s="46">
        <v>0</v>
      </c>
      <c r="N23" s="47">
        <v>1856462.5</v>
      </c>
      <c r="O23" s="45">
        <v>127046400</v>
      </c>
      <c r="P23" s="46">
        <v>0</v>
      </c>
      <c r="Q23" s="47">
        <v>141933.56</v>
      </c>
      <c r="R23" s="45">
        <v>98959.24</v>
      </c>
      <c r="S23" s="46">
        <v>0</v>
      </c>
      <c r="T23" s="47">
        <v>107.67234999999999</v>
      </c>
      <c r="U23" s="32"/>
      <c r="V23" s="45">
        <v>1661920000</v>
      </c>
      <c r="W23" s="46">
        <v>0</v>
      </c>
      <c r="X23" s="47">
        <v>1856630</v>
      </c>
      <c r="Y23" s="45">
        <v>127046768</v>
      </c>
      <c r="Z23" s="46">
        <v>0</v>
      </c>
      <c r="AA23" s="47">
        <v>141946.39000000001</v>
      </c>
      <c r="AB23" s="45">
        <v>98959.52</v>
      </c>
      <c r="AC23" s="46">
        <v>0</v>
      </c>
      <c r="AD23" s="47">
        <v>107.685356</v>
      </c>
      <c r="AE23" s="32"/>
      <c r="AF23" s="45">
        <v>1660000000</v>
      </c>
      <c r="AG23" s="46">
        <v>0</v>
      </c>
      <c r="AH23" s="47">
        <v>1859258.8</v>
      </c>
      <c r="AI23" s="45">
        <v>127000000</v>
      </c>
      <c r="AJ23" s="46">
        <v>0</v>
      </c>
      <c r="AK23" s="47">
        <v>142147.4</v>
      </c>
      <c r="AL23" s="45">
        <v>98960.53</v>
      </c>
      <c r="AM23" s="46">
        <v>0</v>
      </c>
      <c r="AN23" s="47">
        <v>107.79586</v>
      </c>
    </row>
    <row r="24" spans="1:40" x14ac:dyDescent="0.25">
      <c r="A24" s="28">
        <v>0.67361111111111305</v>
      </c>
      <c r="B24" s="42">
        <v>1724151550</v>
      </c>
      <c r="C24" s="43">
        <v>0</v>
      </c>
      <c r="D24" s="44">
        <v>1984458</v>
      </c>
      <c r="E24" s="42">
        <v>131818928</v>
      </c>
      <c r="F24" s="43">
        <v>0</v>
      </c>
      <c r="G24" s="44">
        <v>151719.16</v>
      </c>
      <c r="H24" s="42">
        <v>102258.586</v>
      </c>
      <c r="I24" s="43">
        <v>0</v>
      </c>
      <c r="J24" s="44">
        <v>115.08177000000001</v>
      </c>
      <c r="K24" s="32"/>
      <c r="L24" s="42">
        <v>1722433540</v>
      </c>
      <c r="M24" s="43">
        <v>0</v>
      </c>
      <c r="N24" s="44">
        <v>1980314.8</v>
      </c>
      <c r="O24" s="42">
        <v>131688880</v>
      </c>
      <c r="P24" s="43">
        <v>0</v>
      </c>
      <c r="Q24" s="44">
        <v>151402.39000000001</v>
      </c>
      <c r="R24" s="42">
        <v>102130.94</v>
      </c>
      <c r="S24" s="43">
        <v>0</v>
      </c>
      <c r="T24" s="44">
        <v>114.77930000000001</v>
      </c>
      <c r="U24" s="32"/>
      <c r="V24" s="42">
        <v>1722980480</v>
      </c>
      <c r="W24" s="43">
        <v>0</v>
      </c>
      <c r="X24" s="44">
        <v>1984432.8</v>
      </c>
      <c r="Y24" s="42">
        <v>131731152</v>
      </c>
      <c r="Z24" s="43">
        <v>0</v>
      </c>
      <c r="AA24" s="44">
        <v>151717.22</v>
      </c>
      <c r="AB24" s="42">
        <v>102174.63</v>
      </c>
      <c r="AC24" s="43">
        <v>0</v>
      </c>
      <c r="AD24" s="44">
        <v>115.071304</v>
      </c>
      <c r="AE24" s="32"/>
      <c r="AF24" s="42">
        <v>1720000000</v>
      </c>
      <c r="AG24" s="43">
        <v>0</v>
      </c>
      <c r="AH24" s="44">
        <v>1969232.2</v>
      </c>
      <c r="AI24" s="42">
        <v>132000000</v>
      </c>
      <c r="AJ24" s="43">
        <v>0</v>
      </c>
      <c r="AK24" s="44">
        <v>150555.13</v>
      </c>
      <c r="AL24" s="42">
        <v>102306.77</v>
      </c>
      <c r="AM24" s="43">
        <v>0</v>
      </c>
      <c r="AN24" s="44">
        <v>114.07559000000001</v>
      </c>
    </row>
    <row r="25" spans="1:40" x14ac:dyDescent="0.25">
      <c r="A25" s="28">
        <v>0.67708333333333504</v>
      </c>
      <c r="B25" s="45">
        <v>1808796930</v>
      </c>
      <c r="C25" s="46">
        <v>0</v>
      </c>
      <c r="D25" s="47">
        <v>1977871.8</v>
      </c>
      <c r="E25" s="45">
        <v>138322800</v>
      </c>
      <c r="F25" s="46">
        <v>0</v>
      </c>
      <c r="G25" s="47">
        <v>151215.48000000001</v>
      </c>
      <c r="H25" s="45">
        <v>106813.13</v>
      </c>
      <c r="I25" s="46">
        <v>0</v>
      </c>
      <c r="J25" s="47">
        <v>114.84563</v>
      </c>
      <c r="K25" s="32"/>
      <c r="L25" s="45">
        <v>1801396100</v>
      </c>
      <c r="M25" s="46">
        <v>0</v>
      </c>
      <c r="N25" s="47">
        <v>1979241.2</v>
      </c>
      <c r="O25" s="45">
        <v>137758592</v>
      </c>
      <c r="P25" s="46">
        <v>0</v>
      </c>
      <c r="Q25" s="47">
        <v>151320.22</v>
      </c>
      <c r="R25" s="45">
        <v>106221.52</v>
      </c>
      <c r="S25" s="46">
        <v>0</v>
      </c>
      <c r="T25" s="47">
        <v>114.88533</v>
      </c>
      <c r="U25" s="32"/>
      <c r="V25" s="45">
        <v>1803529090</v>
      </c>
      <c r="W25" s="46">
        <v>0</v>
      </c>
      <c r="X25" s="47">
        <v>1976873.8</v>
      </c>
      <c r="Y25" s="45">
        <v>137922240</v>
      </c>
      <c r="Z25" s="46">
        <v>0</v>
      </c>
      <c r="AA25" s="47">
        <v>151139.22</v>
      </c>
      <c r="AB25" s="45">
        <v>106383.86</v>
      </c>
      <c r="AC25" s="46">
        <v>0</v>
      </c>
      <c r="AD25" s="47">
        <v>114.80081</v>
      </c>
      <c r="AE25" s="32"/>
      <c r="AF25" s="45">
        <v>1790000000</v>
      </c>
      <c r="AG25" s="46">
        <v>0</v>
      </c>
      <c r="AH25" s="47">
        <v>1954128.8</v>
      </c>
      <c r="AI25" s="45">
        <v>137000000</v>
      </c>
      <c r="AJ25" s="46">
        <v>0</v>
      </c>
      <c r="AK25" s="47">
        <v>149400.31</v>
      </c>
      <c r="AL25" s="45">
        <v>106712.44</v>
      </c>
      <c r="AM25" s="46">
        <v>0</v>
      </c>
      <c r="AN25" s="47">
        <v>113.05932</v>
      </c>
    </row>
    <row r="26" spans="1:40" x14ac:dyDescent="0.25">
      <c r="A26" s="28">
        <v>0.68055555555555802</v>
      </c>
      <c r="B26" s="42">
        <v>1900497410</v>
      </c>
      <c r="C26" s="43">
        <v>0</v>
      </c>
      <c r="D26" s="44">
        <v>1893294.2</v>
      </c>
      <c r="E26" s="42">
        <v>145376432</v>
      </c>
      <c r="F26" s="43">
        <v>0</v>
      </c>
      <c r="G26" s="44">
        <v>144749.26999999999</v>
      </c>
      <c r="H26" s="42">
        <v>111513.4</v>
      </c>
      <c r="I26" s="43">
        <v>0</v>
      </c>
      <c r="J26" s="44">
        <v>109.511154</v>
      </c>
      <c r="K26" s="32"/>
      <c r="L26" s="42">
        <v>1888542080</v>
      </c>
      <c r="M26" s="43">
        <v>0</v>
      </c>
      <c r="N26" s="44">
        <v>1896964.8</v>
      </c>
      <c r="O26" s="42">
        <v>144463936</v>
      </c>
      <c r="P26" s="43">
        <v>0</v>
      </c>
      <c r="Q26" s="44">
        <v>145029.92000000001</v>
      </c>
      <c r="R26" s="42">
        <v>110515.83</v>
      </c>
      <c r="S26" s="43">
        <v>0</v>
      </c>
      <c r="T26" s="44">
        <v>109.66527000000001</v>
      </c>
      <c r="U26" s="32"/>
      <c r="V26" s="42">
        <v>1891947780</v>
      </c>
      <c r="W26" s="43">
        <v>0</v>
      </c>
      <c r="X26" s="44">
        <v>1894537.5</v>
      </c>
      <c r="Y26" s="42">
        <v>144726992</v>
      </c>
      <c r="Z26" s="43">
        <v>0</v>
      </c>
      <c r="AA26" s="44">
        <v>144844.35999999999</v>
      </c>
      <c r="AB26" s="42">
        <v>110787.3</v>
      </c>
      <c r="AC26" s="43">
        <v>0</v>
      </c>
      <c r="AD26" s="44">
        <v>109.58243</v>
      </c>
      <c r="AE26" s="32"/>
      <c r="AF26" s="42">
        <v>1880000000</v>
      </c>
      <c r="AG26" s="43">
        <v>0</v>
      </c>
      <c r="AH26" s="44">
        <v>1870356.6</v>
      </c>
      <c r="AI26" s="42">
        <v>144000000</v>
      </c>
      <c r="AJ26" s="43">
        <v>0</v>
      </c>
      <c r="AK26" s="44">
        <v>142995.62</v>
      </c>
      <c r="AL26" s="42">
        <v>111043.905</v>
      </c>
      <c r="AM26" s="43">
        <v>0</v>
      </c>
      <c r="AN26" s="44">
        <v>107.65958999999999</v>
      </c>
    </row>
    <row r="27" spans="1:40" x14ac:dyDescent="0.25">
      <c r="A27" s="28">
        <v>0.68402777777778001</v>
      </c>
      <c r="B27" s="45">
        <v>2006786690</v>
      </c>
      <c r="C27" s="46">
        <v>0</v>
      </c>
      <c r="D27" s="47">
        <v>1835572.4</v>
      </c>
      <c r="E27" s="45">
        <v>153572800</v>
      </c>
      <c r="F27" s="46">
        <v>0</v>
      </c>
      <c r="G27" s="47">
        <v>140336.22</v>
      </c>
      <c r="H27" s="45">
        <v>117007.53</v>
      </c>
      <c r="I27" s="46">
        <v>0</v>
      </c>
      <c r="J27" s="47">
        <v>104.932945</v>
      </c>
      <c r="K27" s="32"/>
      <c r="L27" s="45">
        <v>1993530750</v>
      </c>
      <c r="M27" s="46">
        <v>0</v>
      </c>
      <c r="N27" s="47">
        <v>1832977.6</v>
      </c>
      <c r="O27" s="45">
        <v>152555376</v>
      </c>
      <c r="P27" s="46">
        <v>0</v>
      </c>
      <c r="Q27" s="47">
        <v>140137.89000000001</v>
      </c>
      <c r="R27" s="45">
        <v>115776.12</v>
      </c>
      <c r="S27" s="46">
        <v>0</v>
      </c>
      <c r="T27" s="47">
        <v>104.57093</v>
      </c>
      <c r="U27" s="32"/>
      <c r="V27" s="45">
        <v>1996881280</v>
      </c>
      <c r="W27" s="46">
        <v>0</v>
      </c>
      <c r="X27" s="47">
        <v>1830761.2</v>
      </c>
      <c r="Y27" s="45">
        <v>152816304</v>
      </c>
      <c r="Z27" s="46">
        <v>0</v>
      </c>
      <c r="AA27" s="47">
        <v>139968.44</v>
      </c>
      <c r="AB27" s="45">
        <v>116080.44</v>
      </c>
      <c r="AC27" s="46">
        <v>0</v>
      </c>
      <c r="AD27" s="47">
        <v>104.496605</v>
      </c>
      <c r="AE27" s="32"/>
      <c r="AF27" s="45">
        <v>1990000000</v>
      </c>
      <c r="AG27" s="46">
        <v>0</v>
      </c>
      <c r="AH27" s="47">
        <v>1846269.4</v>
      </c>
      <c r="AI27" s="45">
        <v>152000000</v>
      </c>
      <c r="AJ27" s="46">
        <v>0</v>
      </c>
      <c r="AK27" s="47">
        <v>141154.07999999999</v>
      </c>
      <c r="AL27" s="45">
        <v>116234.19</v>
      </c>
      <c r="AM27" s="46">
        <v>0</v>
      </c>
      <c r="AN27" s="47">
        <v>104.32946</v>
      </c>
    </row>
    <row r="28" spans="1:40" x14ac:dyDescent="0.25">
      <c r="A28" s="28">
        <v>0.687500000000002</v>
      </c>
      <c r="B28" s="42">
        <v>2125219840</v>
      </c>
      <c r="C28" s="43">
        <v>0</v>
      </c>
      <c r="D28" s="44">
        <v>1921172.5</v>
      </c>
      <c r="E28" s="42">
        <v>162685120</v>
      </c>
      <c r="F28" s="43">
        <v>0</v>
      </c>
      <c r="G28" s="44">
        <v>146880.60999999999</v>
      </c>
      <c r="H28" s="42">
        <v>123120.8</v>
      </c>
      <c r="I28" s="43">
        <v>0</v>
      </c>
      <c r="J28" s="44">
        <v>109.13801599999999</v>
      </c>
      <c r="K28" s="32"/>
      <c r="L28" s="42">
        <v>2115916030</v>
      </c>
      <c r="M28" s="43">
        <v>0</v>
      </c>
      <c r="N28" s="44">
        <v>1914317.6</v>
      </c>
      <c r="O28" s="42">
        <v>161967952</v>
      </c>
      <c r="P28" s="43">
        <v>0</v>
      </c>
      <c r="Q28" s="44">
        <v>146356.57999999999</v>
      </c>
      <c r="R28" s="42">
        <v>121992.625</v>
      </c>
      <c r="S28" s="43">
        <v>0</v>
      </c>
      <c r="T28" s="44">
        <v>108.49782999999999</v>
      </c>
      <c r="U28" s="32"/>
      <c r="V28" s="42">
        <v>2117182980</v>
      </c>
      <c r="W28" s="43">
        <v>0</v>
      </c>
      <c r="X28" s="44">
        <v>1912109.1</v>
      </c>
      <c r="Y28" s="42">
        <v>162064272</v>
      </c>
      <c r="Z28" s="43">
        <v>0</v>
      </c>
      <c r="AA28" s="44">
        <v>146187.73000000001</v>
      </c>
      <c r="AB28" s="42">
        <v>122155.35</v>
      </c>
      <c r="AC28" s="43">
        <v>0</v>
      </c>
      <c r="AD28" s="44">
        <v>108.45877</v>
      </c>
      <c r="AE28" s="32"/>
      <c r="AF28" s="42">
        <v>2110000000</v>
      </c>
      <c r="AG28" s="43">
        <v>0</v>
      </c>
      <c r="AH28" s="44">
        <v>1936480.4</v>
      </c>
      <c r="AI28" s="42">
        <v>162000000</v>
      </c>
      <c r="AJ28" s="43">
        <v>0</v>
      </c>
      <c r="AK28" s="44">
        <v>148051.01</v>
      </c>
      <c r="AL28" s="42">
        <v>122463.31</v>
      </c>
      <c r="AM28" s="43">
        <v>0</v>
      </c>
      <c r="AN28" s="44">
        <v>109.00699</v>
      </c>
    </row>
    <row r="29" spans="1:40" x14ac:dyDescent="0.25">
      <c r="A29" s="28">
        <v>0.69097222222222499</v>
      </c>
      <c r="B29" s="45">
        <v>2230050820</v>
      </c>
      <c r="C29" s="46">
        <v>0</v>
      </c>
      <c r="D29" s="47">
        <v>1957574.6</v>
      </c>
      <c r="E29" s="45">
        <v>170771056</v>
      </c>
      <c r="F29" s="46">
        <v>0</v>
      </c>
      <c r="G29" s="47">
        <v>149663.75</v>
      </c>
      <c r="H29" s="45">
        <v>128652.516</v>
      </c>
      <c r="I29" s="46">
        <v>0</v>
      </c>
      <c r="J29" s="47">
        <v>110.955765</v>
      </c>
      <c r="K29" s="32"/>
      <c r="L29" s="45">
        <v>2224171260</v>
      </c>
      <c r="M29" s="46">
        <v>0</v>
      </c>
      <c r="N29" s="47">
        <v>1951228.1</v>
      </c>
      <c r="O29" s="45">
        <v>170297552</v>
      </c>
      <c r="P29" s="46">
        <v>0</v>
      </c>
      <c r="Q29" s="47">
        <v>149178.54999999999</v>
      </c>
      <c r="R29" s="45">
        <v>127588.47</v>
      </c>
      <c r="S29" s="46">
        <v>0</v>
      </c>
      <c r="T29" s="47">
        <v>110.45347</v>
      </c>
      <c r="U29" s="32"/>
      <c r="V29" s="45">
        <v>2226345980</v>
      </c>
      <c r="W29" s="46">
        <v>0</v>
      </c>
      <c r="X29" s="47">
        <v>1948525.8</v>
      </c>
      <c r="Y29" s="45">
        <v>170464896</v>
      </c>
      <c r="Z29" s="46">
        <v>0</v>
      </c>
      <c r="AA29" s="47">
        <v>148971.98000000001</v>
      </c>
      <c r="AB29" s="45">
        <v>127818.234</v>
      </c>
      <c r="AC29" s="46">
        <v>0</v>
      </c>
      <c r="AD29" s="47">
        <v>110.38821</v>
      </c>
      <c r="AE29" s="32"/>
      <c r="AF29" s="45">
        <v>2220000000</v>
      </c>
      <c r="AG29" s="46">
        <v>0</v>
      </c>
      <c r="AH29" s="47">
        <v>2014989.8</v>
      </c>
      <c r="AI29" s="45">
        <v>170000000</v>
      </c>
      <c r="AJ29" s="46">
        <v>0</v>
      </c>
      <c r="AK29" s="47">
        <v>154053.4</v>
      </c>
      <c r="AL29" s="45">
        <v>127468.545</v>
      </c>
      <c r="AM29" s="46">
        <v>0</v>
      </c>
      <c r="AN29" s="47">
        <v>114.32311</v>
      </c>
    </row>
    <row r="30" spans="1:40" x14ac:dyDescent="0.25">
      <c r="A30" s="28">
        <v>0.69444444444444697</v>
      </c>
      <c r="B30" s="42">
        <v>2307232000</v>
      </c>
      <c r="C30" s="43">
        <v>0</v>
      </c>
      <c r="D30" s="44">
        <v>1964181.8</v>
      </c>
      <c r="E30" s="42">
        <v>176718352</v>
      </c>
      <c r="F30" s="43">
        <v>0</v>
      </c>
      <c r="G30" s="44">
        <v>150168.94</v>
      </c>
      <c r="H30" s="42">
        <v>132714.16</v>
      </c>
      <c r="I30" s="43">
        <v>0</v>
      </c>
      <c r="J30" s="44">
        <v>111.40712000000001</v>
      </c>
      <c r="K30" s="32"/>
      <c r="L30" s="42">
        <v>2296403970</v>
      </c>
      <c r="M30" s="43">
        <v>0</v>
      </c>
      <c r="N30" s="44">
        <v>1961269.5</v>
      </c>
      <c r="O30" s="42">
        <v>175872288</v>
      </c>
      <c r="P30" s="43">
        <v>0</v>
      </c>
      <c r="Q30" s="44">
        <v>149946.26999999999</v>
      </c>
      <c r="R30" s="42">
        <v>131143.54999999999</v>
      </c>
      <c r="S30" s="43">
        <v>0</v>
      </c>
      <c r="T30" s="44">
        <v>111.01610599999999</v>
      </c>
      <c r="U30" s="32"/>
      <c r="V30" s="42">
        <v>2302005760</v>
      </c>
      <c r="W30" s="43">
        <v>0</v>
      </c>
      <c r="X30" s="44">
        <v>1953761.2</v>
      </c>
      <c r="Y30" s="42">
        <v>176303472</v>
      </c>
      <c r="Z30" s="43">
        <v>0</v>
      </c>
      <c r="AA30" s="44">
        <v>149372.23000000001</v>
      </c>
      <c r="AB30" s="42">
        <v>131681.32999999999</v>
      </c>
      <c r="AC30" s="43">
        <v>0</v>
      </c>
      <c r="AD30" s="44">
        <v>110.70977999999999</v>
      </c>
      <c r="AE30" s="32"/>
      <c r="AF30" s="42">
        <v>2270000000</v>
      </c>
      <c r="AG30" s="43">
        <v>0</v>
      </c>
      <c r="AH30" s="44">
        <v>1975977.6</v>
      </c>
      <c r="AI30" s="42">
        <v>174000000</v>
      </c>
      <c r="AJ30" s="43">
        <v>0</v>
      </c>
      <c r="AK30" s="44">
        <v>151070.94</v>
      </c>
      <c r="AL30" s="42">
        <v>130047.14</v>
      </c>
      <c r="AM30" s="43">
        <v>0</v>
      </c>
      <c r="AN30" s="44">
        <v>112.249904</v>
      </c>
    </row>
    <row r="31" spans="1:40" x14ac:dyDescent="0.25">
      <c r="A31" s="28">
        <v>0.69791666666666896</v>
      </c>
      <c r="B31" s="45">
        <v>2356961280</v>
      </c>
      <c r="C31" s="46">
        <v>0</v>
      </c>
      <c r="D31" s="47">
        <v>2045926.6</v>
      </c>
      <c r="E31" s="45">
        <v>180561280</v>
      </c>
      <c r="F31" s="46">
        <v>0</v>
      </c>
      <c r="G31" s="47">
        <v>156418.72</v>
      </c>
      <c r="H31" s="45">
        <v>135094.14000000001</v>
      </c>
      <c r="I31" s="46">
        <v>0</v>
      </c>
      <c r="J31" s="47">
        <v>116.17691000000001</v>
      </c>
      <c r="K31" s="32"/>
      <c r="L31" s="45">
        <v>2353848830</v>
      </c>
      <c r="M31" s="46">
        <v>0</v>
      </c>
      <c r="N31" s="47">
        <v>2023952.1</v>
      </c>
      <c r="O31" s="45">
        <v>180306944</v>
      </c>
      <c r="P31" s="46">
        <v>0</v>
      </c>
      <c r="Q31" s="47">
        <v>154738.6</v>
      </c>
      <c r="R31" s="45">
        <v>133976.6</v>
      </c>
      <c r="S31" s="46">
        <v>0</v>
      </c>
      <c r="T31" s="47">
        <v>114.29939</v>
      </c>
      <c r="U31" s="32"/>
      <c r="V31" s="45">
        <v>2357444100</v>
      </c>
      <c r="W31" s="46">
        <v>0</v>
      </c>
      <c r="X31" s="47">
        <v>2031834.9</v>
      </c>
      <c r="Y31" s="45">
        <v>180573760</v>
      </c>
      <c r="Z31" s="46">
        <v>0</v>
      </c>
      <c r="AA31" s="47">
        <v>155341.22</v>
      </c>
      <c r="AB31" s="45">
        <v>134461.17000000001</v>
      </c>
      <c r="AC31" s="46">
        <v>0</v>
      </c>
      <c r="AD31" s="47">
        <v>115.04510500000001</v>
      </c>
      <c r="AE31" s="32"/>
      <c r="AF31" s="45">
        <v>2330000000</v>
      </c>
      <c r="AG31" s="46">
        <v>0</v>
      </c>
      <c r="AH31" s="47">
        <v>2018247.9</v>
      </c>
      <c r="AI31" s="45">
        <v>179000000</v>
      </c>
      <c r="AJ31" s="46">
        <v>0</v>
      </c>
      <c r="AK31" s="47">
        <v>154302.70000000001</v>
      </c>
      <c r="AL31" s="45">
        <v>132950.06</v>
      </c>
      <c r="AM31" s="46">
        <v>0</v>
      </c>
      <c r="AN31" s="47">
        <v>113.79658999999999</v>
      </c>
    </row>
    <row r="32" spans="1:40" x14ac:dyDescent="0.25">
      <c r="A32" s="28">
        <v>0.70138888888889195</v>
      </c>
      <c r="B32" s="42">
        <v>2400701440</v>
      </c>
      <c r="C32" s="43">
        <v>0</v>
      </c>
      <c r="D32" s="44">
        <v>2103595.5</v>
      </c>
      <c r="E32" s="42">
        <v>183940096</v>
      </c>
      <c r="F32" s="43">
        <v>0</v>
      </c>
      <c r="G32" s="44">
        <v>160827.73000000001</v>
      </c>
      <c r="H32" s="42">
        <v>137322.1</v>
      </c>
      <c r="I32" s="43">
        <v>0</v>
      </c>
      <c r="J32" s="44">
        <v>119.563644</v>
      </c>
      <c r="K32" s="32"/>
      <c r="L32" s="42">
        <v>2410937860</v>
      </c>
      <c r="M32" s="43">
        <v>0</v>
      </c>
      <c r="N32" s="44">
        <v>2095737.1</v>
      </c>
      <c r="O32" s="42">
        <v>184710928</v>
      </c>
      <c r="P32" s="43">
        <v>0</v>
      </c>
      <c r="Q32" s="44">
        <v>160226.76999999999</v>
      </c>
      <c r="R32" s="42">
        <v>137043.53</v>
      </c>
      <c r="S32" s="43">
        <v>0</v>
      </c>
      <c r="T32" s="44">
        <v>118.24760000000001</v>
      </c>
      <c r="U32" s="32"/>
      <c r="V32" s="42">
        <v>2409422080</v>
      </c>
      <c r="W32" s="43">
        <v>0</v>
      </c>
      <c r="X32" s="44">
        <v>2109989</v>
      </c>
      <c r="Y32" s="42">
        <v>184586192</v>
      </c>
      <c r="Z32" s="43">
        <v>0</v>
      </c>
      <c r="AA32" s="44">
        <v>161316.35999999999</v>
      </c>
      <c r="AB32" s="42">
        <v>137245.85999999999</v>
      </c>
      <c r="AC32" s="43">
        <v>0</v>
      </c>
      <c r="AD32" s="44">
        <v>119.57950599999999</v>
      </c>
      <c r="AE32" s="32"/>
      <c r="AF32" s="42">
        <v>2400000000</v>
      </c>
      <c r="AG32" s="43">
        <v>0</v>
      </c>
      <c r="AH32" s="44">
        <v>2157971.7999999998</v>
      </c>
      <c r="AI32" s="42">
        <v>184000000</v>
      </c>
      <c r="AJ32" s="43">
        <v>0</v>
      </c>
      <c r="AK32" s="44">
        <v>164984.89000000001</v>
      </c>
      <c r="AL32" s="42">
        <v>136721.12</v>
      </c>
      <c r="AM32" s="43">
        <v>0</v>
      </c>
      <c r="AN32" s="44">
        <v>121.345595</v>
      </c>
    </row>
    <row r="33" spans="1:40" x14ac:dyDescent="0.25">
      <c r="A33" s="28">
        <v>0.70486111111111405</v>
      </c>
      <c r="B33" s="45">
        <v>2430063620</v>
      </c>
      <c r="C33" s="46">
        <v>0</v>
      </c>
      <c r="D33" s="47">
        <v>2197248.7999999998</v>
      </c>
      <c r="E33" s="45">
        <v>186185152</v>
      </c>
      <c r="F33" s="46">
        <v>0</v>
      </c>
      <c r="G33" s="47">
        <v>167987.8</v>
      </c>
      <c r="H33" s="45">
        <v>138625.66</v>
      </c>
      <c r="I33" s="46">
        <v>0</v>
      </c>
      <c r="J33" s="47">
        <v>124.802864</v>
      </c>
      <c r="K33" s="32"/>
      <c r="L33" s="45">
        <v>2456358910</v>
      </c>
      <c r="M33" s="46">
        <v>0</v>
      </c>
      <c r="N33" s="47">
        <v>2223375.5</v>
      </c>
      <c r="O33" s="45">
        <v>188199920</v>
      </c>
      <c r="P33" s="46">
        <v>0</v>
      </c>
      <c r="Q33" s="47">
        <v>169985.03</v>
      </c>
      <c r="R33" s="45">
        <v>139345.85999999999</v>
      </c>
      <c r="S33" s="46">
        <v>0</v>
      </c>
      <c r="T33" s="47">
        <v>125.28682000000001</v>
      </c>
      <c r="U33" s="32"/>
      <c r="V33" s="45">
        <v>2450905600</v>
      </c>
      <c r="W33" s="46">
        <v>0</v>
      </c>
      <c r="X33" s="47">
        <v>2215383.5</v>
      </c>
      <c r="Y33" s="45">
        <v>187769088</v>
      </c>
      <c r="Z33" s="46">
        <v>0</v>
      </c>
      <c r="AA33" s="47">
        <v>169374.11</v>
      </c>
      <c r="AB33" s="45">
        <v>139305.60999999999</v>
      </c>
      <c r="AC33" s="46">
        <v>0</v>
      </c>
      <c r="AD33" s="47">
        <v>125.47745500000001</v>
      </c>
      <c r="AE33" s="32"/>
      <c r="AF33" s="45">
        <v>2450000000</v>
      </c>
      <c r="AG33" s="46">
        <v>0</v>
      </c>
      <c r="AH33" s="47">
        <v>2339139.5</v>
      </c>
      <c r="AI33" s="45">
        <v>188000000</v>
      </c>
      <c r="AJ33" s="46">
        <v>0</v>
      </c>
      <c r="AK33" s="47">
        <v>178835.36</v>
      </c>
      <c r="AL33" s="45">
        <v>138671.94</v>
      </c>
      <c r="AM33" s="46">
        <v>0</v>
      </c>
      <c r="AN33" s="47">
        <v>130.76104000000001</v>
      </c>
    </row>
    <row r="34" spans="1:40" x14ac:dyDescent="0.25">
      <c r="A34" s="28">
        <v>0.70833333333333703</v>
      </c>
      <c r="B34" s="42">
        <v>2446705150</v>
      </c>
      <c r="C34" s="43">
        <v>0</v>
      </c>
      <c r="D34" s="44">
        <v>2227448</v>
      </c>
      <c r="E34" s="42">
        <v>187468432</v>
      </c>
      <c r="F34" s="43">
        <v>0</v>
      </c>
      <c r="G34" s="44">
        <v>170296.58</v>
      </c>
      <c r="H34" s="42">
        <v>139241.19</v>
      </c>
      <c r="I34" s="43">
        <v>0</v>
      </c>
      <c r="J34" s="44">
        <v>126.40286999999999</v>
      </c>
      <c r="K34" s="32"/>
      <c r="L34" s="42">
        <v>2485594110</v>
      </c>
      <c r="M34" s="43">
        <v>0</v>
      </c>
      <c r="N34" s="44">
        <v>2268634.7999999998</v>
      </c>
      <c r="O34" s="42">
        <v>190460768</v>
      </c>
      <c r="P34" s="43">
        <v>0</v>
      </c>
      <c r="Q34" s="44">
        <v>173445.16</v>
      </c>
      <c r="R34" s="42">
        <v>140691.53</v>
      </c>
      <c r="S34" s="43">
        <v>0</v>
      </c>
      <c r="T34" s="44">
        <v>127.44443</v>
      </c>
      <c r="U34" s="32"/>
      <c r="V34" s="42">
        <v>2481450240</v>
      </c>
      <c r="W34" s="43">
        <v>0</v>
      </c>
      <c r="X34" s="44">
        <v>2247810</v>
      </c>
      <c r="Y34" s="42">
        <v>190135920</v>
      </c>
      <c r="Z34" s="43">
        <v>0</v>
      </c>
      <c r="AA34" s="44">
        <v>171853.14</v>
      </c>
      <c r="AB34" s="42">
        <v>140750.07999999999</v>
      </c>
      <c r="AC34" s="43">
        <v>0</v>
      </c>
      <c r="AD34" s="44">
        <v>127.07001</v>
      </c>
      <c r="AE34" s="32"/>
      <c r="AF34" s="42">
        <v>2480000000</v>
      </c>
      <c r="AG34" s="43">
        <v>0</v>
      </c>
      <c r="AH34" s="44">
        <v>2427664.2000000002</v>
      </c>
      <c r="AI34" s="42">
        <v>190000000</v>
      </c>
      <c r="AJ34" s="43">
        <v>0</v>
      </c>
      <c r="AK34" s="44">
        <v>185602.96</v>
      </c>
      <c r="AL34" s="42">
        <v>140027.96</v>
      </c>
      <c r="AM34" s="43">
        <v>0</v>
      </c>
      <c r="AN34" s="44">
        <v>134.48576</v>
      </c>
    </row>
    <row r="35" spans="1:40" x14ac:dyDescent="0.25">
      <c r="A35" s="28">
        <v>0.71180555555555902</v>
      </c>
      <c r="B35" s="45">
        <v>2478017020</v>
      </c>
      <c r="C35" s="46">
        <v>0</v>
      </c>
      <c r="D35" s="47">
        <v>2193365.7999999998</v>
      </c>
      <c r="E35" s="45">
        <v>189866064</v>
      </c>
      <c r="F35" s="46">
        <v>0</v>
      </c>
      <c r="G35" s="47">
        <v>167690.82999999999</v>
      </c>
      <c r="H35" s="45">
        <v>140808.62</v>
      </c>
      <c r="I35" s="46">
        <v>0</v>
      </c>
      <c r="J35" s="47">
        <v>123.88244</v>
      </c>
      <c r="K35" s="32"/>
      <c r="L35" s="45">
        <v>2524637180</v>
      </c>
      <c r="M35" s="46">
        <v>0</v>
      </c>
      <c r="N35" s="47">
        <v>2284123.5</v>
      </c>
      <c r="O35" s="45">
        <v>193482016</v>
      </c>
      <c r="P35" s="46">
        <v>0</v>
      </c>
      <c r="Q35" s="47">
        <v>174629.22</v>
      </c>
      <c r="R35" s="45">
        <v>142513.26999999999</v>
      </c>
      <c r="S35" s="46">
        <v>0</v>
      </c>
      <c r="T35" s="47">
        <v>127.51647</v>
      </c>
      <c r="U35" s="32"/>
      <c r="V35" s="45">
        <v>2518943740</v>
      </c>
      <c r="W35" s="46">
        <v>0</v>
      </c>
      <c r="X35" s="47">
        <v>2238434.2000000002</v>
      </c>
      <c r="Y35" s="45">
        <v>193023312</v>
      </c>
      <c r="Z35" s="46">
        <v>0</v>
      </c>
      <c r="AA35" s="47">
        <v>171136.28</v>
      </c>
      <c r="AB35" s="45">
        <v>142565.07999999999</v>
      </c>
      <c r="AC35" s="46">
        <v>0</v>
      </c>
      <c r="AD35" s="47">
        <v>125.76533499999999</v>
      </c>
      <c r="AE35" s="32"/>
      <c r="AF35" s="45">
        <v>2520000000</v>
      </c>
      <c r="AG35" s="46">
        <v>0</v>
      </c>
      <c r="AH35" s="47">
        <v>2477334</v>
      </c>
      <c r="AI35" s="45">
        <v>194000000</v>
      </c>
      <c r="AJ35" s="46">
        <v>0</v>
      </c>
      <c r="AK35" s="47">
        <v>189400.14</v>
      </c>
      <c r="AL35" s="45">
        <v>141221.53</v>
      </c>
      <c r="AM35" s="46">
        <v>0</v>
      </c>
      <c r="AN35" s="47">
        <v>135.10569000000001</v>
      </c>
    </row>
    <row r="36" spans="1:40" x14ac:dyDescent="0.25">
      <c r="A36" s="28">
        <v>0.71527777777778101</v>
      </c>
      <c r="B36" s="42">
        <v>2514990850</v>
      </c>
      <c r="C36" s="43">
        <v>0</v>
      </c>
      <c r="D36" s="44">
        <v>2113002.7999999998</v>
      </c>
      <c r="E36" s="42">
        <v>192704576</v>
      </c>
      <c r="F36" s="43">
        <v>0</v>
      </c>
      <c r="G36" s="44">
        <v>161546.69</v>
      </c>
      <c r="H36" s="42">
        <v>142528.16</v>
      </c>
      <c r="I36" s="43">
        <v>0</v>
      </c>
      <c r="J36" s="44">
        <v>118.87962</v>
      </c>
      <c r="K36" s="32"/>
      <c r="L36" s="42">
        <v>2582449920</v>
      </c>
      <c r="M36" s="43">
        <v>0</v>
      </c>
      <c r="N36" s="44">
        <v>2205855.5</v>
      </c>
      <c r="O36" s="42">
        <v>197875632</v>
      </c>
      <c r="P36" s="43">
        <v>0</v>
      </c>
      <c r="Q36" s="44">
        <v>168645.33</v>
      </c>
      <c r="R36" s="42">
        <v>145474.1</v>
      </c>
      <c r="S36" s="43">
        <v>0</v>
      </c>
      <c r="T36" s="44">
        <v>122.39306999999999</v>
      </c>
      <c r="U36" s="32"/>
      <c r="V36" s="42">
        <v>2569976830</v>
      </c>
      <c r="W36" s="43">
        <v>0</v>
      </c>
      <c r="X36" s="44">
        <v>2198088.7999999998</v>
      </c>
      <c r="Y36" s="42">
        <v>196896096</v>
      </c>
      <c r="Z36" s="43">
        <v>0</v>
      </c>
      <c r="AA36" s="44">
        <v>168051.67</v>
      </c>
      <c r="AB36" s="42">
        <v>145111.81</v>
      </c>
      <c r="AC36" s="43">
        <v>0</v>
      </c>
      <c r="AD36" s="44">
        <v>123.11485999999999</v>
      </c>
      <c r="AE36" s="32"/>
      <c r="AF36" s="42">
        <v>2570000000</v>
      </c>
      <c r="AG36" s="43">
        <v>0</v>
      </c>
      <c r="AH36" s="44">
        <v>2303506.4</v>
      </c>
      <c r="AI36" s="42">
        <v>199000000</v>
      </c>
      <c r="AJ36" s="43">
        <v>0</v>
      </c>
      <c r="AK36" s="44">
        <v>176110.41</v>
      </c>
      <c r="AL36" s="42">
        <v>143587.60999999999</v>
      </c>
      <c r="AM36" s="43">
        <v>0</v>
      </c>
      <c r="AN36" s="44">
        <v>123.35724</v>
      </c>
    </row>
    <row r="37" spans="1:40" x14ac:dyDescent="0.25">
      <c r="A37" s="28">
        <v>0.718750000000004</v>
      </c>
      <c r="B37" s="45">
        <v>2569191940</v>
      </c>
      <c r="C37" s="46">
        <v>0</v>
      </c>
      <c r="D37" s="47">
        <v>2005609.9</v>
      </c>
      <c r="E37" s="45">
        <v>196848816</v>
      </c>
      <c r="F37" s="46">
        <v>0</v>
      </c>
      <c r="G37" s="47">
        <v>153336.07999999999</v>
      </c>
      <c r="H37" s="45">
        <v>145234.53</v>
      </c>
      <c r="I37" s="46">
        <v>0</v>
      </c>
      <c r="J37" s="47">
        <v>112.04837999999999</v>
      </c>
      <c r="K37" s="32"/>
      <c r="L37" s="45">
        <v>2651036930</v>
      </c>
      <c r="M37" s="46">
        <v>0</v>
      </c>
      <c r="N37" s="47">
        <v>2108707.5</v>
      </c>
      <c r="O37" s="45">
        <v>203088096</v>
      </c>
      <c r="P37" s="46">
        <v>0</v>
      </c>
      <c r="Q37" s="47">
        <v>161217.97</v>
      </c>
      <c r="R37" s="45">
        <v>149034.9</v>
      </c>
      <c r="S37" s="46">
        <v>0</v>
      </c>
      <c r="T37" s="47">
        <v>116.26443999999999</v>
      </c>
      <c r="U37" s="32"/>
      <c r="V37" s="45">
        <v>2631164670</v>
      </c>
      <c r="W37" s="46">
        <v>0</v>
      </c>
      <c r="X37" s="47">
        <v>2087616.5</v>
      </c>
      <c r="Y37" s="45">
        <v>201549792</v>
      </c>
      <c r="Z37" s="46">
        <v>0</v>
      </c>
      <c r="AA37" s="47">
        <v>159605.66</v>
      </c>
      <c r="AB37" s="45">
        <v>148205.22</v>
      </c>
      <c r="AC37" s="46">
        <v>0</v>
      </c>
      <c r="AD37" s="47">
        <v>115.80145</v>
      </c>
      <c r="AE37" s="32"/>
      <c r="AF37" s="45">
        <v>2650000000</v>
      </c>
      <c r="AG37" s="46">
        <v>0</v>
      </c>
      <c r="AH37" s="47">
        <v>2220000.6</v>
      </c>
      <c r="AI37" s="45">
        <v>204000000</v>
      </c>
      <c r="AJ37" s="46">
        <v>0</v>
      </c>
      <c r="AK37" s="47">
        <v>169726.18</v>
      </c>
      <c r="AL37" s="45">
        <v>147535.89000000001</v>
      </c>
      <c r="AM37" s="46">
        <v>0</v>
      </c>
      <c r="AN37" s="47">
        <v>119.47345</v>
      </c>
    </row>
    <row r="38" spans="1:40" x14ac:dyDescent="0.25">
      <c r="A38" s="28">
        <v>0.72222222222222598</v>
      </c>
      <c r="B38" s="42">
        <v>2626028540</v>
      </c>
      <c r="C38" s="43">
        <v>0</v>
      </c>
      <c r="D38" s="44">
        <v>2054754.8</v>
      </c>
      <c r="E38" s="42">
        <v>201169888</v>
      </c>
      <c r="F38" s="43">
        <v>0</v>
      </c>
      <c r="G38" s="44">
        <v>157093.32999999999</v>
      </c>
      <c r="H38" s="42">
        <v>148015.64000000001</v>
      </c>
      <c r="I38" s="43">
        <v>0</v>
      </c>
      <c r="J38" s="44">
        <v>114.30031</v>
      </c>
      <c r="K38" s="32"/>
      <c r="L38" s="42">
        <v>2718128130</v>
      </c>
      <c r="M38" s="43">
        <v>0</v>
      </c>
      <c r="N38" s="44">
        <v>2157828.5</v>
      </c>
      <c r="O38" s="42">
        <v>208173536</v>
      </c>
      <c r="P38" s="43">
        <v>0</v>
      </c>
      <c r="Q38" s="44">
        <v>164973.38</v>
      </c>
      <c r="R38" s="42">
        <v>152363.60999999999</v>
      </c>
      <c r="S38" s="43">
        <v>0</v>
      </c>
      <c r="T38" s="44">
        <v>119.01192500000001</v>
      </c>
      <c r="U38" s="32"/>
      <c r="V38" s="42">
        <v>2696550400</v>
      </c>
      <c r="W38" s="43">
        <v>0</v>
      </c>
      <c r="X38" s="44">
        <v>2146006.7999999998</v>
      </c>
      <c r="Y38" s="42">
        <v>206513408</v>
      </c>
      <c r="Z38" s="43">
        <v>0</v>
      </c>
      <c r="AA38" s="44">
        <v>164069.73000000001</v>
      </c>
      <c r="AB38" s="42">
        <v>151482.31</v>
      </c>
      <c r="AC38" s="43">
        <v>0</v>
      </c>
      <c r="AD38" s="44">
        <v>118.6871</v>
      </c>
      <c r="AE38" s="32"/>
      <c r="AF38" s="42">
        <v>2710000000</v>
      </c>
      <c r="AG38" s="43">
        <v>0</v>
      </c>
      <c r="AH38" s="44">
        <v>2185766</v>
      </c>
      <c r="AI38" s="42">
        <v>208000000</v>
      </c>
      <c r="AJ38" s="43">
        <v>0</v>
      </c>
      <c r="AK38" s="44">
        <v>167108.87</v>
      </c>
      <c r="AL38" s="42">
        <v>151601.85</v>
      </c>
      <c r="AM38" s="43">
        <v>0</v>
      </c>
      <c r="AN38" s="44">
        <v>117.5591</v>
      </c>
    </row>
    <row r="39" spans="1:40" x14ac:dyDescent="0.25">
      <c r="A39" s="28">
        <v>0.72569444444444797</v>
      </c>
      <c r="B39" s="45">
        <v>2687788540</v>
      </c>
      <c r="C39" s="46">
        <v>0</v>
      </c>
      <c r="D39" s="47">
        <v>2076008.1</v>
      </c>
      <c r="E39" s="45">
        <v>205878784</v>
      </c>
      <c r="F39" s="46">
        <v>0</v>
      </c>
      <c r="G39" s="47">
        <v>158718.20000000001</v>
      </c>
      <c r="H39" s="45">
        <v>151091.31</v>
      </c>
      <c r="I39" s="46">
        <v>0</v>
      </c>
      <c r="J39" s="47">
        <v>115.77719</v>
      </c>
      <c r="K39" s="32"/>
      <c r="L39" s="45">
        <v>2788826370</v>
      </c>
      <c r="M39" s="46">
        <v>0</v>
      </c>
      <c r="N39" s="47">
        <v>2133475</v>
      </c>
      <c r="O39" s="45">
        <v>213529520</v>
      </c>
      <c r="P39" s="46">
        <v>0</v>
      </c>
      <c r="Q39" s="47">
        <v>163111.51999999999</v>
      </c>
      <c r="R39" s="45">
        <v>156040.76999999999</v>
      </c>
      <c r="S39" s="46">
        <v>0</v>
      </c>
      <c r="T39" s="47">
        <v>118.125244</v>
      </c>
      <c r="U39" s="32"/>
      <c r="V39" s="45">
        <v>2759929090</v>
      </c>
      <c r="W39" s="46">
        <v>0</v>
      </c>
      <c r="X39" s="47">
        <v>2157244.7999999998</v>
      </c>
      <c r="Y39" s="45">
        <v>211309728</v>
      </c>
      <c r="Z39" s="46">
        <v>0</v>
      </c>
      <c r="AA39" s="47">
        <v>164928.9</v>
      </c>
      <c r="AB39" s="45">
        <v>154724.16</v>
      </c>
      <c r="AC39" s="46">
        <v>0</v>
      </c>
      <c r="AD39" s="47">
        <v>119.69128000000001</v>
      </c>
      <c r="AE39" s="32"/>
      <c r="AF39" s="45">
        <v>2790000000</v>
      </c>
      <c r="AG39" s="46">
        <v>0</v>
      </c>
      <c r="AH39" s="47">
        <v>2079386.5</v>
      </c>
      <c r="AI39" s="45">
        <v>214000000</v>
      </c>
      <c r="AJ39" s="46">
        <v>0</v>
      </c>
      <c r="AK39" s="47">
        <v>158976.01999999999</v>
      </c>
      <c r="AL39" s="45">
        <v>155550.45000000001</v>
      </c>
      <c r="AM39" s="46">
        <v>0</v>
      </c>
      <c r="AN39" s="47">
        <v>113.617324</v>
      </c>
    </row>
    <row r="40" spans="1:40" x14ac:dyDescent="0.25">
      <c r="A40" s="28">
        <v>0.72916666666667096</v>
      </c>
      <c r="B40" s="42">
        <v>2754276100</v>
      </c>
      <c r="C40" s="43">
        <v>0</v>
      </c>
      <c r="D40" s="44">
        <v>1995750.8</v>
      </c>
      <c r="E40" s="42">
        <v>210951952</v>
      </c>
      <c r="F40" s="43">
        <v>0</v>
      </c>
      <c r="G40" s="44">
        <v>152582.29999999999</v>
      </c>
      <c r="H40" s="42">
        <v>154459.04999999999</v>
      </c>
      <c r="I40" s="43">
        <v>0</v>
      </c>
      <c r="J40" s="44">
        <v>111.16852</v>
      </c>
      <c r="K40" s="32"/>
      <c r="L40" s="42">
        <v>2856536580</v>
      </c>
      <c r="M40" s="43">
        <v>0</v>
      </c>
      <c r="N40" s="44">
        <v>2025583.8</v>
      </c>
      <c r="O40" s="42">
        <v>218641376</v>
      </c>
      <c r="P40" s="43">
        <v>0</v>
      </c>
      <c r="Q40" s="44">
        <v>154862.94</v>
      </c>
      <c r="R40" s="42">
        <v>159537.04999999999</v>
      </c>
      <c r="S40" s="43">
        <v>0</v>
      </c>
      <c r="T40" s="44">
        <v>112.38558</v>
      </c>
      <c r="U40" s="32"/>
      <c r="V40" s="42">
        <v>2820716030</v>
      </c>
      <c r="W40" s="43">
        <v>0</v>
      </c>
      <c r="X40" s="44">
        <v>2055798.5</v>
      </c>
      <c r="Y40" s="42">
        <v>215923392</v>
      </c>
      <c r="Z40" s="43">
        <v>0</v>
      </c>
      <c r="AA40" s="44">
        <v>157173.04999999999</v>
      </c>
      <c r="AB40" s="42">
        <v>157867.97</v>
      </c>
      <c r="AC40" s="43">
        <v>0</v>
      </c>
      <c r="AD40" s="44">
        <v>114.090355</v>
      </c>
      <c r="AE40" s="32"/>
      <c r="AF40" s="42">
        <v>2860000000</v>
      </c>
      <c r="AG40" s="43">
        <v>0</v>
      </c>
      <c r="AH40" s="44">
        <v>1869597.6</v>
      </c>
      <c r="AI40" s="42">
        <v>219000000</v>
      </c>
      <c r="AJ40" s="43">
        <v>0</v>
      </c>
      <c r="AK40" s="44">
        <v>142937.28</v>
      </c>
      <c r="AL40" s="42">
        <v>159105.92000000001</v>
      </c>
      <c r="AM40" s="43">
        <v>0</v>
      </c>
      <c r="AN40" s="44">
        <v>102.64173</v>
      </c>
    </row>
    <row r="41" spans="1:40" x14ac:dyDescent="0.25">
      <c r="A41" s="28">
        <v>0.73263888888889295</v>
      </c>
      <c r="B41" s="45">
        <v>2797913860</v>
      </c>
      <c r="C41" s="46">
        <v>0</v>
      </c>
      <c r="D41" s="47">
        <v>1889842.6</v>
      </c>
      <c r="E41" s="45">
        <v>214252448</v>
      </c>
      <c r="F41" s="46">
        <v>0</v>
      </c>
      <c r="G41" s="47">
        <v>144485.26999999999</v>
      </c>
      <c r="H41" s="45">
        <v>156317</v>
      </c>
      <c r="I41" s="46">
        <v>0</v>
      </c>
      <c r="J41" s="47">
        <v>105.034775</v>
      </c>
      <c r="K41" s="32"/>
      <c r="L41" s="45">
        <v>2909749760</v>
      </c>
      <c r="M41" s="46">
        <v>0</v>
      </c>
      <c r="N41" s="47">
        <v>1865487.6</v>
      </c>
      <c r="O41" s="45">
        <v>222627200</v>
      </c>
      <c r="P41" s="46">
        <v>0</v>
      </c>
      <c r="Q41" s="47">
        <v>142623.10999999999</v>
      </c>
      <c r="R41" s="45">
        <v>162201.56</v>
      </c>
      <c r="S41" s="46">
        <v>0</v>
      </c>
      <c r="T41" s="47">
        <v>103.33467</v>
      </c>
      <c r="U41" s="32"/>
      <c r="V41" s="45">
        <v>2869177860</v>
      </c>
      <c r="W41" s="46">
        <v>0</v>
      </c>
      <c r="X41" s="47">
        <v>1919340</v>
      </c>
      <c r="Y41" s="45">
        <v>219575712</v>
      </c>
      <c r="Z41" s="46">
        <v>0</v>
      </c>
      <c r="AA41" s="47">
        <v>146740.31</v>
      </c>
      <c r="AB41" s="45">
        <v>160191.84</v>
      </c>
      <c r="AC41" s="46">
        <v>0</v>
      </c>
      <c r="AD41" s="47">
        <v>106.3125</v>
      </c>
      <c r="AE41" s="32"/>
      <c r="AF41" s="45">
        <v>2910000000</v>
      </c>
      <c r="AG41" s="46">
        <v>0</v>
      </c>
      <c r="AH41" s="47">
        <v>1605670.8</v>
      </c>
      <c r="AI41" s="45">
        <v>223000000</v>
      </c>
      <c r="AJ41" s="46">
        <v>0</v>
      </c>
      <c r="AK41" s="47">
        <v>122759.3</v>
      </c>
      <c r="AL41" s="45">
        <v>161639.63</v>
      </c>
      <c r="AM41" s="46">
        <v>0</v>
      </c>
      <c r="AN41" s="47">
        <v>88.282020000000003</v>
      </c>
    </row>
    <row r="42" spans="1:40" x14ac:dyDescent="0.25">
      <c r="A42" s="28">
        <v>0.73611111111111505</v>
      </c>
      <c r="B42" s="42">
        <v>2822990590</v>
      </c>
      <c r="C42" s="43">
        <v>0</v>
      </c>
      <c r="D42" s="44">
        <v>1716421.2</v>
      </c>
      <c r="E42" s="42">
        <v>216146992</v>
      </c>
      <c r="F42" s="43">
        <v>0</v>
      </c>
      <c r="G42" s="44">
        <v>131226.64000000001</v>
      </c>
      <c r="H42" s="42">
        <v>157325.48000000001</v>
      </c>
      <c r="I42" s="43">
        <v>0</v>
      </c>
      <c r="J42" s="44">
        <v>94.388859999999994</v>
      </c>
      <c r="K42" s="32"/>
      <c r="L42" s="42">
        <v>2941796350</v>
      </c>
      <c r="M42" s="43">
        <v>0</v>
      </c>
      <c r="N42" s="44">
        <v>1685859</v>
      </c>
      <c r="O42" s="42">
        <v>225074816</v>
      </c>
      <c r="P42" s="43">
        <v>0</v>
      </c>
      <c r="Q42" s="44">
        <v>128889.89</v>
      </c>
      <c r="R42" s="42">
        <v>163687.35999999999</v>
      </c>
      <c r="S42" s="43">
        <v>0</v>
      </c>
      <c r="T42" s="44">
        <v>92.800439999999995</v>
      </c>
      <c r="U42" s="32"/>
      <c r="V42" s="42">
        <v>2905508100</v>
      </c>
      <c r="W42" s="43">
        <v>0</v>
      </c>
      <c r="X42" s="44">
        <v>1706691.8</v>
      </c>
      <c r="Y42" s="42">
        <v>222352800</v>
      </c>
      <c r="Z42" s="43">
        <v>0</v>
      </c>
      <c r="AA42" s="44">
        <v>130482.7</v>
      </c>
      <c r="AB42" s="42">
        <v>161935.98000000001</v>
      </c>
      <c r="AC42" s="43">
        <v>0</v>
      </c>
      <c r="AD42" s="44">
        <v>93.416880000000006</v>
      </c>
      <c r="AE42" s="32"/>
      <c r="AF42" s="42">
        <v>2940000000</v>
      </c>
      <c r="AG42" s="43">
        <v>0</v>
      </c>
      <c r="AH42" s="44">
        <v>1543325.4</v>
      </c>
      <c r="AI42" s="42">
        <v>225000000</v>
      </c>
      <c r="AJ42" s="43">
        <v>0</v>
      </c>
      <c r="AK42" s="44">
        <v>117992.63</v>
      </c>
      <c r="AL42" s="42">
        <v>163170.19</v>
      </c>
      <c r="AM42" s="43">
        <v>0</v>
      </c>
      <c r="AN42" s="44">
        <v>85.201260000000005</v>
      </c>
    </row>
    <row r="43" spans="1:40" x14ac:dyDescent="0.25">
      <c r="A43" s="28">
        <v>0.73958333333333803</v>
      </c>
      <c r="B43" s="45">
        <v>2836864510</v>
      </c>
      <c r="C43" s="46">
        <v>0</v>
      </c>
      <c r="D43" s="47">
        <v>1600020.9</v>
      </c>
      <c r="E43" s="45">
        <v>217180640</v>
      </c>
      <c r="F43" s="46">
        <v>0</v>
      </c>
      <c r="G43" s="47">
        <v>122327.45</v>
      </c>
      <c r="H43" s="45">
        <v>157709.98000000001</v>
      </c>
      <c r="I43" s="46">
        <v>0</v>
      </c>
      <c r="J43" s="47">
        <v>87.890929999999997</v>
      </c>
      <c r="K43" s="32"/>
      <c r="L43" s="45">
        <v>2960578050</v>
      </c>
      <c r="M43" s="46">
        <v>0</v>
      </c>
      <c r="N43" s="47">
        <v>1580808.8</v>
      </c>
      <c r="O43" s="45">
        <v>226488896</v>
      </c>
      <c r="P43" s="46">
        <v>0</v>
      </c>
      <c r="Q43" s="47">
        <v>120858.516</v>
      </c>
      <c r="R43" s="45">
        <v>164412.19</v>
      </c>
      <c r="S43" s="46">
        <v>0</v>
      </c>
      <c r="T43" s="47">
        <v>86.860470000000007</v>
      </c>
      <c r="U43" s="32"/>
      <c r="V43" s="45">
        <v>2927498500</v>
      </c>
      <c r="W43" s="46">
        <v>0</v>
      </c>
      <c r="X43" s="47">
        <v>1604316.2</v>
      </c>
      <c r="Y43" s="45">
        <v>224032352</v>
      </c>
      <c r="Z43" s="46">
        <v>0</v>
      </c>
      <c r="AA43" s="47">
        <v>122655.875</v>
      </c>
      <c r="AB43" s="45">
        <v>162829.76999999999</v>
      </c>
      <c r="AC43" s="46">
        <v>0</v>
      </c>
      <c r="AD43" s="47">
        <v>88.392150000000001</v>
      </c>
      <c r="AE43" s="32"/>
      <c r="AF43" s="45">
        <v>2960000000</v>
      </c>
      <c r="AG43" s="46">
        <v>0</v>
      </c>
      <c r="AH43" s="47">
        <v>1491020.6</v>
      </c>
      <c r="AI43" s="45">
        <v>227000000</v>
      </c>
      <c r="AJ43" s="46">
        <v>0</v>
      </c>
      <c r="AK43" s="47">
        <v>113993.724</v>
      </c>
      <c r="AL43" s="45">
        <v>163510.45000000001</v>
      </c>
      <c r="AM43" s="46">
        <v>0</v>
      </c>
      <c r="AN43" s="47">
        <v>81.176429999999996</v>
      </c>
    </row>
    <row r="44" spans="1:40" x14ac:dyDescent="0.25">
      <c r="A44" s="28">
        <v>0.74305555555556002</v>
      </c>
      <c r="B44" s="42">
        <v>2853538560</v>
      </c>
      <c r="C44" s="43">
        <v>0</v>
      </c>
      <c r="D44" s="44">
        <v>1367230</v>
      </c>
      <c r="E44" s="42">
        <v>218443552</v>
      </c>
      <c r="F44" s="43">
        <v>0</v>
      </c>
      <c r="G44" s="44">
        <v>104529.78</v>
      </c>
      <c r="H44" s="42">
        <v>158263.34</v>
      </c>
      <c r="I44" s="43">
        <v>0</v>
      </c>
      <c r="J44" s="44">
        <v>74.805170000000004</v>
      </c>
      <c r="K44" s="32"/>
      <c r="L44" s="42">
        <v>2968723200</v>
      </c>
      <c r="M44" s="43">
        <v>0</v>
      </c>
      <c r="N44" s="44">
        <v>1348864.8</v>
      </c>
      <c r="O44" s="42">
        <v>227106928</v>
      </c>
      <c r="P44" s="43">
        <v>0</v>
      </c>
      <c r="Q44" s="44">
        <v>103125.625</v>
      </c>
      <c r="R44" s="42">
        <v>164629.45000000001</v>
      </c>
      <c r="S44" s="43">
        <v>0</v>
      </c>
      <c r="T44" s="44">
        <v>73.265320000000003</v>
      </c>
      <c r="U44" s="32"/>
      <c r="V44" s="42">
        <v>2938609920</v>
      </c>
      <c r="W44" s="43">
        <v>0</v>
      </c>
      <c r="X44" s="44">
        <v>1315026.5</v>
      </c>
      <c r="Y44" s="42">
        <v>224893248</v>
      </c>
      <c r="Z44" s="43">
        <v>0</v>
      </c>
      <c r="AA44" s="44">
        <v>100538.664</v>
      </c>
      <c r="AB44" s="42">
        <v>163137.97</v>
      </c>
      <c r="AC44" s="43">
        <v>0</v>
      </c>
      <c r="AD44" s="44">
        <v>71.971549999999993</v>
      </c>
      <c r="AE44" s="32"/>
      <c r="AF44" s="42">
        <v>2970000000</v>
      </c>
      <c r="AG44" s="43">
        <v>0</v>
      </c>
      <c r="AH44" s="44">
        <v>1321130.7</v>
      </c>
      <c r="AI44" s="42">
        <v>227000000</v>
      </c>
      <c r="AJ44" s="43">
        <v>0</v>
      </c>
      <c r="AK44" s="44">
        <v>101004.952</v>
      </c>
      <c r="AL44" s="42">
        <v>163867.12</v>
      </c>
      <c r="AM44" s="43">
        <v>0</v>
      </c>
      <c r="AN44" s="44">
        <v>70.210617999999997</v>
      </c>
    </row>
    <row r="45" spans="1:40" x14ac:dyDescent="0.25">
      <c r="A45" s="28">
        <v>0.74652777777778201</v>
      </c>
      <c r="B45" s="45">
        <v>2871090690</v>
      </c>
      <c r="C45" s="46">
        <v>0</v>
      </c>
      <c r="D45" s="47">
        <v>1253819.8</v>
      </c>
      <c r="E45" s="45">
        <v>219769920</v>
      </c>
      <c r="F45" s="46">
        <v>0</v>
      </c>
      <c r="G45" s="47">
        <v>95859.233999999997</v>
      </c>
      <c r="H45" s="45">
        <v>159015.47</v>
      </c>
      <c r="I45" s="46">
        <v>0</v>
      </c>
      <c r="J45" s="47">
        <v>68.100470000000001</v>
      </c>
      <c r="K45" s="32"/>
      <c r="L45" s="45">
        <v>2971474430</v>
      </c>
      <c r="M45" s="46">
        <v>0</v>
      </c>
      <c r="N45" s="47">
        <v>1256508.5</v>
      </c>
      <c r="O45" s="45">
        <v>227317936</v>
      </c>
      <c r="P45" s="46">
        <v>0</v>
      </c>
      <c r="Q45" s="47">
        <v>96064.72</v>
      </c>
      <c r="R45" s="45">
        <v>164545.31</v>
      </c>
      <c r="S45" s="46">
        <v>0</v>
      </c>
      <c r="T45" s="47">
        <v>67.59393</v>
      </c>
      <c r="U45" s="32"/>
      <c r="V45" s="45">
        <v>2950230270</v>
      </c>
      <c r="W45" s="46">
        <v>0</v>
      </c>
      <c r="X45" s="47">
        <v>1184513.8999999999</v>
      </c>
      <c r="Y45" s="45">
        <v>225793824</v>
      </c>
      <c r="Z45" s="46">
        <v>0</v>
      </c>
      <c r="AA45" s="47">
        <v>90560.56</v>
      </c>
      <c r="AB45" s="45">
        <v>163487.69</v>
      </c>
      <c r="AC45" s="46">
        <v>0</v>
      </c>
      <c r="AD45" s="47">
        <v>64.359054999999998</v>
      </c>
      <c r="AE45" s="32"/>
      <c r="AF45" s="45">
        <v>2960000000</v>
      </c>
      <c r="AG45" s="46">
        <v>0</v>
      </c>
      <c r="AH45" s="47">
        <v>1323940.7</v>
      </c>
      <c r="AI45" s="45">
        <v>227000000</v>
      </c>
      <c r="AJ45" s="46">
        <v>0</v>
      </c>
      <c r="AK45" s="47">
        <v>101219.98</v>
      </c>
      <c r="AL45" s="45">
        <v>163818.62</v>
      </c>
      <c r="AM45" s="46">
        <v>0</v>
      </c>
      <c r="AN45" s="47">
        <v>69.035759999999996</v>
      </c>
    </row>
    <row r="46" spans="1:40" x14ac:dyDescent="0.25">
      <c r="A46" s="28">
        <v>0.750000000000004</v>
      </c>
      <c r="B46" s="42">
        <v>2881292290</v>
      </c>
      <c r="C46" s="43">
        <v>0</v>
      </c>
      <c r="D46" s="44">
        <v>1246163</v>
      </c>
      <c r="E46" s="42">
        <v>220518400</v>
      </c>
      <c r="F46" s="43">
        <v>0</v>
      </c>
      <c r="G46" s="44">
        <v>95273.86</v>
      </c>
      <c r="H46" s="42">
        <v>159275.34</v>
      </c>
      <c r="I46" s="43">
        <v>0</v>
      </c>
      <c r="J46" s="44">
        <v>67.430083999999994</v>
      </c>
      <c r="K46" s="32"/>
      <c r="L46" s="42">
        <v>2970040320</v>
      </c>
      <c r="M46" s="43">
        <v>0</v>
      </c>
      <c r="N46" s="44">
        <v>1293230.8999999999</v>
      </c>
      <c r="O46" s="42">
        <v>227224640</v>
      </c>
      <c r="P46" s="43">
        <v>0</v>
      </c>
      <c r="Q46" s="44">
        <v>98872.25</v>
      </c>
      <c r="R46" s="42">
        <v>164180.17000000001</v>
      </c>
      <c r="S46" s="43">
        <v>0</v>
      </c>
      <c r="T46" s="44">
        <v>69.255430000000004</v>
      </c>
      <c r="U46" s="32"/>
      <c r="V46" s="42">
        <v>2954669570</v>
      </c>
      <c r="W46" s="43">
        <v>0</v>
      </c>
      <c r="X46" s="44">
        <v>1214336.5</v>
      </c>
      <c r="Y46" s="42">
        <v>226097280</v>
      </c>
      <c r="Z46" s="43">
        <v>0</v>
      </c>
      <c r="AA46" s="44">
        <v>92840.6</v>
      </c>
      <c r="AB46" s="42">
        <v>163375.06</v>
      </c>
      <c r="AC46" s="43">
        <v>0</v>
      </c>
      <c r="AD46" s="44">
        <v>65.844980000000007</v>
      </c>
      <c r="AE46" s="32"/>
      <c r="AF46" s="42">
        <v>2970000000</v>
      </c>
      <c r="AG46" s="43">
        <v>0</v>
      </c>
      <c r="AH46" s="44">
        <v>1317001.1000000001</v>
      </c>
      <c r="AI46" s="42">
        <v>227000000</v>
      </c>
      <c r="AJ46" s="43">
        <v>0</v>
      </c>
      <c r="AK46" s="44">
        <v>100689.5275</v>
      </c>
      <c r="AL46" s="42">
        <v>164176.14000000001</v>
      </c>
      <c r="AM46" s="43">
        <v>0</v>
      </c>
      <c r="AN46" s="44">
        <v>70.153414999999995</v>
      </c>
    </row>
    <row r="47" spans="1:40" x14ac:dyDescent="0.25">
      <c r="A47" s="28">
        <v>0.75347222222222698</v>
      </c>
      <c r="B47" s="45">
        <v>2883535360</v>
      </c>
      <c r="C47" s="46">
        <v>0</v>
      </c>
      <c r="D47" s="47">
        <v>1301759.5</v>
      </c>
      <c r="E47" s="45">
        <v>220679152</v>
      </c>
      <c r="F47" s="46">
        <v>0</v>
      </c>
      <c r="G47" s="47">
        <v>99524.38</v>
      </c>
      <c r="H47" s="45">
        <v>158946.94</v>
      </c>
      <c r="I47" s="46">
        <v>0</v>
      </c>
      <c r="J47" s="47">
        <v>70.274559999999994</v>
      </c>
      <c r="K47" s="32"/>
      <c r="L47" s="45">
        <v>2962178050</v>
      </c>
      <c r="M47" s="46">
        <v>0</v>
      </c>
      <c r="N47" s="47">
        <v>1365653</v>
      </c>
      <c r="O47" s="45">
        <v>226636592</v>
      </c>
      <c r="P47" s="46">
        <v>0</v>
      </c>
      <c r="Q47" s="47">
        <v>104409.16</v>
      </c>
      <c r="R47" s="45">
        <v>163330.07999999999</v>
      </c>
      <c r="S47" s="46">
        <v>0</v>
      </c>
      <c r="T47" s="47">
        <v>72.97681</v>
      </c>
      <c r="U47" s="32"/>
      <c r="V47" s="45">
        <v>2948046340</v>
      </c>
      <c r="W47" s="46">
        <v>0</v>
      </c>
      <c r="X47" s="47">
        <v>1273693.8</v>
      </c>
      <c r="Y47" s="45">
        <v>225580464</v>
      </c>
      <c r="Z47" s="46">
        <v>0</v>
      </c>
      <c r="AA47" s="47">
        <v>97378.67</v>
      </c>
      <c r="AB47" s="45">
        <v>162566.44</v>
      </c>
      <c r="AC47" s="46">
        <v>0</v>
      </c>
      <c r="AD47" s="47">
        <v>68.99333</v>
      </c>
      <c r="AE47" s="32"/>
      <c r="AF47" s="45">
        <v>2950000000</v>
      </c>
      <c r="AG47" s="46">
        <v>0</v>
      </c>
      <c r="AH47" s="47">
        <v>1393759.25</v>
      </c>
      <c r="AI47" s="45">
        <v>226000000</v>
      </c>
      <c r="AJ47" s="46">
        <v>0</v>
      </c>
      <c r="AK47" s="47">
        <v>106557.93</v>
      </c>
      <c r="AL47" s="45">
        <v>163089.82</v>
      </c>
      <c r="AM47" s="46">
        <v>0</v>
      </c>
      <c r="AN47" s="47">
        <v>73.976074999999994</v>
      </c>
    </row>
    <row r="48" spans="1:40" x14ac:dyDescent="0.25">
      <c r="A48" s="28">
        <v>0.75694444444444897</v>
      </c>
      <c r="B48" s="42">
        <v>2872059900</v>
      </c>
      <c r="C48" s="43">
        <v>0</v>
      </c>
      <c r="D48" s="44">
        <v>1401902.5</v>
      </c>
      <c r="E48" s="42">
        <v>219825408</v>
      </c>
      <c r="F48" s="43">
        <v>0</v>
      </c>
      <c r="G48" s="44">
        <v>107180.664</v>
      </c>
      <c r="H48" s="42">
        <v>157682.16</v>
      </c>
      <c r="I48" s="43">
        <v>0</v>
      </c>
      <c r="J48" s="44">
        <v>76.238209999999995</v>
      </c>
      <c r="K48" s="32"/>
      <c r="L48" s="42">
        <v>2941573380</v>
      </c>
      <c r="M48" s="43">
        <v>0</v>
      </c>
      <c r="N48" s="44">
        <v>1469348.8</v>
      </c>
      <c r="O48" s="42">
        <v>225069536</v>
      </c>
      <c r="P48" s="43">
        <v>0</v>
      </c>
      <c r="Q48" s="44">
        <v>112337.125</v>
      </c>
      <c r="R48" s="42">
        <v>161624.53</v>
      </c>
      <c r="S48" s="43">
        <v>0</v>
      </c>
      <c r="T48" s="44">
        <v>79.060554999999994</v>
      </c>
      <c r="U48" s="32"/>
      <c r="V48" s="42">
        <v>2921893890</v>
      </c>
      <c r="W48" s="43">
        <v>0</v>
      </c>
      <c r="X48" s="44">
        <v>1362098.9</v>
      </c>
      <c r="Y48" s="42">
        <v>223592176</v>
      </c>
      <c r="Z48" s="43">
        <v>0</v>
      </c>
      <c r="AA48" s="44">
        <v>104137.59</v>
      </c>
      <c r="AB48" s="42">
        <v>160425.92000000001</v>
      </c>
      <c r="AC48" s="43">
        <v>0</v>
      </c>
      <c r="AD48" s="44">
        <v>74.337350000000001</v>
      </c>
      <c r="AE48" s="32"/>
      <c r="AF48" s="42">
        <v>2930000000</v>
      </c>
      <c r="AG48" s="43">
        <v>0</v>
      </c>
      <c r="AH48" s="44">
        <v>1517590.45</v>
      </c>
      <c r="AI48" s="42">
        <v>224000000</v>
      </c>
      <c r="AJ48" s="43">
        <v>0</v>
      </c>
      <c r="AK48" s="44">
        <v>116025.3425</v>
      </c>
      <c r="AL48" s="42">
        <v>161033.49</v>
      </c>
      <c r="AM48" s="43">
        <v>0</v>
      </c>
      <c r="AN48" s="44">
        <v>81.306872499999997</v>
      </c>
    </row>
    <row r="49" spans="1:40" x14ac:dyDescent="0.25">
      <c r="A49" s="28">
        <v>0.76041666666667096</v>
      </c>
      <c r="B49" s="45">
        <v>2852323840</v>
      </c>
      <c r="C49" s="46">
        <v>0</v>
      </c>
      <c r="D49" s="47">
        <v>1431065.2</v>
      </c>
      <c r="E49" s="45">
        <v>218355168</v>
      </c>
      <c r="F49" s="46">
        <v>0</v>
      </c>
      <c r="G49" s="47">
        <v>109410.27</v>
      </c>
      <c r="H49" s="45">
        <v>156143.38</v>
      </c>
      <c r="I49" s="46">
        <v>0</v>
      </c>
      <c r="J49" s="47">
        <v>77.469925000000003</v>
      </c>
      <c r="K49" s="32"/>
      <c r="L49" s="45">
        <v>2911894780</v>
      </c>
      <c r="M49" s="46">
        <v>0</v>
      </c>
      <c r="N49" s="47">
        <v>1465738.1</v>
      </c>
      <c r="O49" s="45">
        <v>222848064</v>
      </c>
      <c r="P49" s="46">
        <v>0</v>
      </c>
      <c r="Q49" s="47">
        <v>112061.05499999999</v>
      </c>
      <c r="R49" s="45">
        <v>159683.84</v>
      </c>
      <c r="S49" s="46">
        <v>0</v>
      </c>
      <c r="T49" s="47">
        <v>78.59836</v>
      </c>
      <c r="U49" s="32"/>
      <c r="V49" s="45">
        <v>2893747710</v>
      </c>
      <c r="W49" s="46">
        <v>0</v>
      </c>
      <c r="X49" s="47">
        <v>1353106.4</v>
      </c>
      <c r="Y49" s="45">
        <v>221461808</v>
      </c>
      <c r="Z49" s="46">
        <v>0</v>
      </c>
      <c r="AA49" s="47">
        <v>103450.05499999999</v>
      </c>
      <c r="AB49" s="45">
        <v>158276.28</v>
      </c>
      <c r="AC49" s="46">
        <v>0</v>
      </c>
      <c r="AD49" s="47">
        <v>73.194990000000004</v>
      </c>
      <c r="AE49" s="32"/>
      <c r="AF49" s="45">
        <v>2890000000</v>
      </c>
      <c r="AG49" s="46">
        <v>0</v>
      </c>
      <c r="AH49" s="47">
        <v>1500683.9</v>
      </c>
      <c r="AI49" s="45">
        <v>221000000</v>
      </c>
      <c r="AJ49" s="46">
        <v>0</v>
      </c>
      <c r="AK49" s="47">
        <v>114732.75049999999</v>
      </c>
      <c r="AL49" s="45">
        <v>158881.35999999999</v>
      </c>
      <c r="AM49" s="46">
        <v>0</v>
      </c>
      <c r="AN49" s="47">
        <v>80.090509999999995</v>
      </c>
    </row>
    <row r="50" spans="1:40" x14ac:dyDescent="0.25">
      <c r="A50" s="28">
        <v>0.76388888888889395</v>
      </c>
      <c r="B50" s="42">
        <v>2818990080</v>
      </c>
      <c r="C50" s="43">
        <v>0</v>
      </c>
      <c r="D50" s="44">
        <v>1565877.8</v>
      </c>
      <c r="E50" s="42">
        <v>215847792</v>
      </c>
      <c r="F50" s="43">
        <v>0</v>
      </c>
      <c r="G50" s="44">
        <v>119717.12</v>
      </c>
      <c r="H50" s="42">
        <v>153934.34</v>
      </c>
      <c r="I50" s="43">
        <v>0</v>
      </c>
      <c r="J50" s="44">
        <v>84.542460000000005</v>
      </c>
      <c r="K50" s="32"/>
      <c r="L50" s="42">
        <v>2876244740</v>
      </c>
      <c r="M50" s="43">
        <v>0</v>
      </c>
      <c r="N50" s="44">
        <v>1595238.6</v>
      </c>
      <c r="O50" s="42">
        <v>220175664</v>
      </c>
      <c r="P50" s="43">
        <v>0</v>
      </c>
      <c r="Q50" s="44">
        <v>121961.88</v>
      </c>
      <c r="R50" s="42">
        <v>157409.06</v>
      </c>
      <c r="S50" s="43">
        <v>0</v>
      </c>
      <c r="T50" s="44">
        <v>86.078230000000005</v>
      </c>
      <c r="U50" s="32"/>
      <c r="V50" s="42">
        <v>2862313980</v>
      </c>
      <c r="W50" s="43">
        <v>0</v>
      </c>
      <c r="X50" s="44">
        <v>1487139.9</v>
      </c>
      <c r="Y50" s="42">
        <v>219070928</v>
      </c>
      <c r="Z50" s="43">
        <v>0</v>
      </c>
      <c r="AA50" s="44">
        <v>113697.42</v>
      </c>
      <c r="AB50" s="42">
        <v>156158.98000000001</v>
      </c>
      <c r="AC50" s="43">
        <v>0</v>
      </c>
      <c r="AD50" s="44">
        <v>80.198689999999999</v>
      </c>
      <c r="AE50" s="32"/>
      <c r="AF50" s="42">
        <v>2850000000</v>
      </c>
      <c r="AG50" s="43">
        <v>0</v>
      </c>
      <c r="AH50" s="44">
        <v>1635332.65</v>
      </c>
      <c r="AI50" s="42">
        <v>218000000</v>
      </c>
      <c r="AJ50" s="43">
        <v>0</v>
      </c>
      <c r="AK50" s="44">
        <v>125027.19500000001</v>
      </c>
      <c r="AL50" s="42">
        <v>156464.53</v>
      </c>
      <c r="AM50" s="43">
        <v>0</v>
      </c>
      <c r="AN50" s="44">
        <v>88.226179999999999</v>
      </c>
    </row>
    <row r="51" spans="1:40" x14ac:dyDescent="0.25">
      <c r="A51" s="28">
        <v>0.76736111111111605</v>
      </c>
      <c r="B51" s="45">
        <v>2778213630</v>
      </c>
      <c r="C51" s="46">
        <v>0</v>
      </c>
      <c r="D51" s="47">
        <v>1604997.8</v>
      </c>
      <c r="E51" s="45">
        <v>212780736</v>
      </c>
      <c r="F51" s="46">
        <v>0</v>
      </c>
      <c r="G51" s="47">
        <v>122707.95</v>
      </c>
      <c r="H51" s="45">
        <v>151279.04999999999</v>
      </c>
      <c r="I51" s="46">
        <v>0</v>
      </c>
      <c r="J51" s="47">
        <v>86.03192</v>
      </c>
      <c r="K51" s="32"/>
      <c r="L51" s="45">
        <v>2828621570</v>
      </c>
      <c r="M51" s="46">
        <v>0</v>
      </c>
      <c r="N51" s="47">
        <v>1642189.4</v>
      </c>
      <c r="O51" s="45">
        <v>216581008</v>
      </c>
      <c r="P51" s="46">
        <v>0</v>
      </c>
      <c r="Q51" s="47">
        <v>125551.45</v>
      </c>
      <c r="R51" s="45">
        <v>154444.72</v>
      </c>
      <c r="S51" s="46">
        <v>0</v>
      </c>
      <c r="T51" s="47">
        <v>88.561745000000002</v>
      </c>
      <c r="U51" s="32"/>
      <c r="V51" s="45">
        <v>2819251200</v>
      </c>
      <c r="W51" s="46">
        <v>0</v>
      </c>
      <c r="X51" s="47">
        <v>1533289.5</v>
      </c>
      <c r="Y51" s="45">
        <v>215819744</v>
      </c>
      <c r="Z51" s="46">
        <v>0</v>
      </c>
      <c r="AA51" s="47">
        <v>117225.68</v>
      </c>
      <c r="AB51" s="45">
        <v>153218.10999999999</v>
      </c>
      <c r="AC51" s="46">
        <v>0</v>
      </c>
      <c r="AD51" s="47">
        <v>82.117810000000006</v>
      </c>
      <c r="AE51" s="32"/>
      <c r="AF51" s="45">
        <v>2800000000</v>
      </c>
      <c r="AG51" s="46">
        <v>0</v>
      </c>
      <c r="AH51" s="47">
        <v>1686960</v>
      </c>
      <c r="AI51" s="45">
        <v>214000000</v>
      </c>
      <c r="AJ51" s="46">
        <v>0</v>
      </c>
      <c r="AK51" s="47">
        <v>128974.285</v>
      </c>
      <c r="AL51" s="45">
        <v>153192.82</v>
      </c>
      <c r="AM51" s="46">
        <v>0</v>
      </c>
      <c r="AN51" s="47">
        <v>90.961772499999995</v>
      </c>
    </row>
    <row r="52" spans="1:40" x14ac:dyDescent="0.25">
      <c r="A52" s="28">
        <v>0.77083333333333803</v>
      </c>
      <c r="B52" s="42">
        <v>2744116220</v>
      </c>
      <c r="C52" s="43">
        <v>0</v>
      </c>
      <c r="D52" s="44">
        <v>1521673.5</v>
      </c>
      <c r="E52" s="42">
        <v>210230624</v>
      </c>
      <c r="F52" s="43">
        <v>0</v>
      </c>
      <c r="G52" s="44">
        <v>116337.484</v>
      </c>
      <c r="H52" s="42">
        <v>149162.53</v>
      </c>
      <c r="I52" s="43">
        <v>0</v>
      </c>
      <c r="J52" s="44">
        <v>81.22099</v>
      </c>
      <c r="K52" s="32"/>
      <c r="L52" s="42">
        <v>2787600380</v>
      </c>
      <c r="M52" s="43">
        <v>0</v>
      </c>
      <c r="N52" s="44">
        <v>1506240.8</v>
      </c>
      <c r="O52" s="42">
        <v>213489184</v>
      </c>
      <c r="P52" s="43">
        <v>0</v>
      </c>
      <c r="Q52" s="44">
        <v>115157.69</v>
      </c>
      <c r="R52" s="42">
        <v>152076.73000000001</v>
      </c>
      <c r="S52" s="43">
        <v>0</v>
      </c>
      <c r="T52" s="44">
        <v>81.343689999999995</v>
      </c>
      <c r="U52" s="32"/>
      <c r="V52" s="42">
        <v>2782333180</v>
      </c>
      <c r="W52" s="43">
        <v>0</v>
      </c>
      <c r="X52" s="44">
        <v>1437494.5</v>
      </c>
      <c r="Y52" s="42">
        <v>213071664</v>
      </c>
      <c r="Z52" s="43">
        <v>0</v>
      </c>
      <c r="AA52" s="44">
        <v>109901.81</v>
      </c>
      <c r="AB52" s="42">
        <v>151055.69</v>
      </c>
      <c r="AC52" s="43">
        <v>0</v>
      </c>
      <c r="AD52" s="44">
        <v>76.745170000000002</v>
      </c>
      <c r="AE52" s="32"/>
      <c r="AF52" s="42">
        <v>2750000000</v>
      </c>
      <c r="AG52" s="43">
        <v>0</v>
      </c>
      <c r="AH52" s="44">
        <v>1538656.5</v>
      </c>
      <c r="AI52" s="42">
        <v>211000000</v>
      </c>
      <c r="AJ52" s="43">
        <v>0</v>
      </c>
      <c r="AK52" s="44">
        <v>117635.95</v>
      </c>
      <c r="AL52" s="42">
        <v>150693.35500000001</v>
      </c>
      <c r="AM52" s="43">
        <v>0</v>
      </c>
      <c r="AN52" s="44">
        <v>83.180017000000007</v>
      </c>
    </row>
    <row r="53" spans="1:40" x14ac:dyDescent="0.25">
      <c r="A53" s="28">
        <v>0.77430555555556102</v>
      </c>
      <c r="B53" s="45">
        <v>2716744960</v>
      </c>
      <c r="C53" s="46">
        <v>0</v>
      </c>
      <c r="D53" s="47">
        <v>1473369</v>
      </c>
      <c r="E53" s="45">
        <v>208201920</v>
      </c>
      <c r="F53" s="46">
        <v>0</v>
      </c>
      <c r="G53" s="47">
        <v>112644.45</v>
      </c>
      <c r="H53" s="45">
        <v>147695.72</v>
      </c>
      <c r="I53" s="46">
        <v>0</v>
      </c>
      <c r="J53" s="47">
        <v>79.065314999999998</v>
      </c>
      <c r="K53" s="32"/>
      <c r="L53" s="45">
        <v>2748608510</v>
      </c>
      <c r="M53" s="46">
        <v>0</v>
      </c>
      <c r="N53" s="47">
        <v>1391808.5</v>
      </c>
      <c r="O53" s="45">
        <v>210566576</v>
      </c>
      <c r="P53" s="46">
        <v>0</v>
      </c>
      <c r="Q53" s="47">
        <v>106408.98</v>
      </c>
      <c r="R53" s="45">
        <v>150116.94</v>
      </c>
      <c r="S53" s="46">
        <v>0</v>
      </c>
      <c r="T53" s="47">
        <v>75.753889999999998</v>
      </c>
      <c r="U53" s="32"/>
      <c r="V53" s="45">
        <v>2750972420</v>
      </c>
      <c r="W53" s="46">
        <v>0</v>
      </c>
      <c r="X53" s="47">
        <v>1368235.8</v>
      </c>
      <c r="Y53" s="45">
        <v>210742416</v>
      </c>
      <c r="Z53" s="46">
        <v>0</v>
      </c>
      <c r="AA53" s="47">
        <v>104606.75</v>
      </c>
      <c r="AB53" s="45">
        <v>150108</v>
      </c>
      <c r="AC53" s="46">
        <v>0</v>
      </c>
      <c r="AD53" s="47">
        <v>73.30077</v>
      </c>
      <c r="AE53" s="32"/>
      <c r="AF53" s="45">
        <v>2710000000</v>
      </c>
      <c r="AG53" s="46">
        <v>0</v>
      </c>
      <c r="AH53" s="47">
        <v>1416277</v>
      </c>
      <c r="AI53" s="45">
        <v>208000000</v>
      </c>
      <c r="AJ53" s="46">
        <v>0</v>
      </c>
      <c r="AK53" s="47">
        <v>108279.67</v>
      </c>
      <c r="AL53" s="45">
        <v>148714.505</v>
      </c>
      <c r="AM53" s="46">
        <v>0</v>
      </c>
      <c r="AN53" s="47">
        <v>77.322914999999995</v>
      </c>
    </row>
    <row r="54" spans="1:40" x14ac:dyDescent="0.25">
      <c r="A54" s="28">
        <v>0.77777777777778301</v>
      </c>
      <c r="B54" s="42">
        <v>2701646590</v>
      </c>
      <c r="C54" s="43">
        <v>0</v>
      </c>
      <c r="D54" s="44">
        <v>1431971.1</v>
      </c>
      <c r="E54" s="42">
        <v>207061136</v>
      </c>
      <c r="F54" s="43">
        <v>0</v>
      </c>
      <c r="G54" s="44">
        <v>109479.48</v>
      </c>
      <c r="H54" s="42">
        <v>147049.53</v>
      </c>
      <c r="I54" s="43">
        <v>0</v>
      </c>
      <c r="J54" s="44">
        <v>76.969139999999996</v>
      </c>
      <c r="K54" s="32"/>
      <c r="L54" s="42">
        <v>2719767300</v>
      </c>
      <c r="M54" s="43">
        <v>0</v>
      </c>
      <c r="N54" s="44">
        <v>1317075.2</v>
      </c>
      <c r="O54" s="42">
        <v>208391584</v>
      </c>
      <c r="P54" s="43">
        <v>0</v>
      </c>
      <c r="Q54" s="44">
        <v>100695.36</v>
      </c>
      <c r="R54" s="42">
        <v>148937</v>
      </c>
      <c r="S54" s="43">
        <v>0</v>
      </c>
      <c r="T54" s="44">
        <v>71.869119999999995</v>
      </c>
      <c r="U54" s="32"/>
      <c r="V54" s="42">
        <v>2719161470</v>
      </c>
      <c r="W54" s="43">
        <v>0</v>
      </c>
      <c r="X54" s="44">
        <v>1323493</v>
      </c>
      <c r="Y54" s="42">
        <v>208393552</v>
      </c>
      <c r="Z54" s="43">
        <v>0</v>
      </c>
      <c r="AA54" s="44">
        <v>101185.984</v>
      </c>
      <c r="AB54" s="42">
        <v>148892.81</v>
      </c>
      <c r="AC54" s="43">
        <v>0</v>
      </c>
      <c r="AD54" s="44">
        <v>70.667310000000001</v>
      </c>
      <c r="AE54" s="32"/>
      <c r="AF54" s="42">
        <v>2690000000</v>
      </c>
      <c r="AG54" s="43">
        <v>0</v>
      </c>
      <c r="AH54" s="44">
        <v>1317916.53</v>
      </c>
      <c r="AI54" s="42">
        <v>206000000</v>
      </c>
      <c r="AJ54" s="43">
        <v>0</v>
      </c>
      <c r="AK54" s="44">
        <v>100759.6673</v>
      </c>
      <c r="AL54" s="42">
        <v>147969.677</v>
      </c>
      <c r="AM54" s="43">
        <v>0</v>
      </c>
      <c r="AN54" s="44">
        <v>72.016840999999999</v>
      </c>
    </row>
    <row r="55" spans="1:40" x14ac:dyDescent="0.25">
      <c r="A55" s="28">
        <v>0.781250000000005</v>
      </c>
      <c r="B55" s="45">
        <v>2690523140</v>
      </c>
      <c r="C55" s="46">
        <v>0</v>
      </c>
      <c r="D55" s="47">
        <v>1377697.1</v>
      </c>
      <c r="E55" s="45">
        <v>206215824</v>
      </c>
      <c r="F55" s="46">
        <v>0</v>
      </c>
      <c r="G55" s="47">
        <v>105330.03</v>
      </c>
      <c r="H55" s="45">
        <v>146653.44</v>
      </c>
      <c r="I55" s="46">
        <v>0</v>
      </c>
      <c r="J55" s="47">
        <v>74.284700000000001</v>
      </c>
      <c r="K55" s="32"/>
      <c r="L55" s="45">
        <v>2694455300</v>
      </c>
      <c r="M55" s="46">
        <v>0</v>
      </c>
      <c r="N55" s="47">
        <v>1260900.1000000001</v>
      </c>
      <c r="O55" s="45">
        <v>206471712</v>
      </c>
      <c r="P55" s="46">
        <v>0</v>
      </c>
      <c r="Q55" s="47">
        <v>96400.58</v>
      </c>
      <c r="R55" s="45">
        <v>147836</v>
      </c>
      <c r="S55" s="46">
        <v>0</v>
      </c>
      <c r="T55" s="47">
        <v>69.386610000000005</v>
      </c>
      <c r="U55" s="32"/>
      <c r="V55" s="45">
        <v>2694128450</v>
      </c>
      <c r="W55" s="46">
        <v>0</v>
      </c>
      <c r="X55" s="47">
        <v>1308138</v>
      </c>
      <c r="Y55" s="45">
        <v>206492640</v>
      </c>
      <c r="Z55" s="46">
        <v>0</v>
      </c>
      <c r="AA55" s="47">
        <v>100012.03</v>
      </c>
      <c r="AB55" s="45">
        <v>147811.25</v>
      </c>
      <c r="AC55" s="46">
        <v>0</v>
      </c>
      <c r="AD55" s="47">
        <v>70.204530000000005</v>
      </c>
      <c r="AE55" s="32"/>
      <c r="AF55" s="45">
        <v>2680000000</v>
      </c>
      <c r="AG55" s="46">
        <v>0</v>
      </c>
      <c r="AH55" s="47">
        <v>1259611.825</v>
      </c>
      <c r="AI55" s="45">
        <v>205000000</v>
      </c>
      <c r="AJ55" s="46">
        <v>0</v>
      </c>
      <c r="AK55" s="47">
        <v>96302.077499999999</v>
      </c>
      <c r="AL55" s="45">
        <v>147072.655</v>
      </c>
      <c r="AM55" s="46">
        <v>0</v>
      </c>
      <c r="AN55" s="47">
        <v>69.436082499999998</v>
      </c>
    </row>
    <row r="56" spans="1:40" x14ac:dyDescent="0.25">
      <c r="A56" s="28">
        <v>0.78472222222222798</v>
      </c>
      <c r="B56" s="42">
        <v>2677006850</v>
      </c>
      <c r="C56" s="43">
        <v>0</v>
      </c>
      <c r="D56" s="44">
        <v>1284120.5</v>
      </c>
      <c r="E56" s="42">
        <v>205210144</v>
      </c>
      <c r="F56" s="43">
        <v>0</v>
      </c>
      <c r="G56" s="44">
        <v>98175.81</v>
      </c>
      <c r="H56" s="42">
        <v>146218.17000000001</v>
      </c>
      <c r="I56" s="43">
        <v>0</v>
      </c>
      <c r="J56" s="44">
        <v>69.591570000000004</v>
      </c>
      <c r="K56" s="32"/>
      <c r="L56" s="42">
        <v>2674619140</v>
      </c>
      <c r="M56" s="43">
        <v>0</v>
      </c>
      <c r="N56" s="44">
        <v>1174097.6000000001</v>
      </c>
      <c r="O56" s="42">
        <v>204966656</v>
      </c>
      <c r="P56" s="43">
        <v>0</v>
      </c>
      <c r="Q56" s="44">
        <v>89764.24</v>
      </c>
      <c r="R56" s="42">
        <v>147150.79999999999</v>
      </c>
      <c r="S56" s="43">
        <v>0</v>
      </c>
      <c r="T56" s="44">
        <v>64.902919999999995</v>
      </c>
      <c r="U56" s="32"/>
      <c r="V56" s="42">
        <v>2674768690</v>
      </c>
      <c r="W56" s="43">
        <v>0</v>
      </c>
      <c r="X56" s="44">
        <v>1278122.1000000001</v>
      </c>
      <c r="Y56" s="42">
        <v>204884016</v>
      </c>
      <c r="Z56" s="43">
        <v>0</v>
      </c>
      <c r="AA56" s="44">
        <v>97717.25</v>
      </c>
      <c r="AB56" s="42">
        <v>147145.19</v>
      </c>
      <c r="AC56" s="43">
        <v>0</v>
      </c>
      <c r="AD56" s="44">
        <v>69.156814999999995</v>
      </c>
      <c r="AE56" s="32"/>
      <c r="AF56" s="42">
        <v>2660000000</v>
      </c>
      <c r="AG56" s="43">
        <v>0</v>
      </c>
      <c r="AH56" s="44">
        <v>1166489.165</v>
      </c>
      <c r="AI56" s="42">
        <v>204000000</v>
      </c>
      <c r="AJ56" s="43">
        <v>0</v>
      </c>
      <c r="AK56" s="44">
        <v>89182.543000000005</v>
      </c>
      <c r="AL56" s="42">
        <v>146641.19899999999</v>
      </c>
      <c r="AM56" s="43">
        <v>0</v>
      </c>
      <c r="AN56" s="44">
        <v>64.518674899999993</v>
      </c>
    </row>
    <row r="57" spans="1:40" x14ac:dyDescent="0.25">
      <c r="A57" s="28">
        <v>0.78819444444444997</v>
      </c>
      <c r="B57" s="45">
        <v>2664723200</v>
      </c>
      <c r="C57" s="46">
        <v>0</v>
      </c>
      <c r="D57" s="47">
        <v>1261946.2</v>
      </c>
      <c r="E57" s="45">
        <v>204291296</v>
      </c>
      <c r="F57" s="46">
        <v>0</v>
      </c>
      <c r="G57" s="47">
        <v>96480.55</v>
      </c>
      <c r="H57" s="45">
        <v>145936.29999999999</v>
      </c>
      <c r="I57" s="46">
        <v>0</v>
      </c>
      <c r="J57" s="47">
        <v>69.141890000000004</v>
      </c>
      <c r="K57" s="32"/>
      <c r="L57" s="45">
        <v>2666420220</v>
      </c>
      <c r="M57" s="46">
        <v>0</v>
      </c>
      <c r="N57" s="47">
        <v>1148055.5</v>
      </c>
      <c r="O57" s="45">
        <v>204352000</v>
      </c>
      <c r="P57" s="46">
        <v>0</v>
      </c>
      <c r="Q57" s="47">
        <v>87773.24</v>
      </c>
      <c r="R57" s="45">
        <v>147326.31</v>
      </c>
      <c r="S57" s="46">
        <v>0</v>
      </c>
      <c r="T57" s="47">
        <v>64.151169999999993</v>
      </c>
      <c r="U57" s="32"/>
      <c r="V57" s="45">
        <v>2666964610</v>
      </c>
      <c r="W57" s="46">
        <v>0</v>
      </c>
      <c r="X57" s="47">
        <v>1315272.8</v>
      </c>
      <c r="Y57" s="45">
        <v>204270528</v>
      </c>
      <c r="Z57" s="46">
        <v>0</v>
      </c>
      <c r="AA57" s="47">
        <v>100557.57</v>
      </c>
      <c r="AB57" s="45">
        <v>147345.04999999999</v>
      </c>
      <c r="AC57" s="46">
        <v>0</v>
      </c>
      <c r="AD57" s="47">
        <v>72.419809999999998</v>
      </c>
      <c r="AE57" s="32"/>
      <c r="AF57" s="45">
        <v>2660000000</v>
      </c>
      <c r="AG57" s="46">
        <v>0</v>
      </c>
      <c r="AH57" s="47">
        <v>1137634.53</v>
      </c>
      <c r="AI57" s="45">
        <v>204000000</v>
      </c>
      <c r="AJ57" s="46">
        <v>0</v>
      </c>
      <c r="AK57" s="47">
        <v>86976.515599999999</v>
      </c>
      <c r="AL57" s="45">
        <v>146993.14600000001</v>
      </c>
      <c r="AM57" s="46">
        <v>0</v>
      </c>
      <c r="AN57" s="47">
        <v>63.635223000000003</v>
      </c>
    </row>
    <row r="58" spans="1:40" x14ac:dyDescent="0.25">
      <c r="A58" s="28">
        <v>0.79166666666667196</v>
      </c>
      <c r="B58" s="42">
        <v>2648284930</v>
      </c>
      <c r="C58" s="43">
        <v>0</v>
      </c>
      <c r="D58" s="44">
        <v>1372772</v>
      </c>
      <c r="E58" s="42">
        <v>203055248</v>
      </c>
      <c r="F58" s="43">
        <v>0</v>
      </c>
      <c r="G58" s="44">
        <v>104953.65</v>
      </c>
      <c r="H58" s="42">
        <v>145439.76999999999</v>
      </c>
      <c r="I58" s="43">
        <v>0</v>
      </c>
      <c r="J58" s="44">
        <v>75.778170000000003</v>
      </c>
      <c r="K58" s="32"/>
      <c r="L58" s="42">
        <v>2654208000</v>
      </c>
      <c r="M58" s="43">
        <v>0</v>
      </c>
      <c r="N58" s="44">
        <v>1276496.8</v>
      </c>
      <c r="O58" s="42">
        <v>203442176</v>
      </c>
      <c r="P58" s="43">
        <v>0</v>
      </c>
      <c r="Q58" s="44">
        <v>97593.085999999996</v>
      </c>
      <c r="R58" s="42">
        <v>147342.82999999999</v>
      </c>
      <c r="S58" s="43">
        <v>0</v>
      </c>
      <c r="T58" s="44">
        <v>71.124300000000005</v>
      </c>
      <c r="U58" s="32"/>
      <c r="V58" s="42">
        <v>2654603070</v>
      </c>
      <c r="W58" s="43">
        <v>0</v>
      </c>
      <c r="X58" s="44">
        <v>1431176.8</v>
      </c>
      <c r="Y58" s="42">
        <v>203407456</v>
      </c>
      <c r="Z58" s="43">
        <v>0</v>
      </c>
      <c r="AA58" s="44">
        <v>109418.9</v>
      </c>
      <c r="AB58" s="42">
        <v>147256.76999999999</v>
      </c>
      <c r="AC58" s="43">
        <v>0</v>
      </c>
      <c r="AD58" s="44">
        <v>78.827895999999996</v>
      </c>
      <c r="AE58" s="32"/>
      <c r="AF58" s="42">
        <v>2650000000</v>
      </c>
      <c r="AG58" s="43">
        <v>0</v>
      </c>
      <c r="AH58" s="44">
        <v>1271286.7649999999</v>
      </c>
      <c r="AI58" s="42">
        <v>203000000</v>
      </c>
      <c r="AJ58" s="43">
        <v>0</v>
      </c>
      <c r="AK58" s="44">
        <v>97194.7598</v>
      </c>
      <c r="AL58" s="42">
        <v>147191.29500000001</v>
      </c>
      <c r="AM58" s="43">
        <v>0</v>
      </c>
      <c r="AN58" s="44">
        <v>70.856209250000006</v>
      </c>
    </row>
    <row r="59" spans="1:40" x14ac:dyDescent="0.25">
      <c r="A59" s="28">
        <v>0.79513888888889495</v>
      </c>
      <c r="B59" s="34">
        <v>2552786180</v>
      </c>
      <c r="C59" s="35">
        <v>0</v>
      </c>
      <c r="D59" s="36">
        <v>1361735.8</v>
      </c>
      <c r="E59" s="34">
        <v>195735392</v>
      </c>
      <c r="F59" s="35">
        <v>0</v>
      </c>
      <c r="G59" s="36">
        <v>104109.9</v>
      </c>
      <c r="H59" s="34">
        <v>140223.66</v>
      </c>
      <c r="I59" s="35">
        <v>0</v>
      </c>
      <c r="J59" s="36">
        <v>74.663610000000006</v>
      </c>
      <c r="K59" s="32"/>
      <c r="L59" s="34">
        <v>2555102720</v>
      </c>
      <c r="M59" s="35">
        <v>0</v>
      </c>
      <c r="N59" s="36">
        <v>1315222.8</v>
      </c>
      <c r="O59" s="34">
        <v>195827728</v>
      </c>
      <c r="P59" s="35">
        <v>0</v>
      </c>
      <c r="Q59" s="36">
        <v>100553.836</v>
      </c>
      <c r="R59" s="34">
        <v>142123.20000000001</v>
      </c>
      <c r="S59" s="35">
        <v>0</v>
      </c>
      <c r="T59" s="36">
        <v>72.698530000000005</v>
      </c>
      <c r="U59" s="32"/>
      <c r="V59" s="34">
        <v>2551567620</v>
      </c>
      <c r="W59" s="35">
        <v>0</v>
      </c>
      <c r="X59" s="36">
        <v>1442973.6</v>
      </c>
      <c r="Y59" s="34">
        <v>198576864</v>
      </c>
      <c r="Z59" s="35">
        <v>0</v>
      </c>
      <c r="AA59" s="36">
        <v>110320.79</v>
      </c>
      <c r="AB59" s="34">
        <v>143473.57999999999</v>
      </c>
      <c r="AC59" s="35">
        <v>0</v>
      </c>
      <c r="AD59" s="36">
        <v>78.661670000000001</v>
      </c>
      <c r="AE59" s="32"/>
      <c r="AF59" s="34">
        <v>2550000000</v>
      </c>
      <c r="AG59" s="35">
        <v>0</v>
      </c>
      <c r="AH59" s="36">
        <v>1310413.28</v>
      </c>
      <c r="AI59" s="34">
        <v>196000000</v>
      </c>
      <c r="AJ59" s="35">
        <v>0</v>
      </c>
      <c r="AK59" s="36">
        <v>100186.1306</v>
      </c>
      <c r="AL59" s="34">
        <v>141976.878</v>
      </c>
      <c r="AM59" s="35">
        <v>0</v>
      </c>
      <c r="AN59" s="36">
        <v>72.443515500000004</v>
      </c>
    </row>
    <row r="60" spans="1:40" x14ac:dyDescent="0.25">
      <c r="A60" s="28">
        <v>0.79861111111111704</v>
      </c>
      <c r="B60" s="39">
        <v>2354288900</v>
      </c>
      <c r="C60" s="40">
        <v>0</v>
      </c>
      <c r="D60" s="41">
        <v>1249528.3999999999</v>
      </c>
      <c r="E60" s="39">
        <v>180486752</v>
      </c>
      <c r="F60" s="40">
        <v>0</v>
      </c>
      <c r="G60" s="41">
        <v>95531.195000000007</v>
      </c>
      <c r="H60" s="39">
        <v>129277.336</v>
      </c>
      <c r="I60" s="40">
        <v>0</v>
      </c>
      <c r="J60" s="41">
        <v>68.02655</v>
      </c>
      <c r="K60" s="32"/>
      <c r="L60" s="39">
        <v>2338291200</v>
      </c>
      <c r="M60" s="40">
        <v>0</v>
      </c>
      <c r="N60" s="41">
        <v>1232561.8999999999</v>
      </c>
      <c r="O60" s="39">
        <v>179177920</v>
      </c>
      <c r="P60" s="40">
        <v>0</v>
      </c>
      <c r="Q60" s="41">
        <v>94234.085999999996</v>
      </c>
      <c r="R60" s="39">
        <v>130222.57</v>
      </c>
      <c r="S60" s="40">
        <v>0</v>
      </c>
      <c r="T60" s="41">
        <v>67.937280000000001</v>
      </c>
      <c r="U60" s="32"/>
      <c r="V60" s="39">
        <v>2338414780</v>
      </c>
      <c r="W60" s="40">
        <v>0</v>
      </c>
      <c r="X60" s="41">
        <v>1363570.9</v>
      </c>
      <c r="Y60" s="39">
        <v>181688800</v>
      </c>
      <c r="Z60" s="40">
        <v>0</v>
      </c>
      <c r="AA60" s="41">
        <v>104250.125</v>
      </c>
      <c r="AB60" s="39">
        <v>131466.57999999999</v>
      </c>
      <c r="AC60" s="40">
        <v>0</v>
      </c>
      <c r="AD60" s="41">
        <v>74.088714999999993</v>
      </c>
      <c r="AE60" s="32"/>
      <c r="AF60" s="39">
        <v>2330000000</v>
      </c>
      <c r="AG60" s="40">
        <v>0</v>
      </c>
      <c r="AH60" s="41">
        <v>1228974.9650000001</v>
      </c>
      <c r="AI60" s="39">
        <v>179000000</v>
      </c>
      <c r="AJ60" s="40">
        <v>0</v>
      </c>
      <c r="AK60" s="41">
        <v>93959.850300000006</v>
      </c>
      <c r="AL60" s="39">
        <v>130094.28449999999</v>
      </c>
      <c r="AM60" s="40">
        <v>0</v>
      </c>
      <c r="AN60" s="41">
        <v>67.748230000000007</v>
      </c>
    </row>
    <row r="61" spans="1:40" x14ac:dyDescent="0.25">
      <c r="A61" s="28">
        <v>0.80208333333333903</v>
      </c>
      <c r="B61" s="34">
        <v>2086174850</v>
      </c>
      <c r="C61" s="35">
        <v>0</v>
      </c>
      <c r="D61" s="36">
        <v>1134509.2</v>
      </c>
      <c r="E61" s="34">
        <v>159895904</v>
      </c>
      <c r="F61" s="35">
        <v>0</v>
      </c>
      <c r="G61" s="36">
        <v>86737.53</v>
      </c>
      <c r="H61" s="34">
        <v>114567.64</v>
      </c>
      <c r="I61" s="35">
        <v>0</v>
      </c>
      <c r="J61" s="36">
        <v>61.590747999999998</v>
      </c>
      <c r="K61" s="32"/>
      <c r="L61" s="34">
        <v>2044209920</v>
      </c>
      <c r="M61" s="35">
        <v>0</v>
      </c>
      <c r="N61" s="36">
        <v>1132472.1000000001</v>
      </c>
      <c r="O61" s="34">
        <v>156600864</v>
      </c>
      <c r="P61" s="35">
        <v>0</v>
      </c>
      <c r="Q61" s="36">
        <v>86581.85</v>
      </c>
      <c r="R61" s="34">
        <v>114033.99</v>
      </c>
      <c r="S61" s="35">
        <v>0</v>
      </c>
      <c r="T61" s="36">
        <v>62.486519999999999</v>
      </c>
      <c r="U61" s="32"/>
      <c r="V61" s="34">
        <v>2072441730</v>
      </c>
      <c r="W61" s="35">
        <v>0</v>
      </c>
      <c r="X61" s="36">
        <v>1258979.8999999999</v>
      </c>
      <c r="Y61" s="34">
        <v>158743952</v>
      </c>
      <c r="Z61" s="35">
        <v>0</v>
      </c>
      <c r="AA61" s="36">
        <v>96253.759999999995</v>
      </c>
      <c r="AB61" s="34">
        <v>115036.18</v>
      </c>
      <c r="AC61" s="35">
        <v>0</v>
      </c>
      <c r="AD61" s="36">
        <v>68.156970000000001</v>
      </c>
      <c r="AE61" s="32"/>
      <c r="AF61" s="34">
        <v>2040000000</v>
      </c>
      <c r="AG61" s="35">
        <v>0</v>
      </c>
      <c r="AH61" s="36">
        <v>1130459.4350000001</v>
      </c>
      <c r="AI61" s="34">
        <v>156000000</v>
      </c>
      <c r="AJ61" s="35">
        <v>0</v>
      </c>
      <c r="AK61" s="36">
        <v>86427.974499999997</v>
      </c>
      <c r="AL61" s="34">
        <v>113910.677</v>
      </c>
      <c r="AM61" s="35">
        <v>0</v>
      </c>
      <c r="AN61" s="36">
        <v>62.388717700000001</v>
      </c>
    </row>
    <row r="62" spans="1:40" x14ac:dyDescent="0.25">
      <c r="A62" s="28">
        <v>0.80555555555556202</v>
      </c>
      <c r="B62" s="39">
        <v>1769206530</v>
      </c>
      <c r="C62" s="40">
        <v>0</v>
      </c>
      <c r="D62" s="41">
        <v>1003525.94</v>
      </c>
      <c r="E62" s="39">
        <v>135532256</v>
      </c>
      <c r="F62" s="40">
        <v>0</v>
      </c>
      <c r="G62" s="41">
        <v>76723.39</v>
      </c>
      <c r="H62" s="39">
        <v>97108.77</v>
      </c>
      <c r="I62" s="40">
        <v>0</v>
      </c>
      <c r="J62" s="41">
        <v>54.300536999999998</v>
      </c>
      <c r="K62" s="32"/>
      <c r="L62" s="39">
        <v>1697469440</v>
      </c>
      <c r="M62" s="40">
        <v>0</v>
      </c>
      <c r="N62" s="41">
        <v>964080</v>
      </c>
      <c r="O62" s="39">
        <v>129983936</v>
      </c>
      <c r="P62" s="40">
        <v>0</v>
      </c>
      <c r="Q62" s="41">
        <v>73707.62</v>
      </c>
      <c r="R62" s="39">
        <v>94865.164000000004</v>
      </c>
      <c r="S62" s="40">
        <v>0</v>
      </c>
      <c r="T62" s="41">
        <v>52.999554000000003</v>
      </c>
      <c r="U62" s="32"/>
      <c r="V62" s="39">
        <v>1721764860</v>
      </c>
      <c r="W62" s="40">
        <v>0</v>
      </c>
      <c r="X62" s="41">
        <v>1095350.8999999999</v>
      </c>
      <c r="Y62" s="39">
        <v>131828432</v>
      </c>
      <c r="Z62" s="40">
        <v>0</v>
      </c>
      <c r="AA62" s="41">
        <v>83743.664000000004</v>
      </c>
      <c r="AB62" s="39">
        <v>95669.28</v>
      </c>
      <c r="AC62" s="40">
        <v>0</v>
      </c>
      <c r="AD62" s="41">
        <v>59.201453999999998</v>
      </c>
      <c r="AE62" s="32"/>
      <c r="AF62" s="39">
        <v>1690000000</v>
      </c>
      <c r="AG62" s="40">
        <v>0</v>
      </c>
      <c r="AH62" s="41">
        <v>963841.89500000002</v>
      </c>
      <c r="AI62" s="39">
        <v>130000000</v>
      </c>
      <c r="AJ62" s="40">
        <v>0</v>
      </c>
      <c r="AK62" s="41">
        <v>73689.416500000007</v>
      </c>
      <c r="AL62" s="39">
        <v>94755.597699999998</v>
      </c>
      <c r="AM62" s="40">
        <v>0</v>
      </c>
      <c r="AN62" s="41">
        <v>52.992516850000001</v>
      </c>
    </row>
    <row r="63" spans="1:40" x14ac:dyDescent="0.25">
      <c r="A63" s="28">
        <v>0.80902777777778401</v>
      </c>
      <c r="B63" s="34">
        <v>1408460420</v>
      </c>
      <c r="C63" s="35">
        <v>0</v>
      </c>
      <c r="D63" s="36">
        <v>775043.6</v>
      </c>
      <c r="E63" s="34">
        <v>107833504</v>
      </c>
      <c r="F63" s="35">
        <v>0</v>
      </c>
      <c r="G63" s="36">
        <v>59255.05</v>
      </c>
      <c r="H63" s="34">
        <v>77163.89</v>
      </c>
      <c r="I63" s="35">
        <v>0</v>
      </c>
      <c r="J63" s="36">
        <v>41.871375999999998</v>
      </c>
      <c r="K63" s="32"/>
      <c r="L63" s="34">
        <v>1306480380</v>
      </c>
      <c r="M63" s="35">
        <v>0</v>
      </c>
      <c r="N63" s="36">
        <v>714314.6</v>
      </c>
      <c r="O63" s="34">
        <v>100005840</v>
      </c>
      <c r="P63" s="35">
        <v>0</v>
      </c>
      <c r="Q63" s="36">
        <v>54612.1</v>
      </c>
      <c r="R63" s="34">
        <v>73053.766000000003</v>
      </c>
      <c r="S63" s="35">
        <v>0</v>
      </c>
      <c r="T63" s="36">
        <v>39.074936000000001</v>
      </c>
      <c r="U63" s="32"/>
      <c r="V63" s="34">
        <v>1328335360</v>
      </c>
      <c r="W63" s="35">
        <v>0</v>
      </c>
      <c r="X63" s="36">
        <v>828899.6</v>
      </c>
      <c r="Y63" s="34">
        <v>101676680</v>
      </c>
      <c r="Z63" s="35">
        <v>0</v>
      </c>
      <c r="AA63" s="36">
        <v>63372.483999999997</v>
      </c>
      <c r="AB63" s="34">
        <v>73781.05</v>
      </c>
      <c r="AC63" s="35">
        <v>0</v>
      </c>
      <c r="AD63" s="36">
        <v>44.191960000000002</v>
      </c>
      <c r="AE63" s="32"/>
      <c r="AF63" s="34">
        <v>1300000000</v>
      </c>
      <c r="AG63" s="35">
        <v>0</v>
      </c>
      <c r="AH63" s="36">
        <v>714376.95499999996</v>
      </c>
      <c r="AI63" s="34">
        <v>99800000</v>
      </c>
      <c r="AJ63" s="35">
        <v>0</v>
      </c>
      <c r="AK63" s="36">
        <v>54616.868300000002</v>
      </c>
      <c r="AL63" s="34">
        <v>72936.618799999997</v>
      </c>
      <c r="AM63" s="35">
        <v>0</v>
      </c>
      <c r="AN63" s="36">
        <v>39.0708707</v>
      </c>
    </row>
    <row r="64" spans="1:40" x14ac:dyDescent="0.25">
      <c r="A64" s="28">
        <v>0.812500000000006</v>
      </c>
      <c r="B64" s="39">
        <v>1018224320</v>
      </c>
      <c r="C64" s="40">
        <v>0</v>
      </c>
      <c r="D64" s="41">
        <v>474107.8</v>
      </c>
      <c r="E64" s="39">
        <v>77897288</v>
      </c>
      <c r="F64" s="40">
        <v>0</v>
      </c>
      <c r="G64" s="41">
        <v>36247.35</v>
      </c>
      <c r="H64" s="39">
        <v>55565.222999999998</v>
      </c>
      <c r="I64" s="40">
        <v>0</v>
      </c>
      <c r="J64" s="41">
        <v>25.237708999999999</v>
      </c>
      <c r="K64" s="32"/>
      <c r="L64" s="39">
        <v>893091580</v>
      </c>
      <c r="M64" s="40">
        <v>0</v>
      </c>
      <c r="N64" s="41">
        <v>422894.2</v>
      </c>
      <c r="O64" s="39">
        <v>68302648</v>
      </c>
      <c r="P64" s="40">
        <v>0</v>
      </c>
      <c r="Q64" s="41">
        <v>32331.905999999999</v>
      </c>
      <c r="R64" s="39">
        <v>49837.95</v>
      </c>
      <c r="S64" s="40">
        <v>0</v>
      </c>
      <c r="T64" s="41">
        <v>23.165240000000001</v>
      </c>
      <c r="U64" s="32"/>
      <c r="V64" s="39">
        <v>919818750</v>
      </c>
      <c r="W64" s="40">
        <v>0</v>
      </c>
      <c r="X64" s="41">
        <v>520148.34</v>
      </c>
      <c r="Y64" s="39">
        <v>70355472</v>
      </c>
      <c r="Z64" s="40">
        <v>0</v>
      </c>
      <c r="AA64" s="41">
        <v>39767.277000000002</v>
      </c>
      <c r="AB64" s="39">
        <v>50956.491999999998</v>
      </c>
      <c r="AC64" s="40">
        <v>0</v>
      </c>
      <c r="AD64" s="41">
        <v>27.394358</v>
      </c>
      <c r="AE64" s="32"/>
      <c r="AF64" s="39">
        <v>890000000</v>
      </c>
      <c r="AG64" s="40">
        <v>0</v>
      </c>
      <c r="AH64" s="41">
        <v>423812.22249999997</v>
      </c>
      <c r="AI64" s="39">
        <v>68000000</v>
      </c>
      <c r="AJ64" s="40">
        <v>0</v>
      </c>
      <c r="AK64" s="41">
        <v>32402.0933</v>
      </c>
      <c r="AL64" s="39">
        <v>49694.236499999999</v>
      </c>
      <c r="AM64" s="40">
        <v>0</v>
      </c>
      <c r="AN64" s="41">
        <v>23.213990150000001</v>
      </c>
    </row>
    <row r="65" spans="1:40" x14ac:dyDescent="0.25">
      <c r="A65" s="28">
        <v>0.81597222222222898</v>
      </c>
      <c r="B65" s="34">
        <v>685992380</v>
      </c>
      <c r="C65" s="35">
        <v>0</v>
      </c>
      <c r="D65" s="36">
        <v>257633.33</v>
      </c>
      <c r="E65" s="34">
        <v>52421000</v>
      </c>
      <c r="F65" s="35">
        <v>0</v>
      </c>
      <c r="G65" s="36">
        <v>19697.059000000001</v>
      </c>
      <c r="H65" s="34">
        <v>37403.046999999999</v>
      </c>
      <c r="I65" s="35">
        <v>0</v>
      </c>
      <c r="J65" s="36">
        <v>13.749385999999999</v>
      </c>
      <c r="K65" s="32"/>
      <c r="L65" s="34">
        <v>549080060</v>
      </c>
      <c r="M65" s="35">
        <v>0</v>
      </c>
      <c r="N65" s="36">
        <v>209201.22</v>
      </c>
      <c r="O65" s="34">
        <v>41959704</v>
      </c>
      <c r="P65" s="35">
        <v>0</v>
      </c>
      <c r="Q65" s="36">
        <v>15994.244000000001</v>
      </c>
      <c r="R65" s="34">
        <v>30659.901999999998</v>
      </c>
      <c r="S65" s="35">
        <v>0</v>
      </c>
      <c r="T65" s="36">
        <v>11.657926</v>
      </c>
      <c r="U65" s="32"/>
      <c r="V65" s="34">
        <v>584019970</v>
      </c>
      <c r="W65" s="35">
        <v>0</v>
      </c>
      <c r="X65" s="36">
        <v>305409.75</v>
      </c>
      <c r="Y65" s="34">
        <v>44629600</v>
      </c>
      <c r="Z65" s="35">
        <v>0</v>
      </c>
      <c r="AA65" s="36">
        <v>23349.728999999999</v>
      </c>
      <c r="AB65" s="34">
        <v>32463.085999999999</v>
      </c>
      <c r="AC65" s="35">
        <v>0</v>
      </c>
      <c r="AD65" s="36">
        <v>16.346150999999999</v>
      </c>
      <c r="AE65" s="32"/>
      <c r="AF65" s="34">
        <v>545000000</v>
      </c>
      <c r="AG65" s="35">
        <v>0</v>
      </c>
      <c r="AH65" s="36">
        <v>210463.22399999999</v>
      </c>
      <c r="AI65" s="34">
        <v>41700000</v>
      </c>
      <c r="AJ65" s="35">
        <v>0</v>
      </c>
      <c r="AK65" s="36">
        <v>16090.728800000001</v>
      </c>
      <c r="AL65" s="34">
        <v>30491.926200000002</v>
      </c>
      <c r="AM65" s="35">
        <v>0</v>
      </c>
      <c r="AN65" s="36">
        <v>11.7288631</v>
      </c>
    </row>
    <row r="66" spans="1:40" x14ac:dyDescent="0.25">
      <c r="A66" s="28">
        <v>0.81944444444445097</v>
      </c>
      <c r="B66" s="39">
        <v>452666528</v>
      </c>
      <c r="C66" s="40">
        <v>0</v>
      </c>
      <c r="D66" s="41">
        <v>140291.70000000001</v>
      </c>
      <c r="E66" s="39">
        <v>34566024</v>
      </c>
      <c r="F66" s="40">
        <v>0</v>
      </c>
      <c r="G66" s="41">
        <v>10725.853999999999</v>
      </c>
      <c r="H66" s="39">
        <v>24741.601999999999</v>
      </c>
      <c r="I66" s="40">
        <v>0</v>
      </c>
      <c r="J66" s="41">
        <v>7.6323594999999997</v>
      </c>
      <c r="K66" s="32"/>
      <c r="L66" s="39">
        <v>323783424</v>
      </c>
      <c r="M66" s="40">
        <v>0</v>
      </c>
      <c r="N66" s="41">
        <v>97423</v>
      </c>
      <c r="O66" s="39">
        <v>24729128</v>
      </c>
      <c r="P66" s="40">
        <v>0</v>
      </c>
      <c r="Q66" s="41">
        <v>7448.3670000000002</v>
      </c>
      <c r="R66" s="39">
        <v>18180.425999999999</v>
      </c>
      <c r="S66" s="40">
        <v>0</v>
      </c>
      <c r="T66" s="41">
        <v>5.5943459999999998</v>
      </c>
      <c r="U66" s="32"/>
      <c r="V66" s="39">
        <v>359486944</v>
      </c>
      <c r="W66" s="40">
        <v>0</v>
      </c>
      <c r="X66" s="41">
        <v>171253.84</v>
      </c>
      <c r="Y66" s="39">
        <v>27452916</v>
      </c>
      <c r="Z66" s="40">
        <v>0</v>
      </c>
      <c r="AA66" s="41">
        <v>13093.02</v>
      </c>
      <c r="AB66" s="39">
        <v>20125.22</v>
      </c>
      <c r="AC66" s="40">
        <v>0</v>
      </c>
      <c r="AD66" s="41">
        <v>9.37852</v>
      </c>
      <c r="AE66" s="32"/>
      <c r="AF66" s="39">
        <v>320000000</v>
      </c>
      <c r="AG66" s="40">
        <v>0</v>
      </c>
      <c r="AH66" s="41">
        <v>98317.097500000003</v>
      </c>
      <c r="AI66" s="39">
        <v>24400000</v>
      </c>
      <c r="AJ66" s="40">
        <v>0</v>
      </c>
      <c r="AK66" s="41">
        <v>7516.7242500000002</v>
      </c>
      <c r="AL66" s="39">
        <v>18001.0095</v>
      </c>
      <c r="AM66" s="40">
        <v>0</v>
      </c>
      <c r="AN66" s="41">
        <v>5.6450846200000004</v>
      </c>
    </row>
    <row r="67" spans="1:40" x14ac:dyDescent="0.25">
      <c r="A67" s="28">
        <v>0.82291666666667296</v>
      </c>
      <c r="B67" s="34">
        <v>287072352</v>
      </c>
      <c r="C67" s="35">
        <v>0</v>
      </c>
      <c r="D67" s="36">
        <v>59624.06</v>
      </c>
      <c r="E67" s="34">
        <v>21911280</v>
      </c>
      <c r="F67" s="35">
        <v>0</v>
      </c>
      <c r="G67" s="36">
        <v>4558.4970000000003</v>
      </c>
      <c r="H67" s="34">
        <v>15685.772999999999</v>
      </c>
      <c r="I67" s="35">
        <v>0</v>
      </c>
      <c r="J67" s="36">
        <v>3.2434280000000002</v>
      </c>
      <c r="K67" s="32"/>
      <c r="L67" s="34">
        <v>177651648</v>
      </c>
      <c r="M67" s="35">
        <v>0</v>
      </c>
      <c r="N67" s="36">
        <v>28767.627</v>
      </c>
      <c r="O67" s="34">
        <v>13568249</v>
      </c>
      <c r="P67" s="35">
        <v>0</v>
      </c>
      <c r="Q67" s="36">
        <v>2199.3971999999999</v>
      </c>
      <c r="R67" s="34">
        <v>10028.022999999999</v>
      </c>
      <c r="S67" s="35">
        <v>0</v>
      </c>
      <c r="T67" s="36">
        <v>1.6103318</v>
      </c>
      <c r="U67" s="32"/>
      <c r="V67" s="34">
        <v>209948240</v>
      </c>
      <c r="W67" s="35">
        <v>0</v>
      </c>
      <c r="X67" s="36">
        <v>72785.03</v>
      </c>
      <c r="Y67" s="34">
        <v>16031444</v>
      </c>
      <c r="Z67" s="35">
        <v>0</v>
      </c>
      <c r="AA67" s="36">
        <v>5564.7</v>
      </c>
      <c r="AB67" s="34">
        <v>11834.705</v>
      </c>
      <c r="AC67" s="35">
        <v>0</v>
      </c>
      <c r="AD67" s="36">
        <v>4.0973682</v>
      </c>
      <c r="AE67" s="32"/>
      <c r="AF67" s="34">
        <v>174000000</v>
      </c>
      <c r="AG67" s="35">
        <v>0</v>
      </c>
      <c r="AH67" s="36">
        <v>29360.8855</v>
      </c>
      <c r="AI67" s="34">
        <v>13300000</v>
      </c>
      <c r="AJ67" s="35">
        <v>0</v>
      </c>
      <c r="AK67" s="36">
        <v>2244.75414</v>
      </c>
      <c r="AL67" s="34">
        <v>9851.9336000000003</v>
      </c>
      <c r="AM67" s="35">
        <v>0</v>
      </c>
      <c r="AN67" s="36">
        <v>1.6412783049999999</v>
      </c>
    </row>
    <row r="68" spans="1:40" x14ac:dyDescent="0.25">
      <c r="A68" s="28">
        <v>0.82638888888889594</v>
      </c>
      <c r="B68" s="39">
        <v>174038112</v>
      </c>
      <c r="C68" s="40">
        <v>0</v>
      </c>
      <c r="D68" s="41">
        <v>12051.843000000001</v>
      </c>
      <c r="E68" s="39">
        <v>13293525</v>
      </c>
      <c r="F68" s="40">
        <v>0</v>
      </c>
      <c r="G68" s="41">
        <v>921.41</v>
      </c>
      <c r="H68" s="39">
        <v>9494.59</v>
      </c>
      <c r="I68" s="40">
        <v>0</v>
      </c>
      <c r="J68" s="41">
        <v>0.71235113999999999</v>
      </c>
      <c r="K68" s="32"/>
      <c r="L68" s="39">
        <v>86081248</v>
      </c>
      <c r="M68" s="40">
        <v>0</v>
      </c>
      <c r="N68" s="41">
        <v>0</v>
      </c>
      <c r="O68" s="39">
        <v>6580329.5</v>
      </c>
      <c r="P68" s="40">
        <v>0</v>
      </c>
      <c r="Q68" s="41">
        <v>0</v>
      </c>
      <c r="R68" s="39">
        <v>4886.4472999999998</v>
      </c>
      <c r="S68" s="40">
        <v>0</v>
      </c>
      <c r="T68" s="41">
        <v>0</v>
      </c>
      <c r="U68" s="32"/>
      <c r="V68" s="39">
        <v>114257456</v>
      </c>
      <c r="W68" s="40">
        <v>0</v>
      </c>
      <c r="X68" s="41">
        <v>19415.645</v>
      </c>
      <c r="Y68" s="39">
        <v>8733598</v>
      </c>
      <c r="Z68" s="40">
        <v>0</v>
      </c>
      <c r="AA68" s="41">
        <v>1484.4022</v>
      </c>
      <c r="AB68" s="39">
        <v>6519.7860000000001</v>
      </c>
      <c r="AC68" s="40">
        <v>0</v>
      </c>
      <c r="AD68" s="41">
        <v>1.0743119000000001</v>
      </c>
      <c r="AE68" s="32"/>
      <c r="AF68" s="39">
        <v>82200000</v>
      </c>
      <c r="AG68" s="40">
        <v>0</v>
      </c>
      <c r="AH68" s="41">
        <v>-38.708329999999997</v>
      </c>
      <c r="AI68" s="39">
        <v>6290000</v>
      </c>
      <c r="AJ68" s="40">
        <v>0</v>
      </c>
      <c r="AK68" s="41">
        <v>-2.9594041999999998</v>
      </c>
      <c r="AL68" s="39">
        <v>4711.6055150000002</v>
      </c>
      <c r="AM68" s="40">
        <v>0</v>
      </c>
      <c r="AN68" s="41">
        <v>-2.2363000000000001E-3</v>
      </c>
    </row>
    <row r="69" spans="1:40" x14ac:dyDescent="0.25">
      <c r="A69" s="28">
        <v>0.82986111111111804</v>
      </c>
      <c r="B69" s="34">
        <v>103446784</v>
      </c>
      <c r="C69" s="35">
        <v>0</v>
      </c>
      <c r="D69" s="36">
        <v>0</v>
      </c>
      <c r="E69" s="34">
        <v>7908450.5</v>
      </c>
      <c r="F69" s="35">
        <v>0</v>
      </c>
      <c r="G69" s="36">
        <v>0</v>
      </c>
      <c r="H69" s="34">
        <v>5633.3289999999997</v>
      </c>
      <c r="I69" s="35">
        <v>0</v>
      </c>
      <c r="J69" s="36">
        <v>0</v>
      </c>
      <c r="K69" s="32"/>
      <c r="L69" s="34">
        <v>33968564</v>
      </c>
      <c r="M69" s="35">
        <v>0</v>
      </c>
      <c r="N69" s="36">
        <v>0</v>
      </c>
      <c r="O69" s="34">
        <v>2596757.2000000002</v>
      </c>
      <c r="P69" s="35">
        <v>0</v>
      </c>
      <c r="Q69" s="36">
        <v>0</v>
      </c>
      <c r="R69" s="34">
        <v>1915.6948</v>
      </c>
      <c r="S69" s="35">
        <v>0</v>
      </c>
      <c r="T69" s="36">
        <v>0</v>
      </c>
      <c r="U69" s="32"/>
      <c r="V69" s="34">
        <v>57380052</v>
      </c>
      <c r="W69" s="35">
        <v>0</v>
      </c>
      <c r="X69" s="36">
        <v>0</v>
      </c>
      <c r="Y69" s="34">
        <v>4386985</v>
      </c>
      <c r="Z69" s="35">
        <v>0</v>
      </c>
      <c r="AA69" s="36">
        <v>0</v>
      </c>
      <c r="AB69" s="34">
        <v>3336.6475</v>
      </c>
      <c r="AC69" s="35">
        <v>0</v>
      </c>
      <c r="AD69" s="36">
        <v>0</v>
      </c>
      <c r="AE69" s="32"/>
      <c r="AF69" s="34">
        <v>30300000</v>
      </c>
      <c r="AG69" s="35">
        <v>0</v>
      </c>
      <c r="AH69" s="36">
        <v>0</v>
      </c>
      <c r="AI69" s="34">
        <v>2314319.61</v>
      </c>
      <c r="AJ69" s="35">
        <v>0</v>
      </c>
      <c r="AK69" s="36">
        <v>0</v>
      </c>
      <c r="AL69" s="34">
        <v>1747.4302399999999</v>
      </c>
      <c r="AM69" s="35">
        <v>0</v>
      </c>
      <c r="AN69" s="36">
        <v>0</v>
      </c>
    </row>
    <row r="70" spans="1:40" x14ac:dyDescent="0.25">
      <c r="A70" s="28">
        <v>0.83333333333334003</v>
      </c>
      <c r="B70" s="39">
        <v>63927848</v>
      </c>
      <c r="C70" s="40">
        <v>0</v>
      </c>
      <c r="D70" s="41">
        <v>0</v>
      </c>
      <c r="E70" s="39">
        <v>4887360</v>
      </c>
      <c r="F70" s="40">
        <v>0</v>
      </c>
      <c r="G70" s="41">
        <v>0</v>
      </c>
      <c r="H70" s="39">
        <v>3460.8281000000002</v>
      </c>
      <c r="I70" s="40">
        <v>0</v>
      </c>
      <c r="J70" s="41">
        <v>0</v>
      </c>
      <c r="K70" s="32"/>
      <c r="L70" s="39">
        <v>10555702</v>
      </c>
      <c r="M70" s="40">
        <v>0</v>
      </c>
      <c r="N70" s="41">
        <v>0</v>
      </c>
      <c r="O70" s="39">
        <v>807218.8</v>
      </c>
      <c r="P70" s="40">
        <v>0</v>
      </c>
      <c r="Q70" s="41">
        <v>0</v>
      </c>
      <c r="R70" s="39">
        <v>564.96720000000005</v>
      </c>
      <c r="S70" s="40">
        <v>0</v>
      </c>
      <c r="T70" s="41">
        <v>0</v>
      </c>
      <c r="U70" s="32"/>
      <c r="V70" s="39">
        <v>25458172</v>
      </c>
      <c r="W70" s="40">
        <v>0</v>
      </c>
      <c r="X70" s="41">
        <v>0</v>
      </c>
      <c r="Y70" s="39">
        <v>1946285.8</v>
      </c>
      <c r="Z70" s="40">
        <v>0</v>
      </c>
      <c r="AA70" s="41">
        <v>0</v>
      </c>
      <c r="AB70" s="39">
        <v>1516.8688999999999</v>
      </c>
      <c r="AC70" s="40">
        <v>0</v>
      </c>
      <c r="AD70" s="41">
        <v>0</v>
      </c>
      <c r="AE70" s="32"/>
      <c r="AF70" s="39">
        <v>7220000</v>
      </c>
      <c r="AG70" s="40">
        <v>0</v>
      </c>
      <c r="AH70" s="41">
        <v>0</v>
      </c>
      <c r="AI70" s="39">
        <v>552154.18999999994</v>
      </c>
      <c r="AJ70" s="40">
        <v>0</v>
      </c>
      <c r="AK70" s="41">
        <v>0</v>
      </c>
      <c r="AL70" s="39">
        <v>417.43814500000002</v>
      </c>
      <c r="AM70" s="40">
        <v>0</v>
      </c>
      <c r="AN70" s="41">
        <v>0</v>
      </c>
    </row>
    <row r="71" spans="1:40" x14ac:dyDescent="0.25">
      <c r="AE71" s="48"/>
    </row>
    <row r="75" spans="1:40" x14ac:dyDescent="0.25">
      <c r="V75" s="85"/>
      <c r="X75" s="85"/>
    </row>
    <row r="76" spans="1:40" x14ac:dyDescent="0.25">
      <c r="V76" s="85"/>
      <c r="W76" s="85"/>
      <c r="X76" s="85"/>
      <c r="Y76" s="85"/>
      <c r="Z76" s="85"/>
      <c r="AA76" s="85"/>
      <c r="AB76" s="85"/>
      <c r="AC76" s="85"/>
      <c r="AD76" s="85"/>
    </row>
    <row r="77" spans="1:40" x14ac:dyDescent="0.25">
      <c r="V77" s="85"/>
      <c r="W77" s="85"/>
      <c r="X77" s="85"/>
      <c r="Y77" s="85"/>
      <c r="Z77" s="85"/>
      <c r="AA77" s="85"/>
      <c r="AB77" s="85"/>
      <c r="AC77" s="85"/>
      <c r="AD77" s="85"/>
    </row>
    <row r="78" spans="1:40" x14ac:dyDescent="0.25">
      <c r="V78" s="85"/>
      <c r="W78" s="85"/>
      <c r="X78" s="85"/>
      <c r="Y78" s="85"/>
      <c r="Z78" s="85"/>
      <c r="AA78" s="85"/>
      <c r="AB78" s="85"/>
      <c r="AC78" s="85"/>
      <c r="AD78" s="85"/>
    </row>
    <row r="79" spans="1:40" x14ac:dyDescent="0.25">
      <c r="V79" s="85"/>
      <c r="W79" s="85"/>
      <c r="X79" s="85"/>
      <c r="Y79" s="85"/>
      <c r="Z79" s="85"/>
      <c r="AA79" s="85"/>
      <c r="AB79" s="85"/>
      <c r="AC79" s="85"/>
      <c r="AD79" s="85"/>
    </row>
    <row r="80" spans="1:40" x14ac:dyDescent="0.25">
      <c r="V80" s="85"/>
      <c r="W80" s="85"/>
      <c r="X80" s="85"/>
      <c r="Y80" s="85"/>
      <c r="Z80" s="85"/>
      <c r="AA80" s="85"/>
      <c r="AB80" s="85"/>
      <c r="AC80" s="85"/>
      <c r="AD80" s="85"/>
    </row>
    <row r="81" spans="22:30" x14ac:dyDescent="0.25">
      <c r="V81" s="85"/>
      <c r="W81" s="85"/>
      <c r="X81" s="85"/>
      <c r="Y81" s="85"/>
      <c r="Z81" s="85"/>
      <c r="AA81" s="85"/>
      <c r="AB81" s="85"/>
      <c r="AC81" s="85"/>
      <c r="AD81" s="85"/>
    </row>
    <row r="82" spans="22:30" x14ac:dyDescent="0.25">
      <c r="V82" s="85"/>
      <c r="W82" s="85"/>
      <c r="X82" s="85"/>
      <c r="Y82" s="85"/>
      <c r="Z82" s="85"/>
      <c r="AA82" s="85"/>
      <c r="AB82" s="85"/>
      <c r="AC82" s="85"/>
      <c r="AD82" s="85"/>
    </row>
    <row r="83" spans="22:30" x14ac:dyDescent="0.25">
      <c r="V83" s="85"/>
      <c r="W83" s="85"/>
      <c r="X83" s="85"/>
      <c r="Y83" s="85"/>
      <c r="Z83" s="85"/>
      <c r="AA83" s="85"/>
      <c r="AB83" s="85"/>
      <c r="AC83" s="85"/>
      <c r="AD83" s="85"/>
    </row>
    <row r="84" spans="22:30" x14ac:dyDescent="0.25">
      <c r="V84" s="85"/>
      <c r="W84" s="85"/>
      <c r="X84" s="85"/>
      <c r="Y84" s="85"/>
      <c r="Z84" s="85"/>
      <c r="AA84" s="85"/>
      <c r="AB84" s="85"/>
      <c r="AC84" s="85"/>
      <c r="AD84" s="85"/>
    </row>
    <row r="85" spans="22:30" x14ac:dyDescent="0.25">
      <c r="V85" s="85"/>
      <c r="W85" s="85"/>
      <c r="X85" s="85"/>
      <c r="Y85" s="85"/>
      <c r="Z85" s="85"/>
      <c r="AA85" s="85"/>
      <c r="AB85" s="85"/>
      <c r="AC85" s="85"/>
      <c r="AD85" s="85"/>
    </row>
    <row r="86" spans="22:30" x14ac:dyDescent="0.25">
      <c r="V86" s="85"/>
      <c r="W86" s="85"/>
      <c r="X86" s="85"/>
      <c r="Y86" s="85"/>
      <c r="Z86" s="85"/>
      <c r="AA86" s="85"/>
      <c r="AB86" s="85"/>
      <c r="AC86" s="85"/>
      <c r="AD86" s="85"/>
    </row>
    <row r="87" spans="22:30" x14ac:dyDescent="0.25">
      <c r="V87" s="85"/>
      <c r="W87" s="85"/>
      <c r="X87" s="85"/>
      <c r="Y87" s="85"/>
      <c r="Z87" s="85"/>
      <c r="AA87" s="85"/>
      <c r="AB87" s="85"/>
      <c r="AC87" s="85"/>
      <c r="AD87" s="85"/>
    </row>
    <row r="88" spans="22:30" x14ac:dyDescent="0.25">
      <c r="V88" s="85"/>
      <c r="W88" s="85"/>
      <c r="X88" s="85"/>
      <c r="Y88" s="85"/>
      <c r="Z88" s="85"/>
      <c r="AA88" s="85"/>
      <c r="AB88" s="85"/>
      <c r="AC88" s="85"/>
      <c r="AD88" s="85"/>
    </row>
    <row r="89" spans="22:30" x14ac:dyDescent="0.25">
      <c r="V89" s="85"/>
      <c r="W89" s="85"/>
      <c r="X89" s="85"/>
      <c r="Y89" s="85"/>
      <c r="Z89" s="85"/>
      <c r="AA89" s="85"/>
      <c r="AB89" s="85"/>
      <c r="AC89" s="85"/>
      <c r="AD89" s="85"/>
    </row>
    <row r="90" spans="22:30" x14ac:dyDescent="0.25">
      <c r="V90" s="85"/>
      <c r="W90" s="85"/>
      <c r="X90" s="85"/>
      <c r="Y90" s="85"/>
      <c r="Z90" s="85"/>
      <c r="AA90" s="85"/>
      <c r="AB90" s="85"/>
      <c r="AC90" s="85"/>
      <c r="AD90" s="85"/>
    </row>
    <row r="91" spans="22:30" x14ac:dyDescent="0.25">
      <c r="V91" s="85"/>
      <c r="W91" s="85"/>
      <c r="X91" s="85"/>
      <c r="Y91" s="85"/>
      <c r="Z91" s="85"/>
      <c r="AA91" s="85"/>
      <c r="AB91" s="85"/>
      <c r="AC91" s="85"/>
      <c r="AD91" s="85"/>
    </row>
    <row r="92" spans="22:30" x14ac:dyDescent="0.25">
      <c r="V92" s="85"/>
      <c r="W92" s="85"/>
      <c r="X92" s="85"/>
      <c r="Y92" s="85"/>
      <c r="Z92" s="85"/>
      <c r="AA92" s="85"/>
      <c r="AB92" s="85"/>
      <c r="AC92" s="85"/>
      <c r="AD92" s="85"/>
    </row>
    <row r="93" spans="22:30" x14ac:dyDescent="0.25">
      <c r="V93" s="85"/>
      <c r="W93" s="85"/>
      <c r="X93" s="85"/>
      <c r="Y93" s="85"/>
      <c r="Z93" s="85"/>
      <c r="AA93" s="85"/>
      <c r="AB93" s="85"/>
      <c r="AC93" s="85"/>
      <c r="AD93" s="85"/>
    </row>
    <row r="94" spans="22:30" x14ac:dyDescent="0.25">
      <c r="V94" s="85"/>
      <c r="X94" s="85"/>
    </row>
    <row r="95" spans="22:30" x14ac:dyDescent="0.25">
      <c r="V95" s="85"/>
      <c r="X95" s="85"/>
    </row>
    <row r="96" spans="22:30" x14ac:dyDescent="0.25">
      <c r="V96" s="85"/>
      <c r="X96" s="85"/>
    </row>
    <row r="97" spans="22:24" x14ac:dyDescent="0.25">
      <c r="V97" s="85"/>
      <c r="X97" s="85"/>
    </row>
    <row r="98" spans="22:24" x14ac:dyDescent="0.25">
      <c r="V98" s="85"/>
      <c r="X98" s="85"/>
    </row>
    <row r="99" spans="22:24" x14ac:dyDescent="0.25">
      <c r="V99" s="85"/>
      <c r="X99" s="85"/>
    </row>
    <row r="100" spans="22:24" x14ac:dyDescent="0.25">
      <c r="V100" s="85"/>
      <c r="X100" s="85"/>
    </row>
    <row r="101" spans="22:24" x14ac:dyDescent="0.25">
      <c r="V101" s="85"/>
      <c r="X101" s="85"/>
    </row>
    <row r="102" spans="22:24" x14ac:dyDescent="0.25">
      <c r="V102" s="85"/>
      <c r="X102" s="85"/>
    </row>
    <row r="103" spans="22:24" x14ac:dyDescent="0.25">
      <c r="V103" s="85"/>
      <c r="X103" s="85"/>
    </row>
    <row r="104" spans="22:24" x14ac:dyDescent="0.25">
      <c r="V104" s="85"/>
      <c r="X104" s="85"/>
    </row>
    <row r="105" spans="22:24" x14ac:dyDescent="0.25">
      <c r="V105" s="85"/>
      <c r="X105" s="85"/>
    </row>
    <row r="106" spans="22:24" x14ac:dyDescent="0.25">
      <c r="V106" s="85"/>
      <c r="X106" s="85"/>
    </row>
    <row r="107" spans="22:24" x14ac:dyDescent="0.25">
      <c r="V107" s="85"/>
      <c r="X107" s="85"/>
    </row>
    <row r="108" spans="22:24" x14ac:dyDescent="0.25">
      <c r="V108" s="85"/>
      <c r="X108" s="85"/>
    </row>
    <row r="109" spans="22:24" x14ac:dyDescent="0.25">
      <c r="V109" s="85"/>
      <c r="X109" s="85"/>
    </row>
    <row r="110" spans="22:24" x14ac:dyDescent="0.25">
      <c r="V110" s="85"/>
      <c r="X110" s="85"/>
    </row>
    <row r="111" spans="22:24" x14ac:dyDescent="0.25">
      <c r="V111" s="85"/>
      <c r="X111" s="85"/>
    </row>
  </sheetData>
  <mergeCells count="16">
    <mergeCell ref="AL2:AN2"/>
    <mergeCell ref="L1:T1"/>
    <mergeCell ref="V1:AD1"/>
    <mergeCell ref="AF1:AN1"/>
    <mergeCell ref="L2:N2"/>
    <mergeCell ref="O2:Q2"/>
    <mergeCell ref="R2:T2"/>
    <mergeCell ref="V2:X2"/>
    <mergeCell ref="Y2:AA2"/>
    <mergeCell ref="AB2:AD2"/>
    <mergeCell ref="AF2:AH2"/>
    <mergeCell ref="B1:J1"/>
    <mergeCell ref="B2:D2"/>
    <mergeCell ref="E2:G2"/>
    <mergeCell ref="H2:J2"/>
    <mergeCell ref="AI2:A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11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6" sqref="E26"/>
    </sheetView>
  </sheetViews>
  <sheetFormatPr defaultRowHeight="12.75" x14ac:dyDescent="0.25"/>
  <cols>
    <col min="1" max="1" width="6" style="23" bestFit="1" customWidth="1"/>
    <col min="2" max="2" width="15.42578125" style="23" bestFit="1" customWidth="1"/>
    <col min="3" max="3" width="3.7109375" style="23" bestFit="1" customWidth="1"/>
    <col min="4" max="4" width="11.28515625" style="23" bestFit="1" customWidth="1"/>
    <col min="5" max="5" width="14.28515625" style="23" bestFit="1" customWidth="1"/>
    <col min="6" max="6" width="3.7109375" style="23" bestFit="1" customWidth="1"/>
    <col min="7" max="8" width="10.140625" style="23" bestFit="1" customWidth="1"/>
    <col min="9" max="9" width="3.7109375" style="23" bestFit="1" customWidth="1"/>
    <col min="10" max="10" width="6.140625" style="23" bestFit="1" customWidth="1"/>
    <col min="11" max="11" width="1.42578125" style="33" customWidth="1"/>
    <col min="12" max="12" width="15.42578125" style="23" bestFit="1" customWidth="1"/>
    <col min="13" max="13" width="3.7109375" style="23" bestFit="1" customWidth="1"/>
    <col min="14" max="14" width="11.28515625" style="23" bestFit="1" customWidth="1"/>
    <col min="15" max="15" width="14.28515625" style="23" bestFit="1" customWidth="1"/>
    <col min="16" max="16" width="3.7109375" style="23" bestFit="1" customWidth="1"/>
    <col min="17" max="18" width="10.140625" style="23" bestFit="1" customWidth="1"/>
    <col min="19" max="19" width="3.7109375" style="23" bestFit="1" customWidth="1"/>
    <col min="20" max="20" width="6.140625" style="23" bestFit="1" customWidth="1"/>
    <col min="21" max="21" width="1.42578125" style="33" customWidth="1"/>
    <col min="22" max="22" width="16.85546875" style="23" bestFit="1" customWidth="1"/>
    <col min="23" max="23" width="3.7109375" style="23" bestFit="1" customWidth="1"/>
    <col min="24" max="24" width="11.28515625" style="23" bestFit="1" customWidth="1"/>
    <col min="25" max="25" width="14.28515625" style="23" bestFit="1" customWidth="1"/>
    <col min="26" max="26" width="3.7109375" style="23" bestFit="1" customWidth="1"/>
    <col min="27" max="27" width="10.140625" style="23" bestFit="1" customWidth="1"/>
    <col min="28" max="28" width="12.7109375" style="23" bestFit="1" customWidth="1"/>
    <col min="29" max="29" width="3.7109375" style="23" bestFit="1" customWidth="1"/>
    <col min="30" max="30" width="6.140625" style="23" bestFit="1" customWidth="1"/>
    <col min="31" max="31" width="1.42578125" style="33" customWidth="1"/>
    <col min="32" max="32" width="15.42578125" style="23" bestFit="1" customWidth="1"/>
    <col min="33" max="33" width="3.7109375" style="23" bestFit="1" customWidth="1"/>
    <col min="34" max="34" width="11.28515625" style="23" bestFit="1" customWidth="1"/>
    <col min="35" max="35" width="14.28515625" style="23" bestFit="1" customWidth="1"/>
    <col min="36" max="36" width="3.7109375" style="23" bestFit="1" customWidth="1"/>
    <col min="37" max="38" width="10.140625" style="23" bestFit="1" customWidth="1"/>
    <col min="39" max="39" width="3.7109375" style="23" bestFit="1" customWidth="1"/>
    <col min="40" max="40" width="6.140625" style="23" bestFit="1" customWidth="1"/>
    <col min="41" max="41" width="1.42578125" style="33" customWidth="1"/>
    <col min="42" max="42" width="15.42578125" style="23" bestFit="1" customWidth="1"/>
    <col min="43" max="43" width="3.7109375" style="23" bestFit="1" customWidth="1"/>
    <col min="44" max="44" width="11.28515625" style="23" bestFit="1" customWidth="1"/>
    <col min="45" max="45" width="14.28515625" style="23" bestFit="1" customWidth="1"/>
    <col min="46" max="46" width="3.7109375" style="23" bestFit="1" customWidth="1"/>
    <col min="47" max="48" width="10.140625" style="23" bestFit="1" customWidth="1"/>
    <col min="49" max="49" width="3.7109375" style="23" bestFit="1" customWidth="1"/>
    <col min="50" max="50" width="6.140625" style="23" bestFit="1" customWidth="1"/>
    <col min="51" max="51" width="1.42578125" style="33" customWidth="1"/>
    <col min="52" max="52" width="15.42578125" style="23" bestFit="1" customWidth="1"/>
    <col min="53" max="53" width="3.7109375" style="23" bestFit="1" customWidth="1"/>
    <col min="54" max="54" width="11.28515625" style="23" bestFit="1" customWidth="1"/>
    <col min="55" max="55" width="14.28515625" style="23" bestFit="1" customWidth="1"/>
    <col min="56" max="56" width="3.7109375" style="23" bestFit="1" customWidth="1"/>
    <col min="57" max="58" width="10.140625" style="23" bestFit="1" customWidth="1"/>
    <col min="59" max="59" width="3.7109375" style="23" bestFit="1" customWidth="1"/>
    <col min="60" max="60" width="6.140625" style="23" bestFit="1" customWidth="1"/>
    <col min="61" max="61" width="1.42578125" style="33" customWidth="1"/>
    <col min="62" max="62" width="15.42578125" style="23" bestFit="1" customWidth="1"/>
    <col min="63" max="63" width="3.7109375" style="23" bestFit="1" customWidth="1"/>
    <col min="64" max="64" width="11.28515625" style="23" bestFit="1" customWidth="1"/>
    <col min="65" max="65" width="14.28515625" style="23" bestFit="1" customWidth="1"/>
    <col min="66" max="66" width="3.7109375" style="23" bestFit="1" customWidth="1"/>
    <col min="67" max="68" width="10.140625" style="23" bestFit="1" customWidth="1"/>
    <col min="69" max="69" width="3.7109375" style="23" bestFit="1" customWidth="1"/>
    <col min="70" max="70" width="6.140625" style="23" bestFit="1" customWidth="1"/>
    <col min="71" max="71" width="1.42578125" style="33" customWidth="1"/>
    <col min="72" max="72" width="15.42578125" style="23" bestFit="1" customWidth="1"/>
    <col min="73" max="73" width="3.7109375" style="23" bestFit="1" customWidth="1"/>
    <col min="74" max="74" width="11.28515625" style="23" bestFit="1" customWidth="1"/>
    <col min="75" max="75" width="14.28515625" style="23" bestFit="1" customWidth="1"/>
    <col min="76" max="76" width="3.7109375" style="23" bestFit="1" customWidth="1"/>
    <col min="77" max="78" width="10.140625" style="23" bestFit="1" customWidth="1"/>
    <col min="79" max="79" width="3.7109375" style="23" bestFit="1" customWidth="1"/>
    <col min="80" max="80" width="6.140625" style="23" bestFit="1" customWidth="1"/>
    <col min="81" max="81" width="1.42578125" style="33" customWidth="1"/>
    <col min="82" max="82" width="15.42578125" style="23" bestFit="1" customWidth="1"/>
    <col min="83" max="83" width="3.7109375" style="23" bestFit="1" customWidth="1"/>
    <col min="84" max="84" width="11.28515625" style="23" bestFit="1" customWidth="1"/>
    <col min="85" max="85" width="14.28515625" style="23" bestFit="1" customWidth="1"/>
    <col min="86" max="86" width="3.7109375" style="23" bestFit="1" customWidth="1"/>
    <col min="87" max="88" width="10.140625" style="23" bestFit="1" customWidth="1"/>
    <col min="89" max="89" width="3.7109375" style="23" bestFit="1" customWidth="1"/>
    <col min="90" max="90" width="6.140625" style="23" bestFit="1" customWidth="1"/>
    <col min="91" max="91" width="1.42578125" style="33" customWidth="1"/>
    <col min="92" max="92" width="15.42578125" style="23" bestFit="1" customWidth="1"/>
    <col min="93" max="93" width="3.7109375" style="23" bestFit="1" customWidth="1"/>
    <col min="94" max="94" width="11.28515625" style="23" bestFit="1" customWidth="1"/>
    <col min="95" max="95" width="14.28515625" style="23" bestFit="1" customWidth="1"/>
    <col min="96" max="96" width="3.7109375" style="23" bestFit="1" customWidth="1"/>
    <col min="97" max="98" width="10.140625" style="23" bestFit="1" customWidth="1"/>
    <col min="99" max="99" width="3.7109375" style="23" bestFit="1" customWidth="1"/>
    <col min="100" max="100" width="6.140625" style="23" bestFit="1" customWidth="1"/>
    <col min="101" max="101" width="1.42578125" style="33" customWidth="1"/>
    <col min="102" max="102" width="15.42578125" style="23" bestFit="1" customWidth="1"/>
    <col min="103" max="103" width="3.7109375" style="23" bestFit="1" customWidth="1"/>
    <col min="104" max="104" width="11.28515625" style="23" bestFit="1" customWidth="1"/>
    <col min="105" max="105" width="14.28515625" style="23" bestFit="1" customWidth="1"/>
    <col min="106" max="106" width="3.7109375" style="23" bestFit="1" customWidth="1"/>
    <col min="107" max="108" width="10.140625" style="23" bestFit="1" customWidth="1"/>
    <col min="109" max="109" width="3.7109375" style="23" bestFit="1" customWidth="1"/>
    <col min="110" max="110" width="6.140625" style="23" bestFit="1" customWidth="1"/>
    <col min="111" max="111" width="1.42578125" style="33" customWidth="1"/>
    <col min="112" max="112" width="15.42578125" style="23" bestFit="1" customWidth="1"/>
    <col min="113" max="113" width="3.7109375" style="23" bestFit="1" customWidth="1"/>
    <col min="114" max="114" width="11.28515625" style="23" bestFit="1" customWidth="1"/>
    <col min="115" max="115" width="14.28515625" style="23" bestFit="1" customWidth="1"/>
    <col min="116" max="116" width="3.7109375" style="23" bestFit="1" customWidth="1"/>
    <col min="117" max="118" width="10.140625" style="23" bestFit="1" customWidth="1"/>
    <col min="119" max="119" width="3.7109375" style="23" bestFit="1" customWidth="1"/>
    <col min="120" max="120" width="6.140625" style="23" bestFit="1" customWidth="1"/>
    <col min="121" max="121" width="1.42578125" style="33" customWidth="1"/>
    <col min="122" max="16384" width="9.140625" style="23"/>
  </cols>
  <sheetData>
    <row r="1" spans="1:121" ht="13.5" thickBot="1" x14ac:dyDescent="0.3">
      <c r="B1" s="106" t="s">
        <v>8</v>
      </c>
      <c r="C1" s="107"/>
      <c r="D1" s="107"/>
      <c r="E1" s="107"/>
      <c r="F1" s="107"/>
      <c r="G1" s="107"/>
      <c r="H1" s="107"/>
      <c r="I1" s="107"/>
      <c r="J1" s="108"/>
      <c r="K1" s="23"/>
      <c r="L1" s="106" t="s">
        <v>9</v>
      </c>
      <c r="M1" s="107"/>
      <c r="N1" s="107"/>
      <c r="O1" s="107"/>
      <c r="P1" s="107"/>
      <c r="Q1" s="107"/>
      <c r="R1" s="107"/>
      <c r="S1" s="107"/>
      <c r="T1" s="108"/>
      <c r="U1" s="23"/>
      <c r="V1" s="106" t="s">
        <v>19</v>
      </c>
      <c r="W1" s="107"/>
      <c r="X1" s="107"/>
      <c r="Y1" s="107"/>
      <c r="Z1" s="107"/>
      <c r="AA1" s="107"/>
      <c r="AB1" s="107"/>
      <c r="AC1" s="107"/>
      <c r="AD1" s="108"/>
      <c r="AE1" s="23"/>
      <c r="AF1" s="106" t="s">
        <v>20</v>
      </c>
      <c r="AG1" s="107"/>
      <c r="AH1" s="107"/>
      <c r="AI1" s="107"/>
      <c r="AJ1" s="107"/>
      <c r="AK1" s="107"/>
      <c r="AL1" s="107"/>
      <c r="AM1" s="107"/>
      <c r="AN1" s="108"/>
      <c r="AO1" s="23"/>
      <c r="AP1" s="106" t="s">
        <v>21</v>
      </c>
      <c r="AQ1" s="107"/>
      <c r="AR1" s="107"/>
      <c r="AS1" s="107"/>
      <c r="AT1" s="107"/>
      <c r="AU1" s="107"/>
      <c r="AV1" s="107"/>
      <c r="AW1" s="107"/>
      <c r="AX1" s="108"/>
      <c r="AY1" s="23"/>
      <c r="AZ1" s="106" t="s">
        <v>22</v>
      </c>
      <c r="BA1" s="107"/>
      <c r="BB1" s="107"/>
      <c r="BC1" s="107"/>
      <c r="BD1" s="107"/>
      <c r="BE1" s="107"/>
      <c r="BF1" s="107"/>
      <c r="BG1" s="107"/>
      <c r="BH1" s="108"/>
      <c r="BI1" s="23"/>
      <c r="BJ1" s="106" t="s">
        <v>23</v>
      </c>
      <c r="BK1" s="107"/>
      <c r="BL1" s="107"/>
      <c r="BM1" s="107"/>
      <c r="BN1" s="107"/>
      <c r="BO1" s="107"/>
      <c r="BP1" s="107"/>
      <c r="BQ1" s="107"/>
      <c r="BR1" s="108"/>
      <c r="BS1" s="23"/>
      <c r="BT1" s="106" t="s">
        <v>24</v>
      </c>
      <c r="BU1" s="107"/>
      <c r="BV1" s="107"/>
      <c r="BW1" s="107"/>
      <c r="BX1" s="107"/>
      <c r="BY1" s="107"/>
      <c r="BZ1" s="107"/>
      <c r="CA1" s="107"/>
      <c r="CB1" s="108"/>
      <c r="CC1" s="23"/>
      <c r="CD1" s="106" t="s">
        <v>25</v>
      </c>
      <c r="CE1" s="107"/>
      <c r="CF1" s="107"/>
      <c r="CG1" s="107"/>
      <c r="CH1" s="107"/>
      <c r="CI1" s="107"/>
      <c r="CJ1" s="107"/>
      <c r="CK1" s="107"/>
      <c r="CL1" s="108"/>
      <c r="CM1" s="23"/>
      <c r="CN1" s="106" t="s">
        <v>26</v>
      </c>
      <c r="CO1" s="107"/>
      <c r="CP1" s="107"/>
      <c r="CQ1" s="107"/>
      <c r="CR1" s="107"/>
      <c r="CS1" s="107"/>
      <c r="CT1" s="107"/>
      <c r="CU1" s="107"/>
      <c r="CV1" s="108"/>
      <c r="CW1" s="23"/>
      <c r="CX1" s="106" t="s">
        <v>27</v>
      </c>
      <c r="CY1" s="107"/>
      <c r="CZ1" s="107"/>
      <c r="DA1" s="107"/>
      <c r="DB1" s="107"/>
      <c r="DC1" s="107"/>
      <c r="DD1" s="107"/>
      <c r="DE1" s="107"/>
      <c r="DF1" s="108"/>
      <c r="DG1" s="23"/>
      <c r="DH1" s="106" t="s">
        <v>28</v>
      </c>
      <c r="DI1" s="107"/>
      <c r="DJ1" s="107"/>
      <c r="DK1" s="107"/>
      <c r="DL1" s="107"/>
      <c r="DM1" s="107"/>
      <c r="DN1" s="107"/>
      <c r="DO1" s="107"/>
      <c r="DP1" s="108"/>
      <c r="DQ1" s="23"/>
    </row>
    <row r="2" spans="1:121" ht="13.5" thickBot="1" x14ac:dyDescent="0.3">
      <c r="B2" s="109" t="s">
        <v>1</v>
      </c>
      <c r="C2" s="110"/>
      <c r="D2" s="111"/>
      <c r="E2" s="109" t="s">
        <v>5</v>
      </c>
      <c r="F2" s="110"/>
      <c r="G2" s="111"/>
      <c r="H2" s="109" t="s">
        <v>6</v>
      </c>
      <c r="I2" s="110"/>
      <c r="J2" s="111"/>
      <c r="K2" s="23"/>
      <c r="L2" s="109" t="s">
        <v>1</v>
      </c>
      <c r="M2" s="110"/>
      <c r="N2" s="111"/>
      <c r="O2" s="109" t="s">
        <v>5</v>
      </c>
      <c r="P2" s="110"/>
      <c r="Q2" s="111"/>
      <c r="R2" s="109" t="s">
        <v>6</v>
      </c>
      <c r="S2" s="110"/>
      <c r="T2" s="111"/>
      <c r="U2" s="23"/>
      <c r="V2" s="109" t="s">
        <v>1</v>
      </c>
      <c r="W2" s="110"/>
      <c r="X2" s="111"/>
      <c r="Y2" s="109" t="s">
        <v>5</v>
      </c>
      <c r="Z2" s="110"/>
      <c r="AA2" s="111"/>
      <c r="AB2" s="109" t="s">
        <v>6</v>
      </c>
      <c r="AC2" s="110"/>
      <c r="AD2" s="111"/>
      <c r="AE2" s="23"/>
      <c r="AF2" s="109" t="s">
        <v>1</v>
      </c>
      <c r="AG2" s="110"/>
      <c r="AH2" s="111"/>
      <c r="AI2" s="109" t="s">
        <v>5</v>
      </c>
      <c r="AJ2" s="110"/>
      <c r="AK2" s="111"/>
      <c r="AL2" s="109" t="s">
        <v>6</v>
      </c>
      <c r="AM2" s="110"/>
      <c r="AN2" s="111"/>
      <c r="AO2" s="23"/>
      <c r="AP2" s="109" t="s">
        <v>1</v>
      </c>
      <c r="AQ2" s="110"/>
      <c r="AR2" s="111"/>
      <c r="AS2" s="109" t="s">
        <v>5</v>
      </c>
      <c r="AT2" s="110"/>
      <c r="AU2" s="111"/>
      <c r="AV2" s="109" t="s">
        <v>6</v>
      </c>
      <c r="AW2" s="110"/>
      <c r="AX2" s="111"/>
      <c r="AY2" s="23"/>
      <c r="AZ2" s="109" t="s">
        <v>1</v>
      </c>
      <c r="BA2" s="110"/>
      <c r="BB2" s="111"/>
      <c r="BC2" s="109" t="s">
        <v>5</v>
      </c>
      <c r="BD2" s="110"/>
      <c r="BE2" s="111"/>
      <c r="BF2" s="109" t="s">
        <v>6</v>
      </c>
      <c r="BG2" s="110"/>
      <c r="BH2" s="111"/>
      <c r="BI2" s="23"/>
      <c r="BJ2" s="109" t="s">
        <v>1</v>
      </c>
      <c r="BK2" s="110"/>
      <c r="BL2" s="111"/>
      <c r="BM2" s="109" t="s">
        <v>5</v>
      </c>
      <c r="BN2" s="110"/>
      <c r="BO2" s="111"/>
      <c r="BP2" s="109" t="s">
        <v>6</v>
      </c>
      <c r="BQ2" s="110"/>
      <c r="BR2" s="111"/>
      <c r="BS2" s="23"/>
      <c r="BT2" s="109" t="s">
        <v>1</v>
      </c>
      <c r="BU2" s="110"/>
      <c r="BV2" s="111"/>
      <c r="BW2" s="109" t="s">
        <v>5</v>
      </c>
      <c r="BX2" s="110"/>
      <c r="BY2" s="111"/>
      <c r="BZ2" s="109" t="s">
        <v>6</v>
      </c>
      <c r="CA2" s="110"/>
      <c r="CB2" s="111"/>
      <c r="CC2" s="23"/>
      <c r="CD2" s="109" t="s">
        <v>1</v>
      </c>
      <c r="CE2" s="110"/>
      <c r="CF2" s="111"/>
      <c r="CG2" s="109" t="s">
        <v>5</v>
      </c>
      <c r="CH2" s="110"/>
      <c r="CI2" s="111"/>
      <c r="CJ2" s="109" t="s">
        <v>6</v>
      </c>
      <c r="CK2" s="110"/>
      <c r="CL2" s="111"/>
      <c r="CM2" s="23"/>
      <c r="CN2" s="109" t="s">
        <v>1</v>
      </c>
      <c r="CO2" s="110"/>
      <c r="CP2" s="111"/>
      <c r="CQ2" s="109" t="s">
        <v>5</v>
      </c>
      <c r="CR2" s="110"/>
      <c r="CS2" s="111"/>
      <c r="CT2" s="109" t="s">
        <v>6</v>
      </c>
      <c r="CU2" s="110"/>
      <c r="CV2" s="111"/>
      <c r="CW2" s="23"/>
      <c r="CX2" s="109" t="s">
        <v>1</v>
      </c>
      <c r="CY2" s="110"/>
      <c r="CZ2" s="111"/>
      <c r="DA2" s="109" t="s">
        <v>5</v>
      </c>
      <c r="DB2" s="110"/>
      <c r="DC2" s="111"/>
      <c r="DD2" s="109" t="s">
        <v>6</v>
      </c>
      <c r="DE2" s="110"/>
      <c r="DF2" s="111"/>
      <c r="DG2" s="23"/>
      <c r="DH2" s="109" t="s">
        <v>1</v>
      </c>
      <c r="DI2" s="110"/>
      <c r="DJ2" s="111"/>
      <c r="DK2" s="109" t="s">
        <v>5</v>
      </c>
      <c r="DL2" s="110"/>
      <c r="DM2" s="111"/>
      <c r="DN2" s="109" t="s">
        <v>6</v>
      </c>
      <c r="DO2" s="110"/>
      <c r="DP2" s="111"/>
      <c r="DQ2" s="23"/>
    </row>
    <row r="3" spans="1:121" ht="13.5" thickBot="1" x14ac:dyDescent="0.3">
      <c r="A3" s="24" t="s">
        <v>0</v>
      </c>
      <c r="B3" s="25" t="s">
        <v>2</v>
      </c>
      <c r="C3" s="26" t="s">
        <v>3</v>
      </c>
      <c r="D3" s="27" t="s">
        <v>4</v>
      </c>
      <c r="E3" s="25" t="s">
        <v>2</v>
      </c>
      <c r="F3" s="26" t="s">
        <v>3</v>
      </c>
      <c r="G3" s="27" t="s">
        <v>4</v>
      </c>
      <c r="H3" s="25" t="s">
        <v>2</v>
      </c>
      <c r="I3" s="25" t="s">
        <v>3</v>
      </c>
      <c r="J3" s="25" t="s">
        <v>4</v>
      </c>
      <c r="K3" s="23"/>
      <c r="L3" s="25" t="s">
        <v>2</v>
      </c>
      <c r="M3" s="26" t="s">
        <v>3</v>
      </c>
      <c r="N3" s="27" t="s">
        <v>4</v>
      </c>
      <c r="O3" s="25" t="s">
        <v>2</v>
      </c>
      <c r="P3" s="26" t="s">
        <v>3</v>
      </c>
      <c r="Q3" s="27" t="s">
        <v>4</v>
      </c>
      <c r="R3" s="25" t="s">
        <v>2</v>
      </c>
      <c r="S3" s="25" t="s">
        <v>3</v>
      </c>
      <c r="T3" s="25" t="s">
        <v>4</v>
      </c>
      <c r="U3" s="23"/>
      <c r="V3" s="25" t="s">
        <v>2</v>
      </c>
      <c r="W3" s="26" t="s">
        <v>3</v>
      </c>
      <c r="X3" s="27" t="s">
        <v>4</v>
      </c>
      <c r="Y3" s="25" t="s">
        <v>2</v>
      </c>
      <c r="Z3" s="26" t="s">
        <v>3</v>
      </c>
      <c r="AA3" s="27" t="s">
        <v>4</v>
      </c>
      <c r="AB3" s="25" t="s">
        <v>2</v>
      </c>
      <c r="AC3" s="25" t="s">
        <v>3</v>
      </c>
      <c r="AD3" s="25" t="s">
        <v>4</v>
      </c>
      <c r="AE3" s="23"/>
      <c r="AF3" s="25" t="s">
        <v>2</v>
      </c>
      <c r="AG3" s="26" t="s">
        <v>3</v>
      </c>
      <c r="AH3" s="27" t="s">
        <v>4</v>
      </c>
      <c r="AI3" s="25" t="s">
        <v>2</v>
      </c>
      <c r="AJ3" s="26" t="s">
        <v>3</v>
      </c>
      <c r="AK3" s="27" t="s">
        <v>4</v>
      </c>
      <c r="AL3" s="25" t="s">
        <v>2</v>
      </c>
      <c r="AM3" s="25" t="s">
        <v>3</v>
      </c>
      <c r="AN3" s="25" t="s">
        <v>4</v>
      </c>
      <c r="AO3" s="23"/>
      <c r="AP3" s="25" t="s">
        <v>2</v>
      </c>
      <c r="AQ3" s="26" t="s">
        <v>3</v>
      </c>
      <c r="AR3" s="27" t="s">
        <v>4</v>
      </c>
      <c r="AS3" s="25" t="s">
        <v>2</v>
      </c>
      <c r="AT3" s="26" t="s">
        <v>3</v>
      </c>
      <c r="AU3" s="27" t="s">
        <v>4</v>
      </c>
      <c r="AV3" s="25" t="s">
        <v>2</v>
      </c>
      <c r="AW3" s="25" t="s">
        <v>3</v>
      </c>
      <c r="AX3" s="25" t="s">
        <v>4</v>
      </c>
      <c r="AY3" s="23"/>
      <c r="AZ3" s="25" t="s">
        <v>2</v>
      </c>
      <c r="BA3" s="26" t="s">
        <v>3</v>
      </c>
      <c r="BB3" s="27" t="s">
        <v>4</v>
      </c>
      <c r="BC3" s="25" t="s">
        <v>2</v>
      </c>
      <c r="BD3" s="26" t="s">
        <v>3</v>
      </c>
      <c r="BE3" s="27" t="s">
        <v>4</v>
      </c>
      <c r="BF3" s="25" t="s">
        <v>2</v>
      </c>
      <c r="BG3" s="25" t="s">
        <v>3</v>
      </c>
      <c r="BH3" s="25" t="s">
        <v>4</v>
      </c>
      <c r="BI3" s="23"/>
      <c r="BJ3" s="25" t="s">
        <v>2</v>
      </c>
      <c r="BK3" s="26" t="s">
        <v>3</v>
      </c>
      <c r="BL3" s="27" t="s">
        <v>4</v>
      </c>
      <c r="BM3" s="25" t="s">
        <v>2</v>
      </c>
      <c r="BN3" s="26" t="s">
        <v>3</v>
      </c>
      <c r="BO3" s="27" t="s">
        <v>4</v>
      </c>
      <c r="BP3" s="25" t="s">
        <v>2</v>
      </c>
      <c r="BQ3" s="25" t="s">
        <v>3</v>
      </c>
      <c r="BR3" s="25" t="s">
        <v>4</v>
      </c>
      <c r="BS3" s="23"/>
      <c r="BT3" s="25" t="s">
        <v>2</v>
      </c>
      <c r="BU3" s="26" t="s">
        <v>3</v>
      </c>
      <c r="BV3" s="27" t="s">
        <v>4</v>
      </c>
      <c r="BW3" s="25" t="s">
        <v>2</v>
      </c>
      <c r="BX3" s="26" t="s">
        <v>3</v>
      </c>
      <c r="BY3" s="27" t="s">
        <v>4</v>
      </c>
      <c r="BZ3" s="25" t="s">
        <v>2</v>
      </c>
      <c r="CA3" s="25" t="s">
        <v>3</v>
      </c>
      <c r="CB3" s="25" t="s">
        <v>4</v>
      </c>
      <c r="CC3" s="23"/>
      <c r="CD3" s="25" t="s">
        <v>2</v>
      </c>
      <c r="CE3" s="26" t="s">
        <v>3</v>
      </c>
      <c r="CF3" s="27" t="s">
        <v>4</v>
      </c>
      <c r="CG3" s="25" t="s">
        <v>2</v>
      </c>
      <c r="CH3" s="26" t="s">
        <v>3</v>
      </c>
      <c r="CI3" s="27" t="s">
        <v>4</v>
      </c>
      <c r="CJ3" s="25" t="s">
        <v>2</v>
      </c>
      <c r="CK3" s="25" t="s">
        <v>3</v>
      </c>
      <c r="CL3" s="25" t="s">
        <v>4</v>
      </c>
      <c r="CM3" s="23"/>
      <c r="CN3" s="25" t="s">
        <v>2</v>
      </c>
      <c r="CO3" s="26" t="s">
        <v>3</v>
      </c>
      <c r="CP3" s="27" t="s">
        <v>4</v>
      </c>
      <c r="CQ3" s="25" t="s">
        <v>2</v>
      </c>
      <c r="CR3" s="26" t="s">
        <v>3</v>
      </c>
      <c r="CS3" s="27" t="s">
        <v>4</v>
      </c>
      <c r="CT3" s="25" t="s">
        <v>2</v>
      </c>
      <c r="CU3" s="25" t="s">
        <v>3</v>
      </c>
      <c r="CV3" s="25" t="s">
        <v>4</v>
      </c>
      <c r="CW3" s="23"/>
      <c r="CX3" s="25" t="s">
        <v>2</v>
      </c>
      <c r="CY3" s="26" t="s">
        <v>3</v>
      </c>
      <c r="CZ3" s="27" t="s">
        <v>4</v>
      </c>
      <c r="DA3" s="25" t="s">
        <v>2</v>
      </c>
      <c r="DB3" s="26" t="s">
        <v>3</v>
      </c>
      <c r="DC3" s="27" t="s">
        <v>4</v>
      </c>
      <c r="DD3" s="25" t="s">
        <v>2</v>
      </c>
      <c r="DE3" s="25" t="s">
        <v>3</v>
      </c>
      <c r="DF3" s="25" t="s">
        <v>4</v>
      </c>
      <c r="DG3" s="23"/>
      <c r="DH3" s="25" t="s">
        <v>2</v>
      </c>
      <c r="DI3" s="26" t="s">
        <v>3</v>
      </c>
      <c r="DJ3" s="27" t="s">
        <v>4</v>
      </c>
      <c r="DK3" s="25" t="s">
        <v>2</v>
      </c>
      <c r="DL3" s="26" t="s">
        <v>3</v>
      </c>
      <c r="DM3" s="27" t="s">
        <v>4</v>
      </c>
      <c r="DN3" s="25" t="s">
        <v>2</v>
      </c>
      <c r="DO3" s="25" t="s">
        <v>3</v>
      </c>
      <c r="DP3" s="25" t="s">
        <v>4</v>
      </c>
      <c r="DQ3" s="23"/>
    </row>
    <row r="4" spans="1:121" x14ac:dyDescent="0.25">
      <c r="A4" s="28">
        <v>0.60416666666666663</v>
      </c>
      <c r="B4" s="29">
        <v>1176323460</v>
      </c>
      <c r="C4" s="30">
        <v>0</v>
      </c>
      <c r="D4" s="31">
        <v>1585080.5</v>
      </c>
      <c r="E4" s="29">
        <v>89885720</v>
      </c>
      <c r="F4" s="30">
        <v>0</v>
      </c>
      <c r="G4" s="31">
        <v>121185.39</v>
      </c>
      <c r="H4" s="29">
        <v>71159.81</v>
      </c>
      <c r="I4" s="30">
        <v>0</v>
      </c>
      <c r="J4" s="31">
        <v>93.955160000000006</v>
      </c>
      <c r="K4" s="32"/>
      <c r="L4" s="29">
        <v>1176323460</v>
      </c>
      <c r="M4" s="30">
        <v>0</v>
      </c>
      <c r="N4" s="31">
        <v>1585080.5</v>
      </c>
      <c r="O4" s="29">
        <v>89885720</v>
      </c>
      <c r="P4" s="30">
        <v>0</v>
      </c>
      <c r="Q4" s="31">
        <v>121185.39</v>
      </c>
      <c r="R4" s="29">
        <v>71159.81</v>
      </c>
      <c r="S4" s="30">
        <v>0</v>
      </c>
      <c r="T4" s="31">
        <v>93.955160000000006</v>
      </c>
      <c r="U4" s="32"/>
      <c r="V4" s="29">
        <v>1176323460</v>
      </c>
      <c r="W4" s="30">
        <v>0</v>
      </c>
      <c r="X4" s="31">
        <v>1585080.5</v>
      </c>
      <c r="Y4" s="29">
        <v>89885720</v>
      </c>
      <c r="Z4" s="30">
        <v>0</v>
      </c>
      <c r="AA4" s="31">
        <v>121185.39</v>
      </c>
      <c r="AB4" s="29">
        <v>71159.81</v>
      </c>
      <c r="AC4" s="30">
        <v>0</v>
      </c>
      <c r="AD4" s="31">
        <v>93.955160000000006</v>
      </c>
      <c r="AE4" s="32"/>
      <c r="AF4" s="29">
        <v>1176323460</v>
      </c>
      <c r="AG4" s="30">
        <v>0</v>
      </c>
      <c r="AH4" s="31">
        <v>1585080.5</v>
      </c>
      <c r="AI4" s="29">
        <v>89885720</v>
      </c>
      <c r="AJ4" s="30">
        <v>0</v>
      </c>
      <c r="AK4" s="31">
        <v>121185.39</v>
      </c>
      <c r="AL4" s="29">
        <v>71159.81</v>
      </c>
      <c r="AM4" s="30">
        <v>0</v>
      </c>
      <c r="AN4" s="31">
        <v>93.955160000000006</v>
      </c>
      <c r="AO4" s="32"/>
      <c r="AP4" s="29">
        <v>1176323460</v>
      </c>
      <c r="AQ4" s="30">
        <v>0</v>
      </c>
      <c r="AR4" s="31">
        <v>1585080.5</v>
      </c>
      <c r="AS4" s="29">
        <v>89885720</v>
      </c>
      <c r="AT4" s="30">
        <v>0</v>
      </c>
      <c r="AU4" s="31">
        <v>121185.39</v>
      </c>
      <c r="AV4" s="29">
        <v>71159.81</v>
      </c>
      <c r="AW4" s="30">
        <v>0</v>
      </c>
      <c r="AX4" s="31">
        <v>93.955160000000006</v>
      </c>
      <c r="AY4" s="32"/>
      <c r="AZ4" s="29"/>
      <c r="BA4" s="30"/>
      <c r="BB4" s="31"/>
      <c r="BC4" s="29"/>
      <c r="BD4" s="30"/>
      <c r="BE4" s="31"/>
      <c r="BF4" s="29"/>
      <c r="BG4" s="30"/>
      <c r="BH4" s="31"/>
      <c r="BI4" s="32"/>
      <c r="BJ4" s="29">
        <v>1176323460</v>
      </c>
      <c r="BK4" s="30">
        <v>0</v>
      </c>
      <c r="BL4" s="31">
        <v>1585080.5</v>
      </c>
      <c r="BM4" s="29">
        <v>89885720</v>
      </c>
      <c r="BN4" s="30">
        <v>0</v>
      </c>
      <c r="BO4" s="31">
        <v>121185.39</v>
      </c>
      <c r="BP4" s="29">
        <v>71159.81</v>
      </c>
      <c r="BQ4" s="30">
        <v>0</v>
      </c>
      <c r="BR4" s="31">
        <v>93.955160000000006</v>
      </c>
      <c r="BS4" s="32"/>
      <c r="BT4" s="29">
        <v>1176323460</v>
      </c>
      <c r="BU4" s="30">
        <v>0</v>
      </c>
      <c r="BV4" s="31">
        <v>1585080.5</v>
      </c>
      <c r="BW4" s="29">
        <v>89885720</v>
      </c>
      <c r="BX4" s="30">
        <v>0</v>
      </c>
      <c r="BY4" s="31">
        <v>121185.39</v>
      </c>
      <c r="BZ4" s="29">
        <v>71159.81</v>
      </c>
      <c r="CA4" s="30">
        <v>0</v>
      </c>
      <c r="CB4" s="31">
        <v>93.955160000000006</v>
      </c>
      <c r="CC4" s="32"/>
      <c r="CD4" s="29">
        <v>1176323460</v>
      </c>
      <c r="CE4" s="30">
        <v>0</v>
      </c>
      <c r="CF4" s="31">
        <v>1585080.5</v>
      </c>
      <c r="CG4" s="29">
        <v>89885720</v>
      </c>
      <c r="CH4" s="30">
        <v>0</v>
      </c>
      <c r="CI4" s="31">
        <v>121185.39</v>
      </c>
      <c r="CJ4" s="29">
        <v>71159.81</v>
      </c>
      <c r="CK4" s="30">
        <v>0</v>
      </c>
      <c r="CL4" s="31">
        <v>93.955160000000006</v>
      </c>
      <c r="CM4" s="32"/>
      <c r="CN4" s="29">
        <v>1180000000</v>
      </c>
      <c r="CO4" s="30">
        <v>0</v>
      </c>
      <c r="CP4" s="31">
        <v>1585080.5</v>
      </c>
      <c r="CQ4" s="29">
        <v>89900000</v>
      </c>
      <c r="CR4" s="30">
        <v>0</v>
      </c>
      <c r="CS4" s="31">
        <v>121185.39</v>
      </c>
      <c r="CT4" s="29">
        <v>71159.81</v>
      </c>
      <c r="CU4" s="30">
        <v>0</v>
      </c>
      <c r="CV4" s="31">
        <v>93.955160000000006</v>
      </c>
      <c r="CW4" s="32"/>
      <c r="CX4" s="29">
        <v>1180000000</v>
      </c>
      <c r="CY4" s="30">
        <v>0</v>
      </c>
      <c r="CZ4" s="31">
        <v>1590000</v>
      </c>
      <c r="DA4" s="29">
        <v>89900000</v>
      </c>
      <c r="DB4" s="30">
        <v>0</v>
      </c>
      <c r="DC4" s="31">
        <v>121000</v>
      </c>
      <c r="DD4" s="29">
        <v>71200</v>
      </c>
      <c r="DE4" s="30">
        <v>0</v>
      </c>
      <c r="DF4" s="31">
        <v>94</v>
      </c>
      <c r="DG4" s="32"/>
      <c r="DH4" s="29">
        <v>1176323460</v>
      </c>
      <c r="DI4" s="30">
        <v>0</v>
      </c>
      <c r="DJ4" s="31">
        <v>1585080.5</v>
      </c>
      <c r="DK4" s="29">
        <v>89885720</v>
      </c>
      <c r="DL4" s="30">
        <v>0</v>
      </c>
      <c r="DM4" s="31">
        <v>121185.39</v>
      </c>
      <c r="DN4" s="29">
        <v>71159.81</v>
      </c>
      <c r="DO4" s="30">
        <v>0</v>
      </c>
      <c r="DP4" s="31">
        <v>93.955160000000006</v>
      </c>
      <c r="DQ4" s="32"/>
    </row>
    <row r="5" spans="1:121" s="38" customFormat="1" x14ac:dyDescent="0.25">
      <c r="A5" s="28">
        <v>0.60763888888888895</v>
      </c>
      <c r="B5" s="34">
        <v>1356179970</v>
      </c>
      <c r="C5" s="35">
        <v>0</v>
      </c>
      <c r="D5" s="36">
        <v>1779169.5</v>
      </c>
      <c r="E5" s="34">
        <v>103630656</v>
      </c>
      <c r="F5" s="35">
        <v>0</v>
      </c>
      <c r="G5" s="36">
        <v>136024.23000000001</v>
      </c>
      <c r="H5" s="34">
        <v>82008.97</v>
      </c>
      <c r="I5" s="35">
        <v>0</v>
      </c>
      <c r="J5" s="36">
        <v>105.62242000000001</v>
      </c>
      <c r="K5" s="37"/>
      <c r="L5" s="34">
        <v>1356179970</v>
      </c>
      <c r="M5" s="35">
        <v>0</v>
      </c>
      <c r="N5" s="36">
        <v>1779169.5</v>
      </c>
      <c r="O5" s="34">
        <v>103630656</v>
      </c>
      <c r="P5" s="35">
        <v>0</v>
      </c>
      <c r="Q5" s="36">
        <v>136024.23000000001</v>
      </c>
      <c r="R5" s="34">
        <v>82008.97</v>
      </c>
      <c r="S5" s="35">
        <v>0</v>
      </c>
      <c r="T5" s="36">
        <v>105.62242000000001</v>
      </c>
      <c r="U5" s="37"/>
      <c r="V5" s="34">
        <v>1356179970</v>
      </c>
      <c r="W5" s="35">
        <v>0</v>
      </c>
      <c r="X5" s="36">
        <v>1779169.5</v>
      </c>
      <c r="Y5" s="34">
        <v>103630656</v>
      </c>
      <c r="Z5" s="35">
        <v>0</v>
      </c>
      <c r="AA5" s="36">
        <v>136024.23000000001</v>
      </c>
      <c r="AB5" s="34">
        <v>82008.97</v>
      </c>
      <c r="AC5" s="35">
        <v>0</v>
      </c>
      <c r="AD5" s="36">
        <v>105.62242000000001</v>
      </c>
      <c r="AE5" s="37"/>
      <c r="AF5" s="34">
        <v>1356179970</v>
      </c>
      <c r="AG5" s="35">
        <v>0</v>
      </c>
      <c r="AH5" s="36">
        <v>1779169.5</v>
      </c>
      <c r="AI5" s="34">
        <v>103630656</v>
      </c>
      <c r="AJ5" s="35">
        <v>0</v>
      </c>
      <c r="AK5" s="36">
        <v>136024.23000000001</v>
      </c>
      <c r="AL5" s="34">
        <v>82008.97</v>
      </c>
      <c r="AM5" s="35">
        <v>0</v>
      </c>
      <c r="AN5" s="36">
        <v>105.62242000000001</v>
      </c>
      <c r="AO5" s="37"/>
      <c r="AP5" s="34">
        <v>1356179970</v>
      </c>
      <c r="AQ5" s="35">
        <v>0</v>
      </c>
      <c r="AR5" s="36">
        <v>1779169.5</v>
      </c>
      <c r="AS5" s="34">
        <v>103630656</v>
      </c>
      <c r="AT5" s="35">
        <v>0</v>
      </c>
      <c r="AU5" s="36">
        <v>136024.23000000001</v>
      </c>
      <c r="AV5" s="34">
        <v>82008.97</v>
      </c>
      <c r="AW5" s="35">
        <v>0</v>
      </c>
      <c r="AX5" s="36">
        <v>105.62242000000001</v>
      </c>
      <c r="AY5" s="37"/>
      <c r="AZ5" s="34"/>
      <c r="BA5" s="35"/>
      <c r="BB5" s="36"/>
      <c r="BC5" s="34"/>
      <c r="BD5" s="35"/>
      <c r="BE5" s="36"/>
      <c r="BF5" s="34"/>
      <c r="BG5" s="35"/>
      <c r="BH5" s="36"/>
      <c r="BI5" s="37"/>
      <c r="BJ5" s="34">
        <v>1356179970</v>
      </c>
      <c r="BK5" s="35">
        <v>0</v>
      </c>
      <c r="BL5" s="36">
        <v>1779169.5</v>
      </c>
      <c r="BM5" s="34">
        <v>103630656</v>
      </c>
      <c r="BN5" s="35">
        <v>0</v>
      </c>
      <c r="BO5" s="36">
        <v>136024.23000000001</v>
      </c>
      <c r="BP5" s="34">
        <v>82008.97</v>
      </c>
      <c r="BQ5" s="35">
        <v>0</v>
      </c>
      <c r="BR5" s="36">
        <v>105.62242000000001</v>
      </c>
      <c r="BS5" s="37"/>
      <c r="BT5" s="34">
        <v>1356179970</v>
      </c>
      <c r="BU5" s="35">
        <v>0</v>
      </c>
      <c r="BV5" s="36">
        <v>1779169.5</v>
      </c>
      <c r="BW5" s="34">
        <v>103630656</v>
      </c>
      <c r="BX5" s="35">
        <v>0</v>
      </c>
      <c r="BY5" s="36">
        <v>136024.23000000001</v>
      </c>
      <c r="BZ5" s="34">
        <v>82008.97</v>
      </c>
      <c r="CA5" s="35">
        <v>0</v>
      </c>
      <c r="CB5" s="36">
        <v>105.62242000000001</v>
      </c>
      <c r="CC5" s="37"/>
      <c r="CD5" s="34">
        <v>1356179970</v>
      </c>
      <c r="CE5" s="35">
        <v>0</v>
      </c>
      <c r="CF5" s="36">
        <v>1779169.5</v>
      </c>
      <c r="CG5" s="34">
        <v>103630656</v>
      </c>
      <c r="CH5" s="35">
        <v>0</v>
      </c>
      <c r="CI5" s="36">
        <v>136024.23000000001</v>
      </c>
      <c r="CJ5" s="34">
        <v>82008.97</v>
      </c>
      <c r="CK5" s="35">
        <v>0</v>
      </c>
      <c r="CL5" s="36">
        <v>105.62242000000001</v>
      </c>
      <c r="CM5" s="37"/>
      <c r="CN5" s="34">
        <v>1360000000</v>
      </c>
      <c r="CO5" s="35">
        <v>0</v>
      </c>
      <c r="CP5" s="36">
        <v>1779169.5</v>
      </c>
      <c r="CQ5" s="34">
        <v>104000000</v>
      </c>
      <c r="CR5" s="35">
        <v>0</v>
      </c>
      <c r="CS5" s="36">
        <v>136024.23000000001</v>
      </c>
      <c r="CT5" s="34">
        <v>82008.97</v>
      </c>
      <c r="CU5" s="35">
        <v>0</v>
      </c>
      <c r="CV5" s="36">
        <v>105.62242000000001</v>
      </c>
      <c r="CW5" s="37"/>
      <c r="CX5" s="34">
        <v>1360000000</v>
      </c>
      <c r="CY5" s="35">
        <v>0</v>
      </c>
      <c r="CZ5" s="36">
        <v>1780000</v>
      </c>
      <c r="DA5" s="34">
        <v>104000000</v>
      </c>
      <c r="DB5" s="35">
        <v>0</v>
      </c>
      <c r="DC5" s="36">
        <v>136000</v>
      </c>
      <c r="DD5" s="34">
        <v>82000</v>
      </c>
      <c r="DE5" s="35">
        <v>0</v>
      </c>
      <c r="DF5" s="36">
        <v>106</v>
      </c>
      <c r="DG5" s="37"/>
      <c r="DH5" s="34">
        <v>1356179970</v>
      </c>
      <c r="DI5" s="35">
        <v>0</v>
      </c>
      <c r="DJ5" s="36">
        <v>1779169.5</v>
      </c>
      <c r="DK5" s="34">
        <v>103630656</v>
      </c>
      <c r="DL5" s="35">
        <v>0</v>
      </c>
      <c r="DM5" s="36">
        <v>136024.23000000001</v>
      </c>
      <c r="DN5" s="34">
        <v>82008.97</v>
      </c>
      <c r="DO5" s="35">
        <v>0</v>
      </c>
      <c r="DP5" s="36">
        <v>105.62242000000001</v>
      </c>
      <c r="DQ5" s="37"/>
    </row>
    <row r="6" spans="1:121" x14ac:dyDescent="0.25">
      <c r="A6" s="28">
        <v>0.61111111111111105</v>
      </c>
      <c r="B6" s="39">
        <v>1438104060</v>
      </c>
      <c r="C6" s="40">
        <v>0</v>
      </c>
      <c r="D6" s="41">
        <v>1840931.6</v>
      </c>
      <c r="E6" s="39">
        <v>109894864</v>
      </c>
      <c r="F6" s="40">
        <v>0</v>
      </c>
      <c r="G6" s="41">
        <v>140746.20000000001</v>
      </c>
      <c r="H6" s="39">
        <v>86938.87</v>
      </c>
      <c r="I6" s="40">
        <v>0</v>
      </c>
      <c r="J6" s="41">
        <v>109.20904</v>
      </c>
      <c r="K6" s="32"/>
      <c r="L6" s="39">
        <v>1438104060</v>
      </c>
      <c r="M6" s="40">
        <v>0</v>
      </c>
      <c r="N6" s="41">
        <v>1840931.6</v>
      </c>
      <c r="O6" s="39">
        <v>109894864</v>
      </c>
      <c r="P6" s="40">
        <v>0</v>
      </c>
      <c r="Q6" s="41">
        <v>140746.20000000001</v>
      </c>
      <c r="R6" s="39">
        <v>86938.87</v>
      </c>
      <c r="S6" s="40">
        <v>0</v>
      </c>
      <c r="T6" s="41">
        <v>109.20904</v>
      </c>
      <c r="U6" s="32"/>
      <c r="V6" s="39">
        <v>1438104060</v>
      </c>
      <c r="W6" s="40">
        <v>0</v>
      </c>
      <c r="X6" s="41">
        <v>1840931.6</v>
      </c>
      <c r="Y6" s="39">
        <v>109894864</v>
      </c>
      <c r="Z6" s="40">
        <v>0</v>
      </c>
      <c r="AA6" s="41">
        <v>140746.20000000001</v>
      </c>
      <c r="AB6" s="39">
        <v>86938.87</v>
      </c>
      <c r="AC6" s="40">
        <v>0</v>
      </c>
      <c r="AD6" s="41">
        <v>109.20904</v>
      </c>
      <c r="AE6" s="32"/>
      <c r="AF6" s="39">
        <v>1438104060</v>
      </c>
      <c r="AG6" s="40">
        <v>0</v>
      </c>
      <c r="AH6" s="41">
        <v>1840931.6</v>
      </c>
      <c r="AI6" s="39">
        <v>109894864</v>
      </c>
      <c r="AJ6" s="40">
        <v>0</v>
      </c>
      <c r="AK6" s="41">
        <v>140746.20000000001</v>
      </c>
      <c r="AL6" s="39">
        <v>86938.87</v>
      </c>
      <c r="AM6" s="40">
        <v>0</v>
      </c>
      <c r="AN6" s="41">
        <v>109.20904</v>
      </c>
      <c r="AO6" s="32"/>
      <c r="AP6" s="39">
        <v>1438104060</v>
      </c>
      <c r="AQ6" s="40">
        <v>0</v>
      </c>
      <c r="AR6" s="41">
        <v>1840931.6</v>
      </c>
      <c r="AS6" s="39">
        <v>109894864</v>
      </c>
      <c r="AT6" s="40">
        <v>0</v>
      </c>
      <c r="AU6" s="41">
        <v>140746.20000000001</v>
      </c>
      <c r="AV6" s="39">
        <v>86938.87</v>
      </c>
      <c r="AW6" s="40">
        <v>0</v>
      </c>
      <c r="AX6" s="41">
        <v>109.20904</v>
      </c>
      <c r="AY6" s="32"/>
      <c r="AZ6" s="39"/>
      <c r="BA6" s="40"/>
      <c r="BB6" s="41"/>
      <c r="BC6" s="39"/>
      <c r="BD6" s="40"/>
      <c r="BE6" s="41"/>
      <c r="BF6" s="39"/>
      <c r="BG6" s="40"/>
      <c r="BH6" s="41"/>
      <c r="BI6" s="32"/>
      <c r="BJ6" s="39">
        <v>1438104060</v>
      </c>
      <c r="BK6" s="40">
        <v>0</v>
      </c>
      <c r="BL6" s="41">
        <v>1840931.6</v>
      </c>
      <c r="BM6" s="39">
        <v>109894864</v>
      </c>
      <c r="BN6" s="40">
        <v>0</v>
      </c>
      <c r="BO6" s="41">
        <v>140746.20000000001</v>
      </c>
      <c r="BP6" s="39">
        <v>86938.87</v>
      </c>
      <c r="BQ6" s="40">
        <v>0</v>
      </c>
      <c r="BR6" s="41">
        <v>109.20904</v>
      </c>
      <c r="BS6" s="32"/>
      <c r="BT6" s="39">
        <v>1438104060</v>
      </c>
      <c r="BU6" s="40">
        <v>0</v>
      </c>
      <c r="BV6" s="41">
        <v>1840931.6</v>
      </c>
      <c r="BW6" s="39">
        <v>109894864</v>
      </c>
      <c r="BX6" s="40">
        <v>0</v>
      </c>
      <c r="BY6" s="41">
        <v>140746.20000000001</v>
      </c>
      <c r="BZ6" s="39">
        <v>86938.87</v>
      </c>
      <c r="CA6" s="40">
        <v>0</v>
      </c>
      <c r="CB6" s="41">
        <v>109.20904</v>
      </c>
      <c r="CC6" s="32"/>
      <c r="CD6" s="39">
        <v>1438104060</v>
      </c>
      <c r="CE6" s="40">
        <v>0</v>
      </c>
      <c r="CF6" s="41">
        <v>1840931.6</v>
      </c>
      <c r="CG6" s="39">
        <v>109894864</v>
      </c>
      <c r="CH6" s="40">
        <v>0</v>
      </c>
      <c r="CI6" s="41">
        <v>140746.20000000001</v>
      </c>
      <c r="CJ6" s="39">
        <v>86938.87</v>
      </c>
      <c r="CK6" s="40">
        <v>0</v>
      </c>
      <c r="CL6" s="41">
        <v>109.20904</v>
      </c>
      <c r="CM6" s="32"/>
      <c r="CN6" s="39">
        <v>1440000000</v>
      </c>
      <c r="CO6" s="40">
        <v>0</v>
      </c>
      <c r="CP6" s="41">
        <v>1840931.6</v>
      </c>
      <c r="CQ6" s="39">
        <v>110000000</v>
      </c>
      <c r="CR6" s="40">
        <v>0</v>
      </c>
      <c r="CS6" s="41">
        <v>140746.20000000001</v>
      </c>
      <c r="CT6" s="39">
        <v>86938.87</v>
      </c>
      <c r="CU6" s="40">
        <v>0</v>
      </c>
      <c r="CV6" s="41">
        <v>109.20904</v>
      </c>
      <c r="CW6" s="32"/>
      <c r="CX6" s="39">
        <v>1440000000</v>
      </c>
      <c r="CY6" s="40">
        <v>0</v>
      </c>
      <c r="CZ6" s="41">
        <v>1840000</v>
      </c>
      <c r="DA6" s="39">
        <v>110000000</v>
      </c>
      <c r="DB6" s="40">
        <v>0</v>
      </c>
      <c r="DC6" s="41">
        <v>141000</v>
      </c>
      <c r="DD6" s="39">
        <v>86900</v>
      </c>
      <c r="DE6" s="40">
        <v>0</v>
      </c>
      <c r="DF6" s="41">
        <v>109</v>
      </c>
      <c r="DG6" s="32"/>
      <c r="DH6" s="39">
        <v>1438104060</v>
      </c>
      <c r="DI6" s="40">
        <v>0</v>
      </c>
      <c r="DJ6" s="41">
        <v>1840931.6</v>
      </c>
      <c r="DK6" s="39">
        <v>109894864</v>
      </c>
      <c r="DL6" s="40">
        <v>0</v>
      </c>
      <c r="DM6" s="41">
        <v>140746.20000000001</v>
      </c>
      <c r="DN6" s="39">
        <v>86938.87</v>
      </c>
      <c r="DO6" s="40">
        <v>0</v>
      </c>
      <c r="DP6" s="41">
        <v>109.20904</v>
      </c>
      <c r="DQ6" s="32"/>
    </row>
    <row r="7" spans="1:121" x14ac:dyDescent="0.25">
      <c r="A7" s="28">
        <v>0.61458333333333404</v>
      </c>
      <c r="B7" s="34">
        <v>1471194110</v>
      </c>
      <c r="C7" s="35">
        <v>0</v>
      </c>
      <c r="D7" s="36">
        <v>1909248.8</v>
      </c>
      <c r="E7" s="34">
        <v>112425200</v>
      </c>
      <c r="F7" s="35">
        <v>0</v>
      </c>
      <c r="G7" s="36">
        <v>145969.26999999999</v>
      </c>
      <c r="H7" s="34">
        <v>88938.67</v>
      </c>
      <c r="I7" s="35">
        <v>0</v>
      </c>
      <c r="J7" s="36">
        <v>113.73041499999999</v>
      </c>
      <c r="K7" s="32"/>
      <c r="L7" s="34">
        <v>1471194110</v>
      </c>
      <c r="M7" s="35">
        <v>0</v>
      </c>
      <c r="N7" s="36">
        <v>1909248.8</v>
      </c>
      <c r="O7" s="34">
        <v>112425200</v>
      </c>
      <c r="P7" s="35">
        <v>0</v>
      </c>
      <c r="Q7" s="36">
        <v>145969.26999999999</v>
      </c>
      <c r="R7" s="34">
        <v>88938.67</v>
      </c>
      <c r="S7" s="35">
        <v>0</v>
      </c>
      <c r="T7" s="36">
        <v>113.73041499999999</v>
      </c>
      <c r="U7" s="32"/>
      <c r="V7" s="34">
        <v>1471194110</v>
      </c>
      <c r="W7" s="35">
        <v>0</v>
      </c>
      <c r="X7" s="36">
        <v>1909248.8</v>
      </c>
      <c r="Y7" s="34">
        <v>112425200</v>
      </c>
      <c r="Z7" s="35">
        <v>0</v>
      </c>
      <c r="AA7" s="36">
        <v>145969.26999999999</v>
      </c>
      <c r="AB7" s="34">
        <v>88938.67</v>
      </c>
      <c r="AC7" s="35">
        <v>0</v>
      </c>
      <c r="AD7" s="36">
        <v>113.73041499999999</v>
      </c>
      <c r="AE7" s="32"/>
      <c r="AF7" s="34">
        <v>1471194110</v>
      </c>
      <c r="AG7" s="35">
        <v>0</v>
      </c>
      <c r="AH7" s="36">
        <v>1909248.8</v>
      </c>
      <c r="AI7" s="34">
        <v>112425200</v>
      </c>
      <c r="AJ7" s="35">
        <v>0</v>
      </c>
      <c r="AK7" s="36">
        <v>145969.26999999999</v>
      </c>
      <c r="AL7" s="34">
        <v>88938.67</v>
      </c>
      <c r="AM7" s="35">
        <v>0</v>
      </c>
      <c r="AN7" s="36">
        <v>113.73041499999999</v>
      </c>
      <c r="AO7" s="32"/>
      <c r="AP7" s="34">
        <v>1471194110</v>
      </c>
      <c r="AQ7" s="35">
        <v>0</v>
      </c>
      <c r="AR7" s="36">
        <v>1909248.8</v>
      </c>
      <c r="AS7" s="34">
        <v>112425200</v>
      </c>
      <c r="AT7" s="35">
        <v>0</v>
      </c>
      <c r="AU7" s="36">
        <v>145969.26999999999</v>
      </c>
      <c r="AV7" s="34">
        <v>88938.67</v>
      </c>
      <c r="AW7" s="35">
        <v>0</v>
      </c>
      <c r="AX7" s="36">
        <v>113.73041499999999</v>
      </c>
      <c r="AY7" s="32"/>
      <c r="AZ7" s="34"/>
      <c r="BA7" s="35"/>
      <c r="BB7" s="36"/>
      <c r="BC7" s="34"/>
      <c r="BD7" s="35"/>
      <c r="BE7" s="36"/>
      <c r="BF7" s="34"/>
      <c r="BG7" s="35"/>
      <c r="BH7" s="36"/>
      <c r="BI7" s="32"/>
      <c r="BJ7" s="34">
        <v>1471194110</v>
      </c>
      <c r="BK7" s="35">
        <v>0</v>
      </c>
      <c r="BL7" s="36">
        <v>1909248.8</v>
      </c>
      <c r="BM7" s="34">
        <v>112425200</v>
      </c>
      <c r="BN7" s="35">
        <v>0</v>
      </c>
      <c r="BO7" s="36">
        <v>145969.26999999999</v>
      </c>
      <c r="BP7" s="34">
        <v>88938.67</v>
      </c>
      <c r="BQ7" s="35">
        <v>0</v>
      </c>
      <c r="BR7" s="36">
        <v>113.73041499999999</v>
      </c>
      <c r="BS7" s="32"/>
      <c r="BT7" s="34">
        <v>1471194110</v>
      </c>
      <c r="BU7" s="35">
        <v>0</v>
      </c>
      <c r="BV7" s="36">
        <v>1909248.8</v>
      </c>
      <c r="BW7" s="34">
        <v>112425200</v>
      </c>
      <c r="BX7" s="35">
        <v>0</v>
      </c>
      <c r="BY7" s="36">
        <v>145969.26999999999</v>
      </c>
      <c r="BZ7" s="34">
        <v>88938.67</v>
      </c>
      <c r="CA7" s="35">
        <v>0</v>
      </c>
      <c r="CB7" s="36">
        <v>113.73041499999999</v>
      </c>
      <c r="CC7" s="32"/>
      <c r="CD7" s="34">
        <v>1471194110</v>
      </c>
      <c r="CE7" s="35">
        <v>0</v>
      </c>
      <c r="CF7" s="36">
        <v>1909248.8</v>
      </c>
      <c r="CG7" s="34">
        <v>112425200</v>
      </c>
      <c r="CH7" s="35">
        <v>0</v>
      </c>
      <c r="CI7" s="36">
        <v>145969.26999999999</v>
      </c>
      <c r="CJ7" s="34">
        <v>88938.67</v>
      </c>
      <c r="CK7" s="35">
        <v>0</v>
      </c>
      <c r="CL7" s="36">
        <v>113.73041499999999</v>
      </c>
      <c r="CM7" s="32"/>
      <c r="CN7" s="34">
        <v>1470000000</v>
      </c>
      <c r="CO7" s="35">
        <v>0</v>
      </c>
      <c r="CP7" s="36">
        <v>1909248.8</v>
      </c>
      <c r="CQ7" s="34">
        <v>112000000</v>
      </c>
      <c r="CR7" s="35">
        <v>0</v>
      </c>
      <c r="CS7" s="36">
        <v>145969.26999999999</v>
      </c>
      <c r="CT7" s="34">
        <v>88938.67</v>
      </c>
      <c r="CU7" s="35">
        <v>0</v>
      </c>
      <c r="CV7" s="36">
        <v>113.73041499999999</v>
      </c>
      <c r="CW7" s="32"/>
      <c r="CX7" s="34">
        <v>1470000000</v>
      </c>
      <c r="CY7" s="35">
        <v>0</v>
      </c>
      <c r="CZ7" s="36">
        <v>1910000</v>
      </c>
      <c r="DA7" s="34">
        <v>112000000</v>
      </c>
      <c r="DB7" s="35">
        <v>0</v>
      </c>
      <c r="DC7" s="36">
        <v>146000</v>
      </c>
      <c r="DD7" s="34">
        <v>88900</v>
      </c>
      <c r="DE7" s="35">
        <v>0</v>
      </c>
      <c r="DF7" s="36">
        <v>114</v>
      </c>
      <c r="DG7" s="32"/>
      <c r="DH7" s="34">
        <v>1471194110</v>
      </c>
      <c r="DI7" s="35">
        <v>0</v>
      </c>
      <c r="DJ7" s="36">
        <v>1909248.8</v>
      </c>
      <c r="DK7" s="34">
        <v>112425200</v>
      </c>
      <c r="DL7" s="35">
        <v>0</v>
      </c>
      <c r="DM7" s="36">
        <v>145969.26999999999</v>
      </c>
      <c r="DN7" s="34">
        <v>88938.67</v>
      </c>
      <c r="DO7" s="35">
        <v>0</v>
      </c>
      <c r="DP7" s="36">
        <v>113.73041499999999</v>
      </c>
      <c r="DQ7" s="32"/>
    </row>
    <row r="8" spans="1:121" x14ac:dyDescent="0.25">
      <c r="A8" s="28">
        <v>0.61805555555555602</v>
      </c>
      <c r="B8" s="39">
        <v>1482417410</v>
      </c>
      <c r="C8" s="40">
        <v>0</v>
      </c>
      <c r="D8" s="41">
        <v>1970057.1</v>
      </c>
      <c r="E8" s="39">
        <v>113283552</v>
      </c>
      <c r="F8" s="40">
        <v>0</v>
      </c>
      <c r="G8" s="41">
        <v>150618.28</v>
      </c>
      <c r="H8" s="39">
        <v>89595.233999999997</v>
      </c>
      <c r="I8" s="40">
        <v>0</v>
      </c>
      <c r="J8" s="41">
        <v>117.56507000000001</v>
      </c>
      <c r="K8" s="32"/>
      <c r="L8" s="39">
        <v>1482417410</v>
      </c>
      <c r="M8" s="40">
        <v>0</v>
      </c>
      <c r="N8" s="41">
        <v>1970057.1</v>
      </c>
      <c r="O8" s="39">
        <v>113283552</v>
      </c>
      <c r="P8" s="40">
        <v>0</v>
      </c>
      <c r="Q8" s="41">
        <v>150618.28</v>
      </c>
      <c r="R8" s="39">
        <v>89595.233999999997</v>
      </c>
      <c r="S8" s="40">
        <v>0</v>
      </c>
      <c r="T8" s="41">
        <v>117.56507000000001</v>
      </c>
      <c r="U8" s="32"/>
      <c r="V8" s="39">
        <v>1482417410</v>
      </c>
      <c r="W8" s="40">
        <v>0</v>
      </c>
      <c r="X8" s="41">
        <v>1970057.1</v>
      </c>
      <c r="Y8" s="39">
        <v>113283552</v>
      </c>
      <c r="Z8" s="40">
        <v>0</v>
      </c>
      <c r="AA8" s="41">
        <v>150618.28</v>
      </c>
      <c r="AB8" s="39">
        <v>89595.233999999997</v>
      </c>
      <c r="AC8" s="40">
        <v>0</v>
      </c>
      <c r="AD8" s="41">
        <v>117.56507000000001</v>
      </c>
      <c r="AE8" s="32"/>
      <c r="AF8" s="39">
        <v>1482417410</v>
      </c>
      <c r="AG8" s="40">
        <v>0</v>
      </c>
      <c r="AH8" s="41">
        <v>1970057.1</v>
      </c>
      <c r="AI8" s="39">
        <v>113283552</v>
      </c>
      <c r="AJ8" s="40">
        <v>0</v>
      </c>
      <c r="AK8" s="41">
        <v>150618.28</v>
      </c>
      <c r="AL8" s="39">
        <v>89595.233999999997</v>
      </c>
      <c r="AM8" s="40">
        <v>0</v>
      </c>
      <c r="AN8" s="41">
        <v>117.56507000000001</v>
      </c>
      <c r="AO8" s="32"/>
      <c r="AP8" s="39">
        <v>1482417410</v>
      </c>
      <c r="AQ8" s="40">
        <v>0</v>
      </c>
      <c r="AR8" s="41">
        <v>1970057.1</v>
      </c>
      <c r="AS8" s="39">
        <v>113283552</v>
      </c>
      <c r="AT8" s="40">
        <v>0</v>
      </c>
      <c r="AU8" s="41">
        <v>150618.28</v>
      </c>
      <c r="AV8" s="39">
        <v>89595.233999999997</v>
      </c>
      <c r="AW8" s="40">
        <v>0</v>
      </c>
      <c r="AX8" s="41">
        <v>117.56507000000001</v>
      </c>
      <c r="AY8" s="32"/>
      <c r="AZ8" s="39"/>
      <c r="BA8" s="40"/>
      <c r="BB8" s="41"/>
      <c r="BC8" s="39"/>
      <c r="BD8" s="40"/>
      <c r="BE8" s="41"/>
      <c r="BF8" s="39"/>
      <c r="BG8" s="40"/>
      <c r="BH8" s="41"/>
      <c r="BI8" s="32"/>
      <c r="BJ8" s="39">
        <v>1482417410</v>
      </c>
      <c r="BK8" s="40">
        <v>0</v>
      </c>
      <c r="BL8" s="41">
        <v>1970057.1</v>
      </c>
      <c r="BM8" s="39">
        <v>113283552</v>
      </c>
      <c r="BN8" s="40">
        <v>0</v>
      </c>
      <c r="BO8" s="41">
        <v>150618.28</v>
      </c>
      <c r="BP8" s="39">
        <v>89595.233999999997</v>
      </c>
      <c r="BQ8" s="40">
        <v>0</v>
      </c>
      <c r="BR8" s="41">
        <v>117.56507000000001</v>
      </c>
      <c r="BS8" s="32"/>
      <c r="BT8" s="39">
        <v>1482417410</v>
      </c>
      <c r="BU8" s="40">
        <v>0</v>
      </c>
      <c r="BV8" s="41">
        <v>1970057.1</v>
      </c>
      <c r="BW8" s="39">
        <v>113283552</v>
      </c>
      <c r="BX8" s="40">
        <v>0</v>
      </c>
      <c r="BY8" s="41">
        <v>150618.28</v>
      </c>
      <c r="BZ8" s="39">
        <v>89595.233999999997</v>
      </c>
      <c r="CA8" s="40">
        <v>0</v>
      </c>
      <c r="CB8" s="41">
        <v>117.56507000000001</v>
      </c>
      <c r="CC8" s="32"/>
      <c r="CD8" s="39">
        <v>1482417410</v>
      </c>
      <c r="CE8" s="40">
        <v>0</v>
      </c>
      <c r="CF8" s="41">
        <v>1970057.1</v>
      </c>
      <c r="CG8" s="39">
        <v>113283552</v>
      </c>
      <c r="CH8" s="40">
        <v>0</v>
      </c>
      <c r="CI8" s="41">
        <v>150618.28</v>
      </c>
      <c r="CJ8" s="39">
        <v>89595.233999999997</v>
      </c>
      <c r="CK8" s="40">
        <v>0</v>
      </c>
      <c r="CL8" s="41">
        <v>117.56507000000001</v>
      </c>
      <c r="CM8" s="32"/>
      <c r="CN8" s="39">
        <v>1480000000</v>
      </c>
      <c r="CO8" s="40">
        <v>0</v>
      </c>
      <c r="CP8" s="41">
        <v>1970057.1</v>
      </c>
      <c r="CQ8" s="39">
        <v>113000000</v>
      </c>
      <c r="CR8" s="40">
        <v>0</v>
      </c>
      <c r="CS8" s="41">
        <v>150618.28</v>
      </c>
      <c r="CT8" s="39">
        <v>89595.233999999997</v>
      </c>
      <c r="CU8" s="40">
        <v>0</v>
      </c>
      <c r="CV8" s="41">
        <v>117.56507000000001</v>
      </c>
      <c r="CW8" s="32"/>
      <c r="CX8" s="39">
        <v>1480000000</v>
      </c>
      <c r="CY8" s="40">
        <v>0</v>
      </c>
      <c r="CZ8" s="41">
        <v>1970000</v>
      </c>
      <c r="DA8" s="39">
        <v>113000000</v>
      </c>
      <c r="DB8" s="40">
        <v>0</v>
      </c>
      <c r="DC8" s="41">
        <v>151000</v>
      </c>
      <c r="DD8" s="39">
        <v>89600</v>
      </c>
      <c r="DE8" s="40">
        <v>0</v>
      </c>
      <c r="DF8" s="41">
        <v>118</v>
      </c>
      <c r="DG8" s="32"/>
      <c r="DH8" s="39">
        <v>1482417410</v>
      </c>
      <c r="DI8" s="40">
        <v>0</v>
      </c>
      <c r="DJ8" s="41">
        <v>1970057.1</v>
      </c>
      <c r="DK8" s="39">
        <v>113283552</v>
      </c>
      <c r="DL8" s="40">
        <v>0</v>
      </c>
      <c r="DM8" s="41">
        <v>150618.28</v>
      </c>
      <c r="DN8" s="39">
        <v>89595.233999999997</v>
      </c>
      <c r="DO8" s="40">
        <v>0</v>
      </c>
      <c r="DP8" s="41">
        <v>117.56507000000001</v>
      </c>
      <c r="DQ8" s="32"/>
    </row>
    <row r="9" spans="1:121" x14ac:dyDescent="0.25">
      <c r="A9" s="28">
        <v>0.62152777777777801</v>
      </c>
      <c r="B9" s="34">
        <v>1485256450</v>
      </c>
      <c r="C9" s="35">
        <v>0</v>
      </c>
      <c r="D9" s="36">
        <v>1972838.8</v>
      </c>
      <c r="E9" s="34">
        <v>113497744</v>
      </c>
      <c r="F9" s="35">
        <v>0</v>
      </c>
      <c r="G9" s="36">
        <v>150830.94</v>
      </c>
      <c r="H9" s="34">
        <v>89771.839999999997</v>
      </c>
      <c r="I9" s="35">
        <v>0</v>
      </c>
      <c r="J9" s="36">
        <v>117.90375</v>
      </c>
      <c r="K9" s="32"/>
      <c r="L9" s="34">
        <v>1485256450</v>
      </c>
      <c r="M9" s="35">
        <v>0</v>
      </c>
      <c r="N9" s="36">
        <v>1972838.8</v>
      </c>
      <c r="O9" s="34">
        <v>113497744</v>
      </c>
      <c r="P9" s="35">
        <v>0</v>
      </c>
      <c r="Q9" s="36">
        <v>150830.94</v>
      </c>
      <c r="R9" s="34">
        <v>89771.839999999997</v>
      </c>
      <c r="S9" s="35">
        <v>0</v>
      </c>
      <c r="T9" s="36">
        <v>117.90375</v>
      </c>
      <c r="U9" s="32"/>
      <c r="V9" s="34">
        <v>1485256450</v>
      </c>
      <c r="W9" s="35">
        <v>0</v>
      </c>
      <c r="X9" s="36">
        <v>1972838.8</v>
      </c>
      <c r="Y9" s="34">
        <v>113497744</v>
      </c>
      <c r="Z9" s="35">
        <v>0</v>
      </c>
      <c r="AA9" s="36">
        <v>150830.94</v>
      </c>
      <c r="AB9" s="34">
        <v>89771.839999999997</v>
      </c>
      <c r="AC9" s="35">
        <v>0</v>
      </c>
      <c r="AD9" s="36">
        <v>117.90375</v>
      </c>
      <c r="AE9" s="32"/>
      <c r="AF9" s="34">
        <v>1485256450</v>
      </c>
      <c r="AG9" s="35">
        <v>0</v>
      </c>
      <c r="AH9" s="36">
        <v>1972838.8</v>
      </c>
      <c r="AI9" s="34">
        <v>113497744</v>
      </c>
      <c r="AJ9" s="35">
        <v>0</v>
      </c>
      <c r="AK9" s="36">
        <v>150830.94</v>
      </c>
      <c r="AL9" s="34">
        <v>89771.839999999997</v>
      </c>
      <c r="AM9" s="35">
        <v>0</v>
      </c>
      <c r="AN9" s="36">
        <v>117.90375</v>
      </c>
      <c r="AO9" s="32"/>
      <c r="AP9" s="34">
        <v>1485256450</v>
      </c>
      <c r="AQ9" s="35">
        <v>0</v>
      </c>
      <c r="AR9" s="36">
        <v>1972838.8</v>
      </c>
      <c r="AS9" s="34">
        <v>113497744</v>
      </c>
      <c r="AT9" s="35">
        <v>0</v>
      </c>
      <c r="AU9" s="36">
        <v>150830.94</v>
      </c>
      <c r="AV9" s="34">
        <v>89771.839999999997</v>
      </c>
      <c r="AW9" s="35">
        <v>0</v>
      </c>
      <c r="AX9" s="36">
        <v>117.90375</v>
      </c>
      <c r="AY9" s="32"/>
      <c r="AZ9" s="34"/>
      <c r="BA9" s="35"/>
      <c r="BB9" s="36"/>
      <c r="BC9" s="34"/>
      <c r="BD9" s="35"/>
      <c r="BE9" s="36"/>
      <c r="BF9" s="34"/>
      <c r="BG9" s="35"/>
      <c r="BH9" s="36"/>
      <c r="BI9" s="32"/>
      <c r="BJ9" s="34">
        <v>1485256450</v>
      </c>
      <c r="BK9" s="35">
        <v>0</v>
      </c>
      <c r="BL9" s="36">
        <v>1972838.8</v>
      </c>
      <c r="BM9" s="34">
        <v>113497744</v>
      </c>
      <c r="BN9" s="35">
        <v>0</v>
      </c>
      <c r="BO9" s="36">
        <v>150830.94</v>
      </c>
      <c r="BP9" s="34">
        <v>89771.839999999997</v>
      </c>
      <c r="BQ9" s="35">
        <v>0</v>
      </c>
      <c r="BR9" s="36">
        <v>117.90375</v>
      </c>
      <c r="BS9" s="32"/>
      <c r="BT9" s="34">
        <v>1485256450</v>
      </c>
      <c r="BU9" s="35">
        <v>0</v>
      </c>
      <c r="BV9" s="36">
        <v>1972838.8</v>
      </c>
      <c r="BW9" s="34">
        <v>113497744</v>
      </c>
      <c r="BX9" s="35">
        <v>0</v>
      </c>
      <c r="BY9" s="36">
        <v>150830.94</v>
      </c>
      <c r="BZ9" s="34">
        <v>89771.839999999997</v>
      </c>
      <c r="CA9" s="35">
        <v>0</v>
      </c>
      <c r="CB9" s="36">
        <v>117.90375</v>
      </c>
      <c r="CC9" s="32"/>
      <c r="CD9" s="34">
        <v>1485256450</v>
      </c>
      <c r="CE9" s="35">
        <v>0</v>
      </c>
      <c r="CF9" s="36">
        <v>1972838.8</v>
      </c>
      <c r="CG9" s="34">
        <v>113497744</v>
      </c>
      <c r="CH9" s="35">
        <v>0</v>
      </c>
      <c r="CI9" s="36">
        <v>150830.94</v>
      </c>
      <c r="CJ9" s="34">
        <v>89771.839999999997</v>
      </c>
      <c r="CK9" s="35">
        <v>0</v>
      </c>
      <c r="CL9" s="36">
        <v>117.90375</v>
      </c>
      <c r="CM9" s="32"/>
      <c r="CN9" s="34">
        <v>1490000000</v>
      </c>
      <c r="CO9" s="35">
        <v>0</v>
      </c>
      <c r="CP9" s="36">
        <v>1972838.8</v>
      </c>
      <c r="CQ9" s="34">
        <v>113000000</v>
      </c>
      <c r="CR9" s="35">
        <v>0</v>
      </c>
      <c r="CS9" s="36">
        <v>150830.94</v>
      </c>
      <c r="CT9" s="34">
        <v>89771.839999999997</v>
      </c>
      <c r="CU9" s="35">
        <v>0</v>
      </c>
      <c r="CV9" s="36">
        <v>117.90375</v>
      </c>
      <c r="CW9" s="32"/>
      <c r="CX9" s="34">
        <v>1490000000</v>
      </c>
      <c r="CY9" s="35">
        <v>0</v>
      </c>
      <c r="CZ9" s="36">
        <v>1970000</v>
      </c>
      <c r="DA9" s="34">
        <v>113000000</v>
      </c>
      <c r="DB9" s="35">
        <v>0</v>
      </c>
      <c r="DC9" s="36">
        <v>151000</v>
      </c>
      <c r="DD9" s="34">
        <v>89800</v>
      </c>
      <c r="DE9" s="35">
        <v>0</v>
      </c>
      <c r="DF9" s="36">
        <v>118</v>
      </c>
      <c r="DG9" s="32"/>
      <c r="DH9" s="34">
        <v>1485256450</v>
      </c>
      <c r="DI9" s="35">
        <v>0</v>
      </c>
      <c r="DJ9" s="36">
        <v>1972838.8</v>
      </c>
      <c r="DK9" s="34">
        <v>113497744</v>
      </c>
      <c r="DL9" s="35">
        <v>0</v>
      </c>
      <c r="DM9" s="36">
        <v>150830.94</v>
      </c>
      <c r="DN9" s="34">
        <v>89771.839999999997</v>
      </c>
      <c r="DO9" s="35">
        <v>0</v>
      </c>
      <c r="DP9" s="36">
        <v>117.90375</v>
      </c>
      <c r="DQ9" s="32"/>
    </row>
    <row r="10" spans="1:121" x14ac:dyDescent="0.25">
      <c r="A10" s="28">
        <v>0.625000000000001</v>
      </c>
      <c r="B10" s="39">
        <v>1482334720</v>
      </c>
      <c r="C10" s="40">
        <v>0</v>
      </c>
      <c r="D10" s="41">
        <v>2097887</v>
      </c>
      <c r="E10" s="39">
        <v>113271800</v>
      </c>
      <c r="F10" s="40">
        <v>0</v>
      </c>
      <c r="G10" s="41">
        <v>160391.42000000001</v>
      </c>
      <c r="H10" s="39">
        <v>89687.39</v>
      </c>
      <c r="I10" s="40">
        <v>0</v>
      </c>
      <c r="J10" s="41">
        <v>124.575485</v>
      </c>
      <c r="K10" s="32"/>
      <c r="L10" s="39">
        <v>1482334720</v>
      </c>
      <c r="M10" s="40">
        <v>0</v>
      </c>
      <c r="N10" s="41">
        <v>2097887</v>
      </c>
      <c r="O10" s="39">
        <v>113271800</v>
      </c>
      <c r="P10" s="40">
        <v>0</v>
      </c>
      <c r="Q10" s="41">
        <v>160391.42000000001</v>
      </c>
      <c r="R10" s="39">
        <v>89687.39</v>
      </c>
      <c r="S10" s="40">
        <v>0</v>
      </c>
      <c r="T10" s="41">
        <v>124.575485</v>
      </c>
      <c r="U10" s="32"/>
      <c r="V10" s="39">
        <v>1482334720</v>
      </c>
      <c r="W10" s="40">
        <v>0</v>
      </c>
      <c r="X10" s="41">
        <v>2097887</v>
      </c>
      <c r="Y10" s="39">
        <v>113271800</v>
      </c>
      <c r="Z10" s="40">
        <v>0</v>
      </c>
      <c r="AA10" s="41">
        <v>160391.42000000001</v>
      </c>
      <c r="AB10" s="39">
        <v>89687.39</v>
      </c>
      <c r="AC10" s="40">
        <v>0</v>
      </c>
      <c r="AD10" s="41">
        <v>124.575485</v>
      </c>
      <c r="AE10" s="32"/>
      <c r="AF10" s="39">
        <v>1482334720</v>
      </c>
      <c r="AG10" s="40">
        <v>0</v>
      </c>
      <c r="AH10" s="41">
        <v>2097887</v>
      </c>
      <c r="AI10" s="39">
        <v>113271800</v>
      </c>
      <c r="AJ10" s="40">
        <v>0</v>
      </c>
      <c r="AK10" s="41">
        <v>160391.42000000001</v>
      </c>
      <c r="AL10" s="39">
        <v>89687.39</v>
      </c>
      <c r="AM10" s="40">
        <v>0</v>
      </c>
      <c r="AN10" s="41">
        <v>124.575485</v>
      </c>
      <c r="AO10" s="32"/>
      <c r="AP10" s="39">
        <v>1482334720</v>
      </c>
      <c r="AQ10" s="40">
        <v>0</v>
      </c>
      <c r="AR10" s="41">
        <v>2097887</v>
      </c>
      <c r="AS10" s="39">
        <v>113271800</v>
      </c>
      <c r="AT10" s="40">
        <v>0</v>
      </c>
      <c r="AU10" s="41">
        <v>160391.42000000001</v>
      </c>
      <c r="AV10" s="39">
        <v>89687.39</v>
      </c>
      <c r="AW10" s="40">
        <v>0</v>
      </c>
      <c r="AX10" s="41">
        <v>124.575485</v>
      </c>
      <c r="AY10" s="32"/>
      <c r="AZ10" s="39"/>
      <c r="BA10" s="40"/>
      <c r="BB10" s="41"/>
      <c r="BC10" s="39"/>
      <c r="BD10" s="40"/>
      <c r="BE10" s="41"/>
      <c r="BF10" s="39"/>
      <c r="BG10" s="40"/>
      <c r="BH10" s="41"/>
      <c r="BI10" s="32"/>
      <c r="BJ10" s="39">
        <v>1482334720</v>
      </c>
      <c r="BK10" s="40">
        <v>0</v>
      </c>
      <c r="BL10" s="41">
        <v>2097887</v>
      </c>
      <c r="BM10" s="39">
        <v>113271800</v>
      </c>
      <c r="BN10" s="40">
        <v>0</v>
      </c>
      <c r="BO10" s="41">
        <v>160391.42000000001</v>
      </c>
      <c r="BP10" s="39">
        <v>89687.39</v>
      </c>
      <c r="BQ10" s="40">
        <v>0</v>
      </c>
      <c r="BR10" s="41">
        <v>124.575485</v>
      </c>
      <c r="BS10" s="32"/>
      <c r="BT10" s="39">
        <v>1482334720</v>
      </c>
      <c r="BU10" s="40">
        <v>0</v>
      </c>
      <c r="BV10" s="41">
        <v>2097887</v>
      </c>
      <c r="BW10" s="39">
        <v>113271800</v>
      </c>
      <c r="BX10" s="40">
        <v>0</v>
      </c>
      <c r="BY10" s="41">
        <v>160391.42000000001</v>
      </c>
      <c r="BZ10" s="39">
        <v>89687.39</v>
      </c>
      <c r="CA10" s="40">
        <v>0</v>
      </c>
      <c r="CB10" s="41">
        <v>124.575485</v>
      </c>
      <c r="CC10" s="32"/>
      <c r="CD10" s="39">
        <v>1482334720</v>
      </c>
      <c r="CE10" s="40">
        <v>0</v>
      </c>
      <c r="CF10" s="41">
        <v>2097887</v>
      </c>
      <c r="CG10" s="39">
        <v>113271800</v>
      </c>
      <c r="CH10" s="40">
        <v>0</v>
      </c>
      <c r="CI10" s="41">
        <v>160391.42000000001</v>
      </c>
      <c r="CJ10" s="39">
        <v>89687.39</v>
      </c>
      <c r="CK10" s="40">
        <v>0</v>
      </c>
      <c r="CL10" s="41">
        <v>124.575485</v>
      </c>
      <c r="CM10" s="32"/>
      <c r="CN10" s="39">
        <v>1480000000</v>
      </c>
      <c r="CO10" s="40">
        <v>0</v>
      </c>
      <c r="CP10" s="41">
        <v>2097887</v>
      </c>
      <c r="CQ10" s="39">
        <v>113000000</v>
      </c>
      <c r="CR10" s="40">
        <v>0</v>
      </c>
      <c r="CS10" s="41">
        <v>160391.42000000001</v>
      </c>
      <c r="CT10" s="39">
        <v>89687.39</v>
      </c>
      <c r="CU10" s="40">
        <v>0</v>
      </c>
      <c r="CV10" s="41">
        <v>124.575485</v>
      </c>
      <c r="CW10" s="32"/>
      <c r="CX10" s="39">
        <v>1480000000</v>
      </c>
      <c r="CY10" s="40">
        <v>0</v>
      </c>
      <c r="CZ10" s="41">
        <v>2100000</v>
      </c>
      <c r="DA10" s="39">
        <v>113000000</v>
      </c>
      <c r="DB10" s="40">
        <v>0</v>
      </c>
      <c r="DC10" s="41">
        <v>160000</v>
      </c>
      <c r="DD10" s="39">
        <v>89700</v>
      </c>
      <c r="DE10" s="40">
        <v>0</v>
      </c>
      <c r="DF10" s="41">
        <v>125</v>
      </c>
      <c r="DG10" s="32"/>
      <c r="DH10" s="39">
        <v>1482334720</v>
      </c>
      <c r="DI10" s="40">
        <v>0</v>
      </c>
      <c r="DJ10" s="41">
        <v>2097887</v>
      </c>
      <c r="DK10" s="39">
        <v>113271800</v>
      </c>
      <c r="DL10" s="40">
        <v>0</v>
      </c>
      <c r="DM10" s="41">
        <v>160391.42000000001</v>
      </c>
      <c r="DN10" s="39">
        <v>89687.39</v>
      </c>
      <c r="DO10" s="40">
        <v>0</v>
      </c>
      <c r="DP10" s="41">
        <v>124.575485</v>
      </c>
      <c r="DQ10" s="32"/>
    </row>
    <row r="11" spans="1:121" x14ac:dyDescent="0.25">
      <c r="A11" s="28">
        <v>0.62847222222222299</v>
      </c>
      <c r="B11" s="34">
        <v>1482755970</v>
      </c>
      <c r="C11" s="35">
        <v>0</v>
      </c>
      <c r="D11" s="36">
        <v>2278577</v>
      </c>
      <c r="E11" s="34">
        <v>113302448</v>
      </c>
      <c r="F11" s="35">
        <v>0</v>
      </c>
      <c r="G11" s="36">
        <v>174205.78</v>
      </c>
      <c r="H11" s="34">
        <v>89797.51</v>
      </c>
      <c r="I11" s="35">
        <v>0</v>
      </c>
      <c r="J11" s="36">
        <v>134.62282999999999</v>
      </c>
      <c r="K11" s="32"/>
      <c r="L11" s="34">
        <v>1482755970</v>
      </c>
      <c r="M11" s="35">
        <v>0</v>
      </c>
      <c r="N11" s="36">
        <v>2278577</v>
      </c>
      <c r="O11" s="34">
        <v>113302448</v>
      </c>
      <c r="P11" s="35">
        <v>0</v>
      </c>
      <c r="Q11" s="36">
        <v>174205.78</v>
      </c>
      <c r="R11" s="34">
        <v>89797.51</v>
      </c>
      <c r="S11" s="35">
        <v>0</v>
      </c>
      <c r="T11" s="36">
        <v>134.62282999999999</v>
      </c>
      <c r="U11" s="32"/>
      <c r="V11" s="34">
        <v>1482755970</v>
      </c>
      <c r="W11" s="35">
        <v>0</v>
      </c>
      <c r="X11" s="36">
        <v>2278577</v>
      </c>
      <c r="Y11" s="34">
        <v>113302448</v>
      </c>
      <c r="Z11" s="35">
        <v>0</v>
      </c>
      <c r="AA11" s="36">
        <v>174205.78</v>
      </c>
      <c r="AB11" s="34">
        <v>89797.51</v>
      </c>
      <c r="AC11" s="35">
        <v>0</v>
      </c>
      <c r="AD11" s="36">
        <v>134.62282999999999</v>
      </c>
      <c r="AE11" s="32"/>
      <c r="AF11" s="34">
        <v>1482755970</v>
      </c>
      <c r="AG11" s="35">
        <v>0</v>
      </c>
      <c r="AH11" s="36">
        <v>2278577</v>
      </c>
      <c r="AI11" s="34">
        <v>113302448</v>
      </c>
      <c r="AJ11" s="35">
        <v>0</v>
      </c>
      <c r="AK11" s="36">
        <v>174205.78</v>
      </c>
      <c r="AL11" s="34">
        <v>89797.51</v>
      </c>
      <c r="AM11" s="35">
        <v>0</v>
      </c>
      <c r="AN11" s="36">
        <v>134.62282999999999</v>
      </c>
      <c r="AO11" s="32"/>
      <c r="AP11" s="34">
        <v>1482755970</v>
      </c>
      <c r="AQ11" s="35">
        <v>0</v>
      </c>
      <c r="AR11" s="36">
        <v>2278577</v>
      </c>
      <c r="AS11" s="34">
        <v>113302448</v>
      </c>
      <c r="AT11" s="35">
        <v>0</v>
      </c>
      <c r="AU11" s="36">
        <v>174205.78</v>
      </c>
      <c r="AV11" s="34">
        <v>89797.51</v>
      </c>
      <c r="AW11" s="35">
        <v>0</v>
      </c>
      <c r="AX11" s="36">
        <v>134.62282999999999</v>
      </c>
      <c r="AY11" s="32"/>
      <c r="AZ11" s="34"/>
      <c r="BA11" s="35"/>
      <c r="BB11" s="36"/>
      <c r="BC11" s="34"/>
      <c r="BD11" s="35"/>
      <c r="BE11" s="36"/>
      <c r="BF11" s="34"/>
      <c r="BG11" s="35"/>
      <c r="BH11" s="36"/>
      <c r="BI11" s="32"/>
      <c r="BJ11" s="34">
        <v>1482755970</v>
      </c>
      <c r="BK11" s="35">
        <v>0</v>
      </c>
      <c r="BL11" s="36">
        <v>2278577</v>
      </c>
      <c r="BM11" s="34">
        <v>113302448</v>
      </c>
      <c r="BN11" s="35">
        <v>0</v>
      </c>
      <c r="BO11" s="36">
        <v>174205.78</v>
      </c>
      <c r="BP11" s="34">
        <v>89797.51</v>
      </c>
      <c r="BQ11" s="35">
        <v>0</v>
      </c>
      <c r="BR11" s="36">
        <v>134.62282999999999</v>
      </c>
      <c r="BS11" s="32"/>
      <c r="BT11" s="34">
        <v>1482755970</v>
      </c>
      <c r="BU11" s="35">
        <v>0</v>
      </c>
      <c r="BV11" s="36">
        <v>2278577</v>
      </c>
      <c r="BW11" s="34">
        <v>113302448</v>
      </c>
      <c r="BX11" s="35">
        <v>0</v>
      </c>
      <c r="BY11" s="36">
        <v>174205.78</v>
      </c>
      <c r="BZ11" s="34">
        <v>89797.51</v>
      </c>
      <c r="CA11" s="35">
        <v>0</v>
      </c>
      <c r="CB11" s="36">
        <v>134.62282999999999</v>
      </c>
      <c r="CC11" s="32"/>
      <c r="CD11" s="34">
        <v>1482755970</v>
      </c>
      <c r="CE11" s="35">
        <v>0</v>
      </c>
      <c r="CF11" s="36">
        <v>2278577</v>
      </c>
      <c r="CG11" s="34">
        <v>113302448</v>
      </c>
      <c r="CH11" s="35">
        <v>0</v>
      </c>
      <c r="CI11" s="36">
        <v>174205.78</v>
      </c>
      <c r="CJ11" s="34">
        <v>89797.51</v>
      </c>
      <c r="CK11" s="35">
        <v>0</v>
      </c>
      <c r="CL11" s="36">
        <v>134.62282999999999</v>
      </c>
      <c r="CM11" s="32"/>
      <c r="CN11" s="34">
        <v>1480000000</v>
      </c>
      <c r="CO11" s="35">
        <v>0</v>
      </c>
      <c r="CP11" s="36">
        <v>2278577</v>
      </c>
      <c r="CQ11" s="34">
        <v>113000000</v>
      </c>
      <c r="CR11" s="35">
        <v>0</v>
      </c>
      <c r="CS11" s="36">
        <v>174205.78</v>
      </c>
      <c r="CT11" s="34">
        <v>89797.51</v>
      </c>
      <c r="CU11" s="35">
        <v>0</v>
      </c>
      <c r="CV11" s="36">
        <v>134.62282999999999</v>
      </c>
      <c r="CW11" s="32"/>
      <c r="CX11" s="34">
        <v>1480000000</v>
      </c>
      <c r="CY11" s="35">
        <v>0</v>
      </c>
      <c r="CZ11" s="36">
        <v>2280000</v>
      </c>
      <c r="DA11" s="34">
        <v>113000000</v>
      </c>
      <c r="DB11" s="35">
        <v>0</v>
      </c>
      <c r="DC11" s="36">
        <v>174000</v>
      </c>
      <c r="DD11" s="34">
        <v>89800</v>
      </c>
      <c r="DE11" s="35">
        <v>0</v>
      </c>
      <c r="DF11" s="36">
        <v>135</v>
      </c>
      <c r="DG11" s="32"/>
      <c r="DH11" s="34">
        <v>1482755970</v>
      </c>
      <c r="DI11" s="35">
        <v>0</v>
      </c>
      <c r="DJ11" s="36">
        <v>2278577</v>
      </c>
      <c r="DK11" s="34">
        <v>113302448</v>
      </c>
      <c r="DL11" s="35">
        <v>0</v>
      </c>
      <c r="DM11" s="36">
        <v>174205.78</v>
      </c>
      <c r="DN11" s="34">
        <v>89797.51</v>
      </c>
      <c r="DO11" s="35">
        <v>0</v>
      </c>
      <c r="DP11" s="36">
        <v>134.62282999999999</v>
      </c>
      <c r="DQ11" s="32"/>
    </row>
    <row r="12" spans="1:121" x14ac:dyDescent="0.25">
      <c r="A12" s="28">
        <v>0.63194444444444497</v>
      </c>
      <c r="B12" s="39">
        <v>1490157060</v>
      </c>
      <c r="C12" s="40">
        <v>0</v>
      </c>
      <c r="D12" s="41">
        <v>2428014.7999999998</v>
      </c>
      <c r="E12" s="39">
        <v>113872320</v>
      </c>
      <c r="F12" s="40">
        <v>0</v>
      </c>
      <c r="G12" s="41">
        <v>185630.88</v>
      </c>
      <c r="H12" s="39">
        <v>90323.483999999997</v>
      </c>
      <c r="I12" s="40">
        <v>0</v>
      </c>
      <c r="J12" s="41">
        <v>143.73081999999999</v>
      </c>
      <c r="K12" s="32"/>
      <c r="L12" s="39">
        <v>1490157060</v>
      </c>
      <c r="M12" s="40">
        <v>0</v>
      </c>
      <c r="N12" s="41">
        <v>2428014.7999999998</v>
      </c>
      <c r="O12" s="39">
        <v>113872320</v>
      </c>
      <c r="P12" s="40">
        <v>0</v>
      </c>
      <c r="Q12" s="41">
        <v>185630.88</v>
      </c>
      <c r="R12" s="39">
        <v>90323.483999999997</v>
      </c>
      <c r="S12" s="40">
        <v>0</v>
      </c>
      <c r="T12" s="41">
        <v>143.73081999999999</v>
      </c>
      <c r="U12" s="32"/>
      <c r="V12" s="39">
        <v>1490157060</v>
      </c>
      <c r="W12" s="40">
        <v>0</v>
      </c>
      <c r="X12" s="41">
        <v>2428014.7999999998</v>
      </c>
      <c r="Y12" s="39">
        <v>113872320</v>
      </c>
      <c r="Z12" s="40">
        <v>0</v>
      </c>
      <c r="AA12" s="41">
        <v>185630.88</v>
      </c>
      <c r="AB12" s="39">
        <v>90323.483999999997</v>
      </c>
      <c r="AC12" s="40">
        <v>0</v>
      </c>
      <c r="AD12" s="41">
        <v>143.73081999999999</v>
      </c>
      <c r="AE12" s="32"/>
      <c r="AF12" s="39">
        <v>1490157060</v>
      </c>
      <c r="AG12" s="40">
        <v>0</v>
      </c>
      <c r="AH12" s="41">
        <v>2428014.7999999998</v>
      </c>
      <c r="AI12" s="39">
        <v>113872320</v>
      </c>
      <c r="AJ12" s="40">
        <v>0</v>
      </c>
      <c r="AK12" s="41">
        <v>185630.88</v>
      </c>
      <c r="AL12" s="39">
        <v>90323.483999999997</v>
      </c>
      <c r="AM12" s="40">
        <v>0</v>
      </c>
      <c r="AN12" s="41">
        <v>143.73081999999999</v>
      </c>
      <c r="AO12" s="32"/>
      <c r="AP12" s="39">
        <v>1490157060</v>
      </c>
      <c r="AQ12" s="40">
        <v>0</v>
      </c>
      <c r="AR12" s="41">
        <v>2428014.7999999998</v>
      </c>
      <c r="AS12" s="39">
        <v>113872320</v>
      </c>
      <c r="AT12" s="40">
        <v>0</v>
      </c>
      <c r="AU12" s="41">
        <v>185630.88</v>
      </c>
      <c r="AV12" s="39">
        <v>90323.483999999997</v>
      </c>
      <c r="AW12" s="40">
        <v>0</v>
      </c>
      <c r="AX12" s="41">
        <v>143.73081999999999</v>
      </c>
      <c r="AY12" s="32"/>
      <c r="AZ12" s="39"/>
      <c r="BA12" s="40"/>
      <c r="BB12" s="41"/>
      <c r="BC12" s="39"/>
      <c r="BD12" s="40"/>
      <c r="BE12" s="41"/>
      <c r="BF12" s="39"/>
      <c r="BG12" s="40"/>
      <c r="BH12" s="41"/>
      <c r="BI12" s="32"/>
      <c r="BJ12" s="39">
        <v>1490157060</v>
      </c>
      <c r="BK12" s="40">
        <v>0</v>
      </c>
      <c r="BL12" s="41">
        <v>2428014.7999999998</v>
      </c>
      <c r="BM12" s="39">
        <v>113872320</v>
      </c>
      <c r="BN12" s="40">
        <v>0</v>
      </c>
      <c r="BO12" s="41">
        <v>185630.88</v>
      </c>
      <c r="BP12" s="39">
        <v>90323.483999999997</v>
      </c>
      <c r="BQ12" s="40">
        <v>0</v>
      </c>
      <c r="BR12" s="41">
        <v>143.73081999999999</v>
      </c>
      <c r="BS12" s="32"/>
      <c r="BT12" s="39">
        <v>1490157060</v>
      </c>
      <c r="BU12" s="40">
        <v>0</v>
      </c>
      <c r="BV12" s="41">
        <v>2428014.7999999998</v>
      </c>
      <c r="BW12" s="39">
        <v>113872320</v>
      </c>
      <c r="BX12" s="40">
        <v>0</v>
      </c>
      <c r="BY12" s="41">
        <v>185630.88</v>
      </c>
      <c r="BZ12" s="39">
        <v>90323.483999999997</v>
      </c>
      <c r="CA12" s="40">
        <v>0</v>
      </c>
      <c r="CB12" s="41">
        <v>143.73081999999999</v>
      </c>
      <c r="CC12" s="32"/>
      <c r="CD12" s="39">
        <v>1490157060</v>
      </c>
      <c r="CE12" s="40">
        <v>0</v>
      </c>
      <c r="CF12" s="41">
        <v>2428014.7999999998</v>
      </c>
      <c r="CG12" s="39">
        <v>113872320</v>
      </c>
      <c r="CH12" s="40">
        <v>0</v>
      </c>
      <c r="CI12" s="41">
        <v>185630.88</v>
      </c>
      <c r="CJ12" s="39">
        <v>90323.483999999997</v>
      </c>
      <c r="CK12" s="40">
        <v>0</v>
      </c>
      <c r="CL12" s="41">
        <v>143.73081999999999</v>
      </c>
      <c r="CM12" s="32"/>
      <c r="CN12" s="39">
        <v>1490000000</v>
      </c>
      <c r="CO12" s="40">
        <v>0</v>
      </c>
      <c r="CP12" s="41">
        <v>2428014.7999999998</v>
      </c>
      <c r="CQ12" s="39">
        <v>114000000</v>
      </c>
      <c r="CR12" s="40">
        <v>0</v>
      </c>
      <c r="CS12" s="41">
        <v>185630.88</v>
      </c>
      <c r="CT12" s="39">
        <v>90323.483999999997</v>
      </c>
      <c r="CU12" s="40">
        <v>0</v>
      </c>
      <c r="CV12" s="41">
        <v>143.73081999999999</v>
      </c>
      <c r="CW12" s="32"/>
      <c r="CX12" s="39">
        <v>1490000000</v>
      </c>
      <c r="CY12" s="40">
        <v>0</v>
      </c>
      <c r="CZ12" s="41">
        <v>2430000</v>
      </c>
      <c r="DA12" s="39">
        <v>114000000</v>
      </c>
      <c r="DB12" s="40">
        <v>0</v>
      </c>
      <c r="DC12" s="41">
        <v>186000</v>
      </c>
      <c r="DD12" s="39">
        <v>90300</v>
      </c>
      <c r="DE12" s="40">
        <v>0</v>
      </c>
      <c r="DF12" s="41">
        <v>144</v>
      </c>
      <c r="DG12" s="32"/>
      <c r="DH12" s="39">
        <v>1490157060</v>
      </c>
      <c r="DI12" s="40">
        <v>0</v>
      </c>
      <c r="DJ12" s="41">
        <v>2428014.7999999998</v>
      </c>
      <c r="DK12" s="39">
        <v>113872320</v>
      </c>
      <c r="DL12" s="40">
        <v>0</v>
      </c>
      <c r="DM12" s="41">
        <v>185630.88</v>
      </c>
      <c r="DN12" s="39">
        <v>90323.483999999997</v>
      </c>
      <c r="DO12" s="40">
        <v>0</v>
      </c>
      <c r="DP12" s="41">
        <v>143.73081999999999</v>
      </c>
      <c r="DQ12" s="32"/>
    </row>
    <row r="13" spans="1:121" x14ac:dyDescent="0.25">
      <c r="A13" s="28">
        <v>0.63541666666666796</v>
      </c>
      <c r="B13" s="34">
        <v>1502066430</v>
      </c>
      <c r="C13" s="35">
        <v>0</v>
      </c>
      <c r="D13" s="36">
        <v>2461494</v>
      </c>
      <c r="E13" s="34">
        <v>114784464</v>
      </c>
      <c r="F13" s="35">
        <v>0</v>
      </c>
      <c r="G13" s="36">
        <v>188190.5</v>
      </c>
      <c r="H13" s="34">
        <v>91035.66</v>
      </c>
      <c r="I13" s="35">
        <v>0</v>
      </c>
      <c r="J13" s="36">
        <v>146.07821999999999</v>
      </c>
      <c r="K13" s="32"/>
      <c r="L13" s="34">
        <v>1502066430</v>
      </c>
      <c r="M13" s="35">
        <v>0</v>
      </c>
      <c r="N13" s="36">
        <v>2461494</v>
      </c>
      <c r="O13" s="34">
        <v>114784464</v>
      </c>
      <c r="P13" s="35">
        <v>0</v>
      </c>
      <c r="Q13" s="36">
        <v>188190.5</v>
      </c>
      <c r="R13" s="34">
        <v>91035.66</v>
      </c>
      <c r="S13" s="35">
        <v>0</v>
      </c>
      <c r="T13" s="36">
        <v>146.07821999999999</v>
      </c>
      <c r="U13" s="32"/>
      <c r="V13" s="34">
        <v>1502066430</v>
      </c>
      <c r="W13" s="35">
        <v>0</v>
      </c>
      <c r="X13" s="36">
        <v>2461494</v>
      </c>
      <c r="Y13" s="34">
        <v>114784464</v>
      </c>
      <c r="Z13" s="35">
        <v>0</v>
      </c>
      <c r="AA13" s="36">
        <v>188190.5</v>
      </c>
      <c r="AB13" s="34">
        <v>91035.66</v>
      </c>
      <c r="AC13" s="35">
        <v>0</v>
      </c>
      <c r="AD13" s="36">
        <v>146.07821999999999</v>
      </c>
      <c r="AE13" s="32"/>
      <c r="AF13" s="34">
        <v>1502066430</v>
      </c>
      <c r="AG13" s="35">
        <v>0</v>
      </c>
      <c r="AH13" s="36">
        <v>2461494</v>
      </c>
      <c r="AI13" s="34">
        <v>114784464</v>
      </c>
      <c r="AJ13" s="35">
        <v>0</v>
      </c>
      <c r="AK13" s="36">
        <v>188190.5</v>
      </c>
      <c r="AL13" s="34">
        <v>91035.66</v>
      </c>
      <c r="AM13" s="35">
        <v>0</v>
      </c>
      <c r="AN13" s="36">
        <v>146.07821999999999</v>
      </c>
      <c r="AO13" s="32"/>
      <c r="AP13" s="34">
        <v>1502066430</v>
      </c>
      <c r="AQ13" s="35">
        <v>0</v>
      </c>
      <c r="AR13" s="36">
        <v>2461494</v>
      </c>
      <c r="AS13" s="34">
        <v>114784464</v>
      </c>
      <c r="AT13" s="35">
        <v>0</v>
      </c>
      <c r="AU13" s="36">
        <v>188190.5</v>
      </c>
      <c r="AV13" s="34">
        <v>91035.66</v>
      </c>
      <c r="AW13" s="35">
        <v>0</v>
      </c>
      <c r="AX13" s="36">
        <v>146.07821999999999</v>
      </c>
      <c r="AY13" s="32"/>
      <c r="AZ13" s="34"/>
      <c r="BA13" s="35"/>
      <c r="BB13" s="36"/>
      <c r="BC13" s="34"/>
      <c r="BD13" s="35"/>
      <c r="BE13" s="36"/>
      <c r="BF13" s="34"/>
      <c r="BG13" s="35"/>
      <c r="BH13" s="36"/>
      <c r="BI13" s="32"/>
      <c r="BJ13" s="34">
        <v>1502066430</v>
      </c>
      <c r="BK13" s="35">
        <v>0</v>
      </c>
      <c r="BL13" s="36">
        <v>2461494</v>
      </c>
      <c r="BM13" s="34">
        <v>114784464</v>
      </c>
      <c r="BN13" s="35">
        <v>0</v>
      </c>
      <c r="BO13" s="36">
        <v>188190.5</v>
      </c>
      <c r="BP13" s="34">
        <v>91035.66</v>
      </c>
      <c r="BQ13" s="35">
        <v>0</v>
      </c>
      <c r="BR13" s="36">
        <v>146.07821999999999</v>
      </c>
      <c r="BS13" s="32"/>
      <c r="BT13" s="34">
        <v>1502066430</v>
      </c>
      <c r="BU13" s="35">
        <v>0</v>
      </c>
      <c r="BV13" s="36">
        <v>2461494</v>
      </c>
      <c r="BW13" s="34">
        <v>114784464</v>
      </c>
      <c r="BX13" s="35">
        <v>0</v>
      </c>
      <c r="BY13" s="36">
        <v>188190.5</v>
      </c>
      <c r="BZ13" s="34">
        <v>91035.66</v>
      </c>
      <c r="CA13" s="35">
        <v>0</v>
      </c>
      <c r="CB13" s="36">
        <v>146.07821999999999</v>
      </c>
      <c r="CC13" s="32"/>
      <c r="CD13" s="34">
        <v>1502066430</v>
      </c>
      <c r="CE13" s="35">
        <v>0</v>
      </c>
      <c r="CF13" s="36">
        <v>2461494</v>
      </c>
      <c r="CG13" s="34">
        <v>114784464</v>
      </c>
      <c r="CH13" s="35">
        <v>0</v>
      </c>
      <c r="CI13" s="36">
        <v>188190.5</v>
      </c>
      <c r="CJ13" s="34">
        <v>91035.66</v>
      </c>
      <c r="CK13" s="35">
        <v>0</v>
      </c>
      <c r="CL13" s="36">
        <v>146.07821999999999</v>
      </c>
      <c r="CM13" s="32"/>
      <c r="CN13" s="34">
        <v>1500000000</v>
      </c>
      <c r="CO13" s="35">
        <v>0</v>
      </c>
      <c r="CP13" s="36">
        <v>2461494</v>
      </c>
      <c r="CQ13" s="34">
        <v>115000000</v>
      </c>
      <c r="CR13" s="35">
        <v>0</v>
      </c>
      <c r="CS13" s="36">
        <v>188190.5</v>
      </c>
      <c r="CT13" s="34">
        <v>91035.66</v>
      </c>
      <c r="CU13" s="35">
        <v>0</v>
      </c>
      <c r="CV13" s="36">
        <v>146.07821999999999</v>
      </c>
      <c r="CW13" s="32"/>
      <c r="CX13" s="34">
        <v>1500000000</v>
      </c>
      <c r="CY13" s="35">
        <v>0</v>
      </c>
      <c r="CZ13" s="36">
        <v>2460000</v>
      </c>
      <c r="DA13" s="34">
        <v>115000000</v>
      </c>
      <c r="DB13" s="35">
        <v>0</v>
      </c>
      <c r="DC13" s="36">
        <v>188000</v>
      </c>
      <c r="DD13" s="34">
        <v>91000</v>
      </c>
      <c r="DE13" s="35">
        <v>0</v>
      </c>
      <c r="DF13" s="36">
        <v>146</v>
      </c>
      <c r="DG13" s="32"/>
      <c r="DH13" s="34">
        <v>1502066430</v>
      </c>
      <c r="DI13" s="35">
        <v>0</v>
      </c>
      <c r="DJ13" s="36">
        <v>2461494</v>
      </c>
      <c r="DK13" s="34">
        <v>114784464</v>
      </c>
      <c r="DL13" s="35">
        <v>0</v>
      </c>
      <c r="DM13" s="36">
        <v>188190.5</v>
      </c>
      <c r="DN13" s="34">
        <v>91035.66</v>
      </c>
      <c r="DO13" s="35">
        <v>0</v>
      </c>
      <c r="DP13" s="36">
        <v>146.07821999999999</v>
      </c>
      <c r="DQ13" s="32"/>
    </row>
    <row r="14" spans="1:121" x14ac:dyDescent="0.25">
      <c r="A14" s="28">
        <v>0.63888888888888995</v>
      </c>
      <c r="B14" s="39">
        <v>1514419460</v>
      </c>
      <c r="C14" s="40">
        <v>0</v>
      </c>
      <c r="D14" s="41">
        <v>2497109.5</v>
      </c>
      <c r="E14" s="39">
        <v>115730904</v>
      </c>
      <c r="F14" s="40">
        <v>0</v>
      </c>
      <c r="G14" s="41">
        <v>190913.38</v>
      </c>
      <c r="H14" s="39">
        <v>91776.31</v>
      </c>
      <c r="I14" s="40">
        <v>0</v>
      </c>
      <c r="J14" s="41">
        <v>148.39398</v>
      </c>
      <c r="K14" s="32"/>
      <c r="L14" s="39">
        <v>1514419460</v>
      </c>
      <c r="M14" s="40">
        <v>0</v>
      </c>
      <c r="N14" s="41">
        <v>2497109.5</v>
      </c>
      <c r="O14" s="39">
        <v>115730904</v>
      </c>
      <c r="P14" s="40">
        <v>0</v>
      </c>
      <c r="Q14" s="41">
        <v>190913.38</v>
      </c>
      <c r="R14" s="39">
        <v>91776.31</v>
      </c>
      <c r="S14" s="40">
        <v>0</v>
      </c>
      <c r="T14" s="41">
        <v>148.39398</v>
      </c>
      <c r="U14" s="32"/>
      <c r="V14" s="39">
        <v>1514419460</v>
      </c>
      <c r="W14" s="40">
        <v>0</v>
      </c>
      <c r="X14" s="41">
        <v>2497109.5</v>
      </c>
      <c r="Y14" s="39">
        <v>115730904</v>
      </c>
      <c r="Z14" s="40">
        <v>0</v>
      </c>
      <c r="AA14" s="41">
        <v>190913.38</v>
      </c>
      <c r="AB14" s="39">
        <v>91776.31</v>
      </c>
      <c r="AC14" s="40">
        <v>0</v>
      </c>
      <c r="AD14" s="41">
        <v>148.39398</v>
      </c>
      <c r="AE14" s="32"/>
      <c r="AF14" s="39">
        <v>1514419460</v>
      </c>
      <c r="AG14" s="40">
        <v>0</v>
      </c>
      <c r="AH14" s="41">
        <v>2497109.5</v>
      </c>
      <c r="AI14" s="39">
        <v>115730904</v>
      </c>
      <c r="AJ14" s="40">
        <v>0</v>
      </c>
      <c r="AK14" s="41">
        <v>190913.38</v>
      </c>
      <c r="AL14" s="39">
        <v>91776.31</v>
      </c>
      <c r="AM14" s="40">
        <v>0</v>
      </c>
      <c r="AN14" s="41">
        <v>148.39398</v>
      </c>
      <c r="AO14" s="32"/>
      <c r="AP14" s="39">
        <v>1514419460</v>
      </c>
      <c r="AQ14" s="40">
        <v>0</v>
      </c>
      <c r="AR14" s="41">
        <v>2497109.5</v>
      </c>
      <c r="AS14" s="39">
        <v>115730904</v>
      </c>
      <c r="AT14" s="40">
        <v>0</v>
      </c>
      <c r="AU14" s="41">
        <v>190913.38</v>
      </c>
      <c r="AV14" s="39">
        <v>91776.31</v>
      </c>
      <c r="AW14" s="40">
        <v>0</v>
      </c>
      <c r="AX14" s="41">
        <v>148.39398</v>
      </c>
      <c r="AY14" s="32"/>
      <c r="AZ14" s="39"/>
      <c r="BA14" s="40"/>
      <c r="BB14" s="41"/>
      <c r="BC14" s="39"/>
      <c r="BD14" s="40"/>
      <c r="BE14" s="41"/>
      <c r="BF14" s="39"/>
      <c r="BG14" s="40"/>
      <c r="BH14" s="41"/>
      <c r="BI14" s="32"/>
      <c r="BJ14" s="39">
        <v>1514419460</v>
      </c>
      <c r="BK14" s="40">
        <v>0</v>
      </c>
      <c r="BL14" s="41">
        <v>2497109.5</v>
      </c>
      <c r="BM14" s="39">
        <v>115730904</v>
      </c>
      <c r="BN14" s="40">
        <v>0</v>
      </c>
      <c r="BO14" s="41">
        <v>190913.38</v>
      </c>
      <c r="BP14" s="39">
        <v>91776.31</v>
      </c>
      <c r="BQ14" s="40">
        <v>0</v>
      </c>
      <c r="BR14" s="41">
        <v>148.39398</v>
      </c>
      <c r="BS14" s="32"/>
      <c r="BT14" s="39">
        <v>1514419460</v>
      </c>
      <c r="BU14" s="40">
        <v>0</v>
      </c>
      <c r="BV14" s="41">
        <v>2497109.5</v>
      </c>
      <c r="BW14" s="39">
        <v>115730904</v>
      </c>
      <c r="BX14" s="40">
        <v>0</v>
      </c>
      <c r="BY14" s="41">
        <v>190913.38</v>
      </c>
      <c r="BZ14" s="39">
        <v>91776.31</v>
      </c>
      <c r="CA14" s="40">
        <v>0</v>
      </c>
      <c r="CB14" s="41">
        <v>148.39398</v>
      </c>
      <c r="CC14" s="32"/>
      <c r="CD14" s="39">
        <v>1514419460</v>
      </c>
      <c r="CE14" s="40">
        <v>0</v>
      </c>
      <c r="CF14" s="41">
        <v>2497109.5</v>
      </c>
      <c r="CG14" s="39">
        <v>115730904</v>
      </c>
      <c r="CH14" s="40">
        <v>0</v>
      </c>
      <c r="CI14" s="41">
        <v>190913.38</v>
      </c>
      <c r="CJ14" s="39">
        <v>91776.31</v>
      </c>
      <c r="CK14" s="40">
        <v>0</v>
      </c>
      <c r="CL14" s="41">
        <v>148.39398</v>
      </c>
      <c r="CM14" s="32"/>
      <c r="CN14" s="39">
        <v>1510000000</v>
      </c>
      <c r="CO14" s="40">
        <v>0</v>
      </c>
      <c r="CP14" s="41">
        <v>2497109.5</v>
      </c>
      <c r="CQ14" s="39">
        <v>116000000</v>
      </c>
      <c r="CR14" s="40">
        <v>0</v>
      </c>
      <c r="CS14" s="41">
        <v>190913.38</v>
      </c>
      <c r="CT14" s="39">
        <v>91776.31</v>
      </c>
      <c r="CU14" s="40">
        <v>0</v>
      </c>
      <c r="CV14" s="41">
        <v>148.39398</v>
      </c>
      <c r="CW14" s="32"/>
      <c r="CX14" s="39">
        <v>1510000000</v>
      </c>
      <c r="CY14" s="40">
        <v>0</v>
      </c>
      <c r="CZ14" s="41">
        <v>2500000</v>
      </c>
      <c r="DA14" s="39">
        <v>116000000</v>
      </c>
      <c r="DB14" s="40">
        <v>0</v>
      </c>
      <c r="DC14" s="41">
        <v>191000</v>
      </c>
      <c r="DD14" s="39">
        <v>91800</v>
      </c>
      <c r="DE14" s="40">
        <v>0</v>
      </c>
      <c r="DF14" s="41">
        <v>148</v>
      </c>
      <c r="DG14" s="32"/>
      <c r="DH14" s="39">
        <v>1514419460</v>
      </c>
      <c r="DI14" s="40">
        <v>0</v>
      </c>
      <c r="DJ14" s="41">
        <v>2497109.5</v>
      </c>
      <c r="DK14" s="39">
        <v>115730904</v>
      </c>
      <c r="DL14" s="40">
        <v>0</v>
      </c>
      <c r="DM14" s="41">
        <v>190913.38</v>
      </c>
      <c r="DN14" s="39">
        <v>91776.31</v>
      </c>
      <c r="DO14" s="40">
        <v>0</v>
      </c>
      <c r="DP14" s="41">
        <v>148.39398</v>
      </c>
      <c r="DQ14" s="32"/>
    </row>
    <row r="15" spans="1:121" x14ac:dyDescent="0.25">
      <c r="A15" s="28">
        <v>0.64236111111111205</v>
      </c>
      <c r="B15" s="34">
        <v>1532935680</v>
      </c>
      <c r="C15" s="35">
        <v>0</v>
      </c>
      <c r="D15" s="36">
        <v>2544513</v>
      </c>
      <c r="E15" s="34">
        <v>117150680</v>
      </c>
      <c r="F15" s="35">
        <v>0</v>
      </c>
      <c r="G15" s="36">
        <v>194537.55</v>
      </c>
      <c r="H15" s="34">
        <v>92860.34</v>
      </c>
      <c r="I15" s="35">
        <v>0</v>
      </c>
      <c r="J15" s="36">
        <v>150.99950999999999</v>
      </c>
      <c r="K15" s="32"/>
      <c r="L15" s="34">
        <v>1532935680</v>
      </c>
      <c r="M15" s="35">
        <v>0</v>
      </c>
      <c r="N15" s="36">
        <v>2544513</v>
      </c>
      <c r="O15" s="34">
        <v>117150680</v>
      </c>
      <c r="P15" s="35">
        <v>0</v>
      </c>
      <c r="Q15" s="36">
        <v>194537.55</v>
      </c>
      <c r="R15" s="34">
        <v>92860.34</v>
      </c>
      <c r="S15" s="35">
        <v>0</v>
      </c>
      <c r="T15" s="36">
        <v>150.99950999999999</v>
      </c>
      <c r="U15" s="32"/>
      <c r="V15" s="34">
        <v>1532935680</v>
      </c>
      <c r="W15" s="35">
        <v>0</v>
      </c>
      <c r="X15" s="36">
        <v>2544513</v>
      </c>
      <c r="Y15" s="34">
        <v>117150680</v>
      </c>
      <c r="Z15" s="35">
        <v>0</v>
      </c>
      <c r="AA15" s="36">
        <v>194537.55</v>
      </c>
      <c r="AB15" s="34">
        <v>92860.34</v>
      </c>
      <c r="AC15" s="35">
        <v>0</v>
      </c>
      <c r="AD15" s="36">
        <v>150.99950999999999</v>
      </c>
      <c r="AE15" s="32"/>
      <c r="AF15" s="34">
        <v>1532935680</v>
      </c>
      <c r="AG15" s="35">
        <v>0</v>
      </c>
      <c r="AH15" s="36">
        <v>2544513</v>
      </c>
      <c r="AI15" s="34">
        <v>117150680</v>
      </c>
      <c r="AJ15" s="35">
        <v>0</v>
      </c>
      <c r="AK15" s="36">
        <v>194537.55</v>
      </c>
      <c r="AL15" s="34">
        <v>92860.34</v>
      </c>
      <c r="AM15" s="35">
        <v>0</v>
      </c>
      <c r="AN15" s="36">
        <v>150.99950999999999</v>
      </c>
      <c r="AO15" s="32"/>
      <c r="AP15" s="34">
        <v>1532935680</v>
      </c>
      <c r="AQ15" s="35">
        <v>0</v>
      </c>
      <c r="AR15" s="36">
        <v>2544513</v>
      </c>
      <c r="AS15" s="34">
        <v>117150680</v>
      </c>
      <c r="AT15" s="35">
        <v>0</v>
      </c>
      <c r="AU15" s="36">
        <v>194537.55</v>
      </c>
      <c r="AV15" s="34">
        <v>92860.34</v>
      </c>
      <c r="AW15" s="35">
        <v>0</v>
      </c>
      <c r="AX15" s="36">
        <v>150.99950999999999</v>
      </c>
      <c r="AY15" s="32"/>
      <c r="AZ15" s="34"/>
      <c r="BA15" s="35"/>
      <c r="BB15" s="36"/>
      <c r="BC15" s="34"/>
      <c r="BD15" s="35"/>
      <c r="BE15" s="36"/>
      <c r="BF15" s="34"/>
      <c r="BG15" s="35"/>
      <c r="BH15" s="36"/>
      <c r="BI15" s="32"/>
      <c r="BJ15" s="34">
        <v>1532935680</v>
      </c>
      <c r="BK15" s="35">
        <v>0</v>
      </c>
      <c r="BL15" s="36">
        <v>2544513</v>
      </c>
      <c r="BM15" s="34">
        <v>117150680</v>
      </c>
      <c r="BN15" s="35">
        <v>0</v>
      </c>
      <c r="BO15" s="36">
        <v>194537.55</v>
      </c>
      <c r="BP15" s="34">
        <v>92860.34</v>
      </c>
      <c r="BQ15" s="35">
        <v>0</v>
      </c>
      <c r="BR15" s="36">
        <v>150.99950999999999</v>
      </c>
      <c r="BS15" s="32"/>
      <c r="BT15" s="34">
        <v>1532935680</v>
      </c>
      <c r="BU15" s="35">
        <v>0</v>
      </c>
      <c r="BV15" s="36">
        <v>2544513</v>
      </c>
      <c r="BW15" s="34">
        <v>117150680</v>
      </c>
      <c r="BX15" s="35">
        <v>0</v>
      </c>
      <c r="BY15" s="36">
        <v>194537.55</v>
      </c>
      <c r="BZ15" s="34">
        <v>92860.34</v>
      </c>
      <c r="CA15" s="35">
        <v>0</v>
      </c>
      <c r="CB15" s="36">
        <v>150.99950999999999</v>
      </c>
      <c r="CC15" s="32"/>
      <c r="CD15" s="34">
        <v>1532935680</v>
      </c>
      <c r="CE15" s="35">
        <v>0</v>
      </c>
      <c r="CF15" s="36">
        <v>2544513</v>
      </c>
      <c r="CG15" s="34">
        <v>117150680</v>
      </c>
      <c r="CH15" s="35">
        <v>0</v>
      </c>
      <c r="CI15" s="36">
        <v>194537.55</v>
      </c>
      <c r="CJ15" s="34">
        <v>92860.34</v>
      </c>
      <c r="CK15" s="35">
        <v>0</v>
      </c>
      <c r="CL15" s="36">
        <v>150.99950999999999</v>
      </c>
      <c r="CM15" s="32"/>
      <c r="CN15" s="34">
        <v>1530000000</v>
      </c>
      <c r="CO15" s="35">
        <v>0</v>
      </c>
      <c r="CP15" s="36">
        <v>2544513</v>
      </c>
      <c r="CQ15" s="34">
        <v>117000000</v>
      </c>
      <c r="CR15" s="35">
        <v>0</v>
      </c>
      <c r="CS15" s="36">
        <v>194537.55</v>
      </c>
      <c r="CT15" s="34">
        <v>92860.34</v>
      </c>
      <c r="CU15" s="35">
        <v>0</v>
      </c>
      <c r="CV15" s="36">
        <v>150.99950999999999</v>
      </c>
      <c r="CW15" s="32"/>
      <c r="CX15" s="34">
        <v>1530000000</v>
      </c>
      <c r="CY15" s="35">
        <v>0</v>
      </c>
      <c r="CZ15" s="36">
        <v>2540000</v>
      </c>
      <c r="DA15" s="34">
        <v>117000000</v>
      </c>
      <c r="DB15" s="35">
        <v>0</v>
      </c>
      <c r="DC15" s="36">
        <v>195000</v>
      </c>
      <c r="DD15" s="34">
        <v>92900</v>
      </c>
      <c r="DE15" s="35">
        <v>0</v>
      </c>
      <c r="DF15" s="36">
        <v>151</v>
      </c>
      <c r="DG15" s="32"/>
      <c r="DH15" s="34">
        <v>1532935680</v>
      </c>
      <c r="DI15" s="35">
        <v>0</v>
      </c>
      <c r="DJ15" s="36">
        <v>2544513</v>
      </c>
      <c r="DK15" s="34">
        <v>117150680</v>
      </c>
      <c r="DL15" s="35">
        <v>0</v>
      </c>
      <c r="DM15" s="36">
        <v>194537.55</v>
      </c>
      <c r="DN15" s="34">
        <v>92860.34</v>
      </c>
      <c r="DO15" s="35">
        <v>0</v>
      </c>
      <c r="DP15" s="36">
        <v>150.99950999999999</v>
      </c>
      <c r="DQ15" s="32"/>
    </row>
    <row r="16" spans="1:121" x14ac:dyDescent="0.25">
      <c r="A16" s="28">
        <v>0.64583333333333404</v>
      </c>
      <c r="B16" s="39">
        <v>1557004540</v>
      </c>
      <c r="C16" s="40">
        <v>0</v>
      </c>
      <c r="D16" s="41">
        <v>2486769</v>
      </c>
      <c r="E16" s="39">
        <v>118993344</v>
      </c>
      <c r="F16" s="40">
        <v>0</v>
      </c>
      <c r="G16" s="41">
        <v>190122.69</v>
      </c>
      <c r="H16" s="39">
        <v>94204.733999999997</v>
      </c>
      <c r="I16" s="40">
        <v>0</v>
      </c>
      <c r="J16" s="41">
        <v>147.48287999999999</v>
      </c>
      <c r="K16" s="32"/>
      <c r="L16" s="39">
        <v>1557004540</v>
      </c>
      <c r="M16" s="40">
        <v>0</v>
      </c>
      <c r="N16" s="41">
        <v>2486769</v>
      </c>
      <c r="O16" s="39">
        <v>118993344</v>
      </c>
      <c r="P16" s="40">
        <v>0</v>
      </c>
      <c r="Q16" s="41">
        <v>190122.69</v>
      </c>
      <c r="R16" s="39">
        <v>94204.733999999997</v>
      </c>
      <c r="S16" s="40">
        <v>0</v>
      </c>
      <c r="T16" s="41">
        <v>147.48287999999999</v>
      </c>
      <c r="U16" s="32"/>
      <c r="V16" s="39">
        <v>1557004540</v>
      </c>
      <c r="W16" s="40">
        <v>0</v>
      </c>
      <c r="X16" s="41">
        <v>2486769</v>
      </c>
      <c r="Y16" s="39">
        <v>118993344</v>
      </c>
      <c r="Z16" s="40">
        <v>0</v>
      </c>
      <c r="AA16" s="41">
        <v>190122.69</v>
      </c>
      <c r="AB16" s="39">
        <v>94204.733999999997</v>
      </c>
      <c r="AC16" s="40">
        <v>0</v>
      </c>
      <c r="AD16" s="41">
        <v>147.48287999999999</v>
      </c>
      <c r="AE16" s="32"/>
      <c r="AF16" s="39">
        <v>1557004540</v>
      </c>
      <c r="AG16" s="40">
        <v>0</v>
      </c>
      <c r="AH16" s="41">
        <v>2486769</v>
      </c>
      <c r="AI16" s="39">
        <v>118993344</v>
      </c>
      <c r="AJ16" s="40">
        <v>0</v>
      </c>
      <c r="AK16" s="41">
        <v>190122.69</v>
      </c>
      <c r="AL16" s="39">
        <v>94204.733999999997</v>
      </c>
      <c r="AM16" s="40">
        <v>0</v>
      </c>
      <c r="AN16" s="41">
        <v>147.48287999999999</v>
      </c>
      <c r="AO16" s="32"/>
      <c r="AP16" s="39">
        <v>1557004540</v>
      </c>
      <c r="AQ16" s="40">
        <v>0</v>
      </c>
      <c r="AR16" s="41">
        <v>2486769</v>
      </c>
      <c r="AS16" s="39">
        <v>118993344</v>
      </c>
      <c r="AT16" s="40">
        <v>0</v>
      </c>
      <c r="AU16" s="41">
        <v>190122.69</v>
      </c>
      <c r="AV16" s="39">
        <v>94204.733999999997</v>
      </c>
      <c r="AW16" s="40">
        <v>0</v>
      </c>
      <c r="AX16" s="41">
        <v>147.48287999999999</v>
      </c>
      <c r="AY16" s="32"/>
      <c r="AZ16" s="39"/>
      <c r="BA16" s="40"/>
      <c r="BB16" s="41"/>
      <c r="BC16" s="39"/>
      <c r="BD16" s="40"/>
      <c r="BE16" s="41"/>
      <c r="BF16" s="39"/>
      <c r="BG16" s="40"/>
      <c r="BH16" s="41"/>
      <c r="BI16" s="32"/>
      <c r="BJ16" s="39">
        <v>1557004540</v>
      </c>
      <c r="BK16" s="40">
        <v>0</v>
      </c>
      <c r="BL16" s="41">
        <v>2486769</v>
      </c>
      <c r="BM16" s="39">
        <v>118993344</v>
      </c>
      <c r="BN16" s="40">
        <v>0</v>
      </c>
      <c r="BO16" s="41">
        <v>190122.69</v>
      </c>
      <c r="BP16" s="39">
        <v>94204.733999999997</v>
      </c>
      <c r="BQ16" s="40">
        <v>0</v>
      </c>
      <c r="BR16" s="41">
        <v>147.48287999999999</v>
      </c>
      <c r="BS16" s="32"/>
      <c r="BT16" s="39">
        <v>1557004540</v>
      </c>
      <c r="BU16" s="40">
        <v>0</v>
      </c>
      <c r="BV16" s="41">
        <v>2486769</v>
      </c>
      <c r="BW16" s="39">
        <v>118993344</v>
      </c>
      <c r="BX16" s="40">
        <v>0</v>
      </c>
      <c r="BY16" s="41">
        <v>190122.69</v>
      </c>
      <c r="BZ16" s="39">
        <v>94204.733999999997</v>
      </c>
      <c r="CA16" s="40">
        <v>0</v>
      </c>
      <c r="CB16" s="41">
        <v>147.48287999999999</v>
      </c>
      <c r="CC16" s="32"/>
      <c r="CD16" s="39">
        <v>1557004540</v>
      </c>
      <c r="CE16" s="40">
        <v>0</v>
      </c>
      <c r="CF16" s="41">
        <v>2486769</v>
      </c>
      <c r="CG16" s="39">
        <v>118993344</v>
      </c>
      <c r="CH16" s="40">
        <v>0</v>
      </c>
      <c r="CI16" s="41">
        <v>190122.69</v>
      </c>
      <c r="CJ16" s="39">
        <v>94204.733999999997</v>
      </c>
      <c r="CK16" s="40">
        <v>0</v>
      </c>
      <c r="CL16" s="41">
        <v>147.48287999999999</v>
      </c>
      <c r="CM16" s="32"/>
      <c r="CN16" s="39">
        <v>1560000000</v>
      </c>
      <c r="CO16" s="40">
        <v>0</v>
      </c>
      <c r="CP16" s="41">
        <v>2486769</v>
      </c>
      <c r="CQ16" s="39">
        <v>119000000</v>
      </c>
      <c r="CR16" s="40">
        <v>0</v>
      </c>
      <c r="CS16" s="41">
        <v>190122.69</v>
      </c>
      <c r="CT16" s="39">
        <v>94204.733999999997</v>
      </c>
      <c r="CU16" s="40">
        <v>0</v>
      </c>
      <c r="CV16" s="41">
        <v>147.48287999999999</v>
      </c>
      <c r="CW16" s="32"/>
      <c r="CX16" s="39">
        <v>1560000000</v>
      </c>
      <c r="CY16" s="40">
        <v>0</v>
      </c>
      <c r="CZ16" s="41">
        <v>2490000</v>
      </c>
      <c r="DA16" s="39">
        <v>119000000</v>
      </c>
      <c r="DB16" s="40">
        <v>0</v>
      </c>
      <c r="DC16" s="41">
        <v>190000</v>
      </c>
      <c r="DD16" s="39">
        <v>94200</v>
      </c>
      <c r="DE16" s="40">
        <v>0</v>
      </c>
      <c r="DF16" s="41">
        <v>147</v>
      </c>
      <c r="DG16" s="32"/>
      <c r="DH16" s="39">
        <v>1557004540</v>
      </c>
      <c r="DI16" s="40">
        <v>0</v>
      </c>
      <c r="DJ16" s="41">
        <v>2486769</v>
      </c>
      <c r="DK16" s="39">
        <v>118993344</v>
      </c>
      <c r="DL16" s="40">
        <v>0</v>
      </c>
      <c r="DM16" s="41">
        <v>190122.69</v>
      </c>
      <c r="DN16" s="39">
        <v>94204.733999999997</v>
      </c>
      <c r="DO16" s="40">
        <v>0</v>
      </c>
      <c r="DP16" s="41">
        <v>147.48287999999999</v>
      </c>
      <c r="DQ16" s="32"/>
    </row>
    <row r="17" spans="1:121" x14ac:dyDescent="0.25">
      <c r="A17" s="28">
        <v>0.64930555555555702</v>
      </c>
      <c r="B17" s="34">
        <v>1579236100</v>
      </c>
      <c r="C17" s="35">
        <v>0</v>
      </c>
      <c r="D17" s="36">
        <v>2315011.2000000002</v>
      </c>
      <c r="E17" s="34">
        <v>120700688</v>
      </c>
      <c r="F17" s="35">
        <v>0</v>
      </c>
      <c r="G17" s="36">
        <v>176991.25</v>
      </c>
      <c r="H17" s="34">
        <v>95357.695000000007</v>
      </c>
      <c r="I17" s="35">
        <v>0</v>
      </c>
      <c r="J17" s="36">
        <v>137.35533000000001</v>
      </c>
      <c r="K17" s="32"/>
      <c r="L17" s="34">
        <v>1579236100</v>
      </c>
      <c r="M17" s="35">
        <v>0</v>
      </c>
      <c r="N17" s="36">
        <v>2315011.2000000002</v>
      </c>
      <c r="O17" s="34">
        <v>120700688</v>
      </c>
      <c r="P17" s="35">
        <v>0</v>
      </c>
      <c r="Q17" s="36">
        <v>176991.25</v>
      </c>
      <c r="R17" s="34">
        <v>95357.695000000007</v>
      </c>
      <c r="S17" s="35">
        <v>0</v>
      </c>
      <c r="T17" s="36">
        <v>137.35533000000001</v>
      </c>
      <c r="U17" s="32"/>
      <c r="V17" s="34">
        <v>1579236100</v>
      </c>
      <c r="W17" s="35">
        <v>0</v>
      </c>
      <c r="X17" s="36">
        <v>2315011.2000000002</v>
      </c>
      <c r="Y17" s="34">
        <v>120700688</v>
      </c>
      <c r="Z17" s="35">
        <v>0</v>
      </c>
      <c r="AA17" s="36">
        <v>176991.25</v>
      </c>
      <c r="AB17" s="34">
        <v>95357.695000000007</v>
      </c>
      <c r="AC17" s="35">
        <v>0</v>
      </c>
      <c r="AD17" s="36">
        <v>137.35533000000001</v>
      </c>
      <c r="AE17" s="32"/>
      <c r="AF17" s="34">
        <v>1579236100</v>
      </c>
      <c r="AG17" s="35">
        <v>0</v>
      </c>
      <c r="AH17" s="36">
        <v>2315011.2000000002</v>
      </c>
      <c r="AI17" s="34">
        <v>120700688</v>
      </c>
      <c r="AJ17" s="35">
        <v>0</v>
      </c>
      <c r="AK17" s="36">
        <v>176991.25</v>
      </c>
      <c r="AL17" s="34">
        <v>95357.695000000007</v>
      </c>
      <c r="AM17" s="35">
        <v>0</v>
      </c>
      <c r="AN17" s="36">
        <v>137.35533000000001</v>
      </c>
      <c r="AO17" s="32"/>
      <c r="AP17" s="34">
        <v>1579236100</v>
      </c>
      <c r="AQ17" s="35">
        <v>0</v>
      </c>
      <c r="AR17" s="36">
        <v>2315011.2000000002</v>
      </c>
      <c r="AS17" s="34">
        <v>120700688</v>
      </c>
      <c r="AT17" s="35">
        <v>0</v>
      </c>
      <c r="AU17" s="36">
        <v>176991.25</v>
      </c>
      <c r="AV17" s="34">
        <v>95357.695000000007</v>
      </c>
      <c r="AW17" s="35">
        <v>0</v>
      </c>
      <c r="AX17" s="36">
        <v>137.35533000000001</v>
      </c>
      <c r="AY17" s="32"/>
      <c r="AZ17" s="34"/>
      <c r="BA17" s="35"/>
      <c r="BB17" s="36"/>
      <c r="BC17" s="34"/>
      <c r="BD17" s="35"/>
      <c r="BE17" s="36"/>
      <c r="BF17" s="34"/>
      <c r="BG17" s="35"/>
      <c r="BH17" s="36"/>
      <c r="BI17" s="32"/>
      <c r="BJ17" s="34">
        <v>1579236100</v>
      </c>
      <c r="BK17" s="35">
        <v>0</v>
      </c>
      <c r="BL17" s="36">
        <v>2315011.2000000002</v>
      </c>
      <c r="BM17" s="34">
        <v>120700688</v>
      </c>
      <c r="BN17" s="35">
        <v>0</v>
      </c>
      <c r="BO17" s="36">
        <v>176991.25</v>
      </c>
      <c r="BP17" s="34">
        <v>95357.695000000007</v>
      </c>
      <c r="BQ17" s="35">
        <v>0</v>
      </c>
      <c r="BR17" s="36">
        <v>137.35533000000001</v>
      </c>
      <c r="BS17" s="32"/>
      <c r="BT17" s="34">
        <v>1579236100</v>
      </c>
      <c r="BU17" s="35">
        <v>0</v>
      </c>
      <c r="BV17" s="36">
        <v>2315011.2000000002</v>
      </c>
      <c r="BW17" s="34">
        <v>120700688</v>
      </c>
      <c r="BX17" s="35">
        <v>0</v>
      </c>
      <c r="BY17" s="36">
        <v>176991.25</v>
      </c>
      <c r="BZ17" s="34">
        <v>95357.695000000007</v>
      </c>
      <c r="CA17" s="35">
        <v>0</v>
      </c>
      <c r="CB17" s="36">
        <v>137.35533000000001</v>
      </c>
      <c r="CC17" s="32"/>
      <c r="CD17" s="34">
        <v>1579236100</v>
      </c>
      <c r="CE17" s="35">
        <v>0</v>
      </c>
      <c r="CF17" s="36">
        <v>2315011.2000000002</v>
      </c>
      <c r="CG17" s="34">
        <v>120700688</v>
      </c>
      <c r="CH17" s="35">
        <v>0</v>
      </c>
      <c r="CI17" s="36">
        <v>176991.25</v>
      </c>
      <c r="CJ17" s="34">
        <v>95357.695000000007</v>
      </c>
      <c r="CK17" s="35">
        <v>0</v>
      </c>
      <c r="CL17" s="36">
        <v>137.35533000000001</v>
      </c>
      <c r="CM17" s="32"/>
      <c r="CN17" s="34">
        <v>1580000000</v>
      </c>
      <c r="CO17" s="35">
        <v>0</v>
      </c>
      <c r="CP17" s="36">
        <v>2315011.2000000002</v>
      </c>
      <c r="CQ17" s="34">
        <v>121000000</v>
      </c>
      <c r="CR17" s="35">
        <v>0</v>
      </c>
      <c r="CS17" s="36">
        <v>176991.25</v>
      </c>
      <c r="CT17" s="34">
        <v>95357.695000000007</v>
      </c>
      <c r="CU17" s="35">
        <v>0</v>
      </c>
      <c r="CV17" s="36">
        <v>137.35533000000001</v>
      </c>
      <c r="CW17" s="32"/>
      <c r="CX17" s="34">
        <v>1580000000</v>
      </c>
      <c r="CY17" s="35">
        <v>0</v>
      </c>
      <c r="CZ17" s="36">
        <v>2320000</v>
      </c>
      <c r="DA17" s="34">
        <v>121000000</v>
      </c>
      <c r="DB17" s="35">
        <v>0</v>
      </c>
      <c r="DC17" s="36">
        <v>177000</v>
      </c>
      <c r="DD17" s="34">
        <v>95400</v>
      </c>
      <c r="DE17" s="35">
        <v>0</v>
      </c>
      <c r="DF17" s="36">
        <v>137</v>
      </c>
      <c r="DG17" s="32"/>
      <c r="DH17" s="34">
        <v>1579236100</v>
      </c>
      <c r="DI17" s="35">
        <v>0</v>
      </c>
      <c r="DJ17" s="36">
        <v>2315011.2000000002</v>
      </c>
      <c r="DK17" s="34">
        <v>120700688</v>
      </c>
      <c r="DL17" s="35">
        <v>0</v>
      </c>
      <c r="DM17" s="36">
        <v>176991.25</v>
      </c>
      <c r="DN17" s="34">
        <v>95357.695000000007</v>
      </c>
      <c r="DO17" s="35">
        <v>0</v>
      </c>
      <c r="DP17" s="36">
        <v>137.35533000000001</v>
      </c>
      <c r="DQ17" s="32"/>
    </row>
    <row r="18" spans="1:121" x14ac:dyDescent="0.25">
      <c r="A18" s="28">
        <v>0.65277777777777901</v>
      </c>
      <c r="B18" s="39">
        <v>1593904380</v>
      </c>
      <c r="C18" s="40">
        <v>0</v>
      </c>
      <c r="D18" s="41">
        <v>2222746.5</v>
      </c>
      <c r="E18" s="39">
        <v>121830680</v>
      </c>
      <c r="F18" s="40">
        <v>0</v>
      </c>
      <c r="G18" s="41">
        <v>169937.25</v>
      </c>
      <c r="H18" s="39">
        <v>95976.875</v>
      </c>
      <c r="I18" s="40">
        <v>0</v>
      </c>
      <c r="J18" s="41">
        <v>130.82988</v>
      </c>
      <c r="K18" s="32"/>
      <c r="L18" s="39">
        <v>1593904380</v>
      </c>
      <c r="M18" s="40">
        <v>0</v>
      </c>
      <c r="N18" s="41">
        <v>2222746.5</v>
      </c>
      <c r="O18" s="39">
        <v>121830680</v>
      </c>
      <c r="P18" s="40">
        <v>0</v>
      </c>
      <c r="Q18" s="41">
        <v>169937.25</v>
      </c>
      <c r="R18" s="39">
        <v>95976.875</v>
      </c>
      <c r="S18" s="40">
        <v>0</v>
      </c>
      <c r="T18" s="41">
        <v>130.82988</v>
      </c>
      <c r="U18" s="32"/>
      <c r="V18" s="39">
        <v>1593904380</v>
      </c>
      <c r="W18" s="40">
        <v>0</v>
      </c>
      <c r="X18" s="41">
        <v>2222746.5</v>
      </c>
      <c r="Y18" s="39">
        <v>121830680</v>
      </c>
      <c r="Z18" s="40">
        <v>0</v>
      </c>
      <c r="AA18" s="41">
        <v>169937.25</v>
      </c>
      <c r="AB18" s="39">
        <v>95976.875</v>
      </c>
      <c r="AC18" s="40">
        <v>0</v>
      </c>
      <c r="AD18" s="41">
        <v>130.82988</v>
      </c>
      <c r="AE18" s="32"/>
      <c r="AF18" s="39">
        <v>1593904380</v>
      </c>
      <c r="AG18" s="40">
        <v>0</v>
      </c>
      <c r="AH18" s="41">
        <v>2222746.5</v>
      </c>
      <c r="AI18" s="39">
        <v>121830680</v>
      </c>
      <c r="AJ18" s="40">
        <v>0</v>
      </c>
      <c r="AK18" s="41">
        <v>169937.25</v>
      </c>
      <c r="AL18" s="39">
        <v>95976.875</v>
      </c>
      <c r="AM18" s="40">
        <v>0</v>
      </c>
      <c r="AN18" s="41">
        <v>130.82988</v>
      </c>
      <c r="AO18" s="32"/>
      <c r="AP18" s="39">
        <v>1593904380</v>
      </c>
      <c r="AQ18" s="40">
        <v>0</v>
      </c>
      <c r="AR18" s="41">
        <v>2222746.5</v>
      </c>
      <c r="AS18" s="39">
        <v>121830680</v>
      </c>
      <c r="AT18" s="40">
        <v>0</v>
      </c>
      <c r="AU18" s="41">
        <v>169937.25</v>
      </c>
      <c r="AV18" s="39">
        <v>95976.875</v>
      </c>
      <c r="AW18" s="40">
        <v>0</v>
      </c>
      <c r="AX18" s="41">
        <v>130.82988</v>
      </c>
      <c r="AY18" s="32"/>
      <c r="AZ18" s="39"/>
      <c r="BA18" s="40"/>
      <c r="BB18" s="41"/>
      <c r="BC18" s="39"/>
      <c r="BD18" s="40"/>
      <c r="BE18" s="41"/>
      <c r="BF18" s="39"/>
      <c r="BG18" s="40"/>
      <c r="BH18" s="41"/>
      <c r="BI18" s="32"/>
      <c r="BJ18" s="39">
        <v>1593904380</v>
      </c>
      <c r="BK18" s="40">
        <v>0</v>
      </c>
      <c r="BL18" s="41">
        <v>2222746.5</v>
      </c>
      <c r="BM18" s="39">
        <v>121830680</v>
      </c>
      <c r="BN18" s="40">
        <v>0</v>
      </c>
      <c r="BO18" s="41">
        <v>169937.25</v>
      </c>
      <c r="BP18" s="39">
        <v>95976.875</v>
      </c>
      <c r="BQ18" s="40">
        <v>0</v>
      </c>
      <c r="BR18" s="41">
        <v>130.82988</v>
      </c>
      <c r="BS18" s="32"/>
      <c r="BT18" s="39">
        <v>1593904380</v>
      </c>
      <c r="BU18" s="40">
        <v>0</v>
      </c>
      <c r="BV18" s="41">
        <v>2222746.5</v>
      </c>
      <c r="BW18" s="39">
        <v>121830680</v>
      </c>
      <c r="BX18" s="40">
        <v>0</v>
      </c>
      <c r="BY18" s="41">
        <v>169937.25</v>
      </c>
      <c r="BZ18" s="39">
        <v>95976.875</v>
      </c>
      <c r="CA18" s="40">
        <v>0</v>
      </c>
      <c r="CB18" s="41">
        <v>130.82988</v>
      </c>
      <c r="CC18" s="32"/>
      <c r="CD18" s="39">
        <v>1593904380</v>
      </c>
      <c r="CE18" s="40">
        <v>0</v>
      </c>
      <c r="CF18" s="41">
        <v>2222746.5</v>
      </c>
      <c r="CG18" s="39">
        <v>121830680</v>
      </c>
      <c r="CH18" s="40">
        <v>0</v>
      </c>
      <c r="CI18" s="41">
        <v>169937.25</v>
      </c>
      <c r="CJ18" s="39">
        <v>95976.875</v>
      </c>
      <c r="CK18" s="40">
        <v>0</v>
      </c>
      <c r="CL18" s="41">
        <v>130.82988</v>
      </c>
      <c r="CM18" s="32"/>
      <c r="CN18" s="39">
        <v>1590000000</v>
      </c>
      <c r="CO18" s="40">
        <v>0</v>
      </c>
      <c r="CP18" s="41">
        <v>2222746.5</v>
      </c>
      <c r="CQ18" s="39">
        <v>122000000</v>
      </c>
      <c r="CR18" s="40">
        <v>0</v>
      </c>
      <c r="CS18" s="41">
        <v>169937.25</v>
      </c>
      <c r="CT18" s="39">
        <v>95976.875</v>
      </c>
      <c r="CU18" s="40">
        <v>0</v>
      </c>
      <c r="CV18" s="41">
        <v>130.82988</v>
      </c>
      <c r="CW18" s="32"/>
      <c r="CX18" s="39">
        <v>1590000000</v>
      </c>
      <c r="CY18" s="40">
        <v>0</v>
      </c>
      <c r="CZ18" s="41">
        <v>2220000</v>
      </c>
      <c r="DA18" s="39">
        <v>122000000</v>
      </c>
      <c r="DB18" s="40">
        <v>0</v>
      </c>
      <c r="DC18" s="41">
        <v>170000</v>
      </c>
      <c r="DD18" s="39">
        <v>96000</v>
      </c>
      <c r="DE18" s="40">
        <v>0</v>
      </c>
      <c r="DF18" s="41">
        <v>131</v>
      </c>
      <c r="DG18" s="32"/>
      <c r="DH18" s="39">
        <v>1593904380</v>
      </c>
      <c r="DI18" s="40">
        <v>0</v>
      </c>
      <c r="DJ18" s="41">
        <v>2222746.5</v>
      </c>
      <c r="DK18" s="39">
        <v>121830680</v>
      </c>
      <c r="DL18" s="40">
        <v>0</v>
      </c>
      <c r="DM18" s="41">
        <v>169937.25</v>
      </c>
      <c r="DN18" s="39">
        <v>95976.875</v>
      </c>
      <c r="DO18" s="40">
        <v>0</v>
      </c>
      <c r="DP18" s="41">
        <v>130.82988</v>
      </c>
      <c r="DQ18" s="32"/>
    </row>
    <row r="19" spans="1:121" x14ac:dyDescent="0.25">
      <c r="A19" s="28">
        <v>0.656250000000001</v>
      </c>
      <c r="B19" s="34">
        <v>1603579900</v>
      </c>
      <c r="C19" s="35">
        <v>0</v>
      </c>
      <c r="D19" s="36">
        <v>2187458.2000000002</v>
      </c>
      <c r="E19" s="34">
        <v>122572952</v>
      </c>
      <c r="F19" s="35">
        <v>0</v>
      </c>
      <c r="G19" s="36">
        <v>167239.4</v>
      </c>
      <c r="H19" s="34">
        <v>96276.08</v>
      </c>
      <c r="I19" s="35">
        <v>0</v>
      </c>
      <c r="J19" s="36">
        <v>127.02979999999999</v>
      </c>
      <c r="K19" s="32"/>
      <c r="L19" s="34">
        <v>1603579900</v>
      </c>
      <c r="M19" s="35">
        <v>0</v>
      </c>
      <c r="N19" s="36">
        <v>2187458.2000000002</v>
      </c>
      <c r="O19" s="34">
        <v>122572952</v>
      </c>
      <c r="P19" s="35">
        <v>0</v>
      </c>
      <c r="Q19" s="36">
        <v>167239.4</v>
      </c>
      <c r="R19" s="34">
        <v>96276.08</v>
      </c>
      <c r="S19" s="35">
        <v>0</v>
      </c>
      <c r="T19" s="36">
        <v>127.02979999999999</v>
      </c>
      <c r="U19" s="32"/>
      <c r="V19" s="34">
        <v>1603579900</v>
      </c>
      <c r="W19" s="35">
        <v>0</v>
      </c>
      <c r="X19" s="36">
        <v>2187458.2000000002</v>
      </c>
      <c r="Y19" s="34">
        <v>122572952</v>
      </c>
      <c r="Z19" s="35">
        <v>0</v>
      </c>
      <c r="AA19" s="36">
        <v>167239.4</v>
      </c>
      <c r="AB19" s="34">
        <v>96276.08</v>
      </c>
      <c r="AC19" s="35">
        <v>0</v>
      </c>
      <c r="AD19" s="36">
        <v>127.02979999999999</v>
      </c>
      <c r="AE19" s="32"/>
      <c r="AF19" s="34">
        <v>1603579900</v>
      </c>
      <c r="AG19" s="35">
        <v>0</v>
      </c>
      <c r="AH19" s="36">
        <v>2187458.2000000002</v>
      </c>
      <c r="AI19" s="34">
        <v>122572952</v>
      </c>
      <c r="AJ19" s="35">
        <v>0</v>
      </c>
      <c r="AK19" s="36">
        <v>167239.4</v>
      </c>
      <c r="AL19" s="34">
        <v>96276.08</v>
      </c>
      <c r="AM19" s="35">
        <v>0</v>
      </c>
      <c r="AN19" s="36">
        <v>127.02979999999999</v>
      </c>
      <c r="AO19" s="32"/>
      <c r="AP19" s="34">
        <v>1603579900</v>
      </c>
      <c r="AQ19" s="35">
        <v>0</v>
      </c>
      <c r="AR19" s="36">
        <v>2187458.2000000002</v>
      </c>
      <c r="AS19" s="34">
        <v>122572952</v>
      </c>
      <c r="AT19" s="35">
        <v>0</v>
      </c>
      <c r="AU19" s="36">
        <v>167239.4</v>
      </c>
      <c r="AV19" s="34">
        <v>96276.08</v>
      </c>
      <c r="AW19" s="35">
        <v>0</v>
      </c>
      <c r="AX19" s="36">
        <v>127.02979999999999</v>
      </c>
      <c r="AY19" s="32"/>
      <c r="AZ19" s="34"/>
      <c r="BA19" s="35"/>
      <c r="BB19" s="36"/>
      <c r="BC19" s="34"/>
      <c r="BD19" s="35"/>
      <c r="BE19" s="36"/>
      <c r="BF19" s="34"/>
      <c r="BG19" s="35"/>
      <c r="BH19" s="36"/>
      <c r="BI19" s="32"/>
      <c r="BJ19" s="34">
        <v>1603579900</v>
      </c>
      <c r="BK19" s="35">
        <v>0</v>
      </c>
      <c r="BL19" s="36">
        <v>2187458.2000000002</v>
      </c>
      <c r="BM19" s="34">
        <v>122572952</v>
      </c>
      <c r="BN19" s="35">
        <v>0</v>
      </c>
      <c r="BO19" s="36">
        <v>167239.4</v>
      </c>
      <c r="BP19" s="34">
        <v>96276.08</v>
      </c>
      <c r="BQ19" s="35">
        <v>0</v>
      </c>
      <c r="BR19" s="36">
        <v>127.02979999999999</v>
      </c>
      <c r="BS19" s="32"/>
      <c r="BT19" s="34">
        <v>1603579900</v>
      </c>
      <c r="BU19" s="35">
        <v>0</v>
      </c>
      <c r="BV19" s="36">
        <v>2187458.2000000002</v>
      </c>
      <c r="BW19" s="34">
        <v>122572952</v>
      </c>
      <c r="BX19" s="35">
        <v>0</v>
      </c>
      <c r="BY19" s="36">
        <v>167239.4</v>
      </c>
      <c r="BZ19" s="34">
        <v>96276.08</v>
      </c>
      <c r="CA19" s="35">
        <v>0</v>
      </c>
      <c r="CB19" s="36">
        <v>127.02979999999999</v>
      </c>
      <c r="CC19" s="32"/>
      <c r="CD19" s="34">
        <v>1603579900</v>
      </c>
      <c r="CE19" s="35">
        <v>0</v>
      </c>
      <c r="CF19" s="36">
        <v>2187458.2000000002</v>
      </c>
      <c r="CG19" s="34">
        <v>122572952</v>
      </c>
      <c r="CH19" s="35">
        <v>0</v>
      </c>
      <c r="CI19" s="36">
        <v>167239.4</v>
      </c>
      <c r="CJ19" s="34">
        <v>96276.08</v>
      </c>
      <c r="CK19" s="35">
        <v>0</v>
      </c>
      <c r="CL19" s="36">
        <v>127.02979999999999</v>
      </c>
      <c r="CM19" s="32"/>
      <c r="CN19" s="34">
        <v>1600000000</v>
      </c>
      <c r="CO19" s="35">
        <v>0</v>
      </c>
      <c r="CP19" s="36">
        <v>2187458.2000000002</v>
      </c>
      <c r="CQ19" s="34">
        <v>123000000</v>
      </c>
      <c r="CR19" s="35">
        <v>0</v>
      </c>
      <c r="CS19" s="36">
        <v>167239.4</v>
      </c>
      <c r="CT19" s="34">
        <v>96276.08</v>
      </c>
      <c r="CU19" s="35">
        <v>0</v>
      </c>
      <c r="CV19" s="36">
        <v>127.02979999999999</v>
      </c>
      <c r="CW19" s="32"/>
      <c r="CX19" s="34">
        <v>1600000000</v>
      </c>
      <c r="CY19" s="35">
        <v>0</v>
      </c>
      <c r="CZ19" s="36">
        <v>2190000</v>
      </c>
      <c r="DA19" s="34">
        <v>123000000</v>
      </c>
      <c r="DB19" s="35">
        <v>0</v>
      </c>
      <c r="DC19" s="36">
        <v>167000</v>
      </c>
      <c r="DD19" s="34">
        <v>96300</v>
      </c>
      <c r="DE19" s="35">
        <v>0</v>
      </c>
      <c r="DF19" s="36">
        <v>127</v>
      </c>
      <c r="DG19" s="32"/>
      <c r="DH19" s="34">
        <v>1603579900</v>
      </c>
      <c r="DI19" s="35">
        <v>0</v>
      </c>
      <c r="DJ19" s="36">
        <v>2187458.2000000002</v>
      </c>
      <c r="DK19" s="34">
        <v>122572952</v>
      </c>
      <c r="DL19" s="35">
        <v>0</v>
      </c>
      <c r="DM19" s="36">
        <v>167239.4</v>
      </c>
      <c r="DN19" s="34">
        <v>96276.08</v>
      </c>
      <c r="DO19" s="35">
        <v>0</v>
      </c>
      <c r="DP19" s="36">
        <v>127.02979999999999</v>
      </c>
      <c r="DQ19" s="32"/>
    </row>
    <row r="20" spans="1:121" x14ac:dyDescent="0.25">
      <c r="A20" s="28">
        <v>0.65972222222222399</v>
      </c>
      <c r="B20" s="39">
        <v>1618189700</v>
      </c>
      <c r="C20" s="40">
        <v>0</v>
      </c>
      <c r="D20" s="41">
        <v>2087223</v>
      </c>
      <c r="E20" s="39">
        <v>123693440</v>
      </c>
      <c r="F20" s="40">
        <v>0</v>
      </c>
      <c r="G20" s="41">
        <v>159576.04999999999</v>
      </c>
      <c r="H20" s="39">
        <v>96929</v>
      </c>
      <c r="I20" s="40">
        <v>0</v>
      </c>
      <c r="J20" s="41">
        <v>120.67637999999999</v>
      </c>
      <c r="K20" s="32"/>
      <c r="L20" s="39">
        <v>1618189700</v>
      </c>
      <c r="M20" s="40">
        <v>0</v>
      </c>
      <c r="N20" s="41">
        <v>2087223</v>
      </c>
      <c r="O20" s="39">
        <v>123693440</v>
      </c>
      <c r="P20" s="40">
        <v>0</v>
      </c>
      <c r="Q20" s="41">
        <v>159576.04999999999</v>
      </c>
      <c r="R20" s="39">
        <v>96929</v>
      </c>
      <c r="S20" s="40">
        <v>0</v>
      </c>
      <c r="T20" s="41">
        <v>120.67637999999999</v>
      </c>
      <c r="U20" s="32"/>
      <c r="V20" s="39">
        <v>1618189700</v>
      </c>
      <c r="W20" s="40">
        <v>0</v>
      </c>
      <c r="X20" s="41">
        <v>2087223</v>
      </c>
      <c r="Y20" s="39">
        <v>123693440</v>
      </c>
      <c r="Z20" s="40">
        <v>0</v>
      </c>
      <c r="AA20" s="41">
        <v>159576.04999999999</v>
      </c>
      <c r="AB20" s="39">
        <v>96929</v>
      </c>
      <c r="AC20" s="40">
        <v>0</v>
      </c>
      <c r="AD20" s="41">
        <v>120.67637999999999</v>
      </c>
      <c r="AE20" s="32"/>
      <c r="AF20" s="39">
        <v>1618189700</v>
      </c>
      <c r="AG20" s="40">
        <v>0</v>
      </c>
      <c r="AH20" s="41">
        <v>2087223</v>
      </c>
      <c r="AI20" s="39">
        <v>123693440</v>
      </c>
      <c r="AJ20" s="40">
        <v>0</v>
      </c>
      <c r="AK20" s="41">
        <v>159576.04999999999</v>
      </c>
      <c r="AL20" s="39">
        <v>96929</v>
      </c>
      <c r="AM20" s="40">
        <v>0</v>
      </c>
      <c r="AN20" s="41">
        <v>120.67637999999999</v>
      </c>
      <c r="AO20" s="32"/>
      <c r="AP20" s="39">
        <v>1618189700</v>
      </c>
      <c r="AQ20" s="40">
        <v>0</v>
      </c>
      <c r="AR20" s="41">
        <v>2087223</v>
      </c>
      <c r="AS20" s="39">
        <v>123693440</v>
      </c>
      <c r="AT20" s="40">
        <v>0</v>
      </c>
      <c r="AU20" s="41">
        <v>159576.04999999999</v>
      </c>
      <c r="AV20" s="39">
        <v>96929</v>
      </c>
      <c r="AW20" s="40">
        <v>0</v>
      </c>
      <c r="AX20" s="41">
        <v>120.67637999999999</v>
      </c>
      <c r="AY20" s="32"/>
      <c r="AZ20" s="39"/>
      <c r="BA20" s="40"/>
      <c r="BB20" s="41"/>
      <c r="BC20" s="39"/>
      <c r="BD20" s="40"/>
      <c r="BE20" s="41"/>
      <c r="BF20" s="39"/>
      <c r="BG20" s="40"/>
      <c r="BH20" s="41"/>
      <c r="BI20" s="32"/>
      <c r="BJ20" s="39">
        <v>1618189700</v>
      </c>
      <c r="BK20" s="40">
        <v>0</v>
      </c>
      <c r="BL20" s="41">
        <v>2087223</v>
      </c>
      <c r="BM20" s="39">
        <v>123693440</v>
      </c>
      <c r="BN20" s="40">
        <v>0</v>
      </c>
      <c r="BO20" s="41">
        <v>159576.04999999999</v>
      </c>
      <c r="BP20" s="39">
        <v>96929</v>
      </c>
      <c r="BQ20" s="40">
        <v>0</v>
      </c>
      <c r="BR20" s="41">
        <v>120.67637999999999</v>
      </c>
      <c r="BS20" s="32"/>
      <c r="BT20" s="39">
        <v>1618189700</v>
      </c>
      <c r="BU20" s="40">
        <v>0</v>
      </c>
      <c r="BV20" s="41">
        <v>2087223</v>
      </c>
      <c r="BW20" s="39">
        <v>123693440</v>
      </c>
      <c r="BX20" s="40">
        <v>0</v>
      </c>
      <c r="BY20" s="41">
        <v>159576.04999999999</v>
      </c>
      <c r="BZ20" s="39">
        <v>96929</v>
      </c>
      <c r="CA20" s="40">
        <v>0</v>
      </c>
      <c r="CB20" s="41">
        <v>120.67637999999999</v>
      </c>
      <c r="CC20" s="32"/>
      <c r="CD20" s="39">
        <v>1618189700</v>
      </c>
      <c r="CE20" s="40">
        <v>0</v>
      </c>
      <c r="CF20" s="41">
        <v>2087223</v>
      </c>
      <c r="CG20" s="39">
        <v>123693440</v>
      </c>
      <c r="CH20" s="40">
        <v>0</v>
      </c>
      <c r="CI20" s="41">
        <v>159576.04999999999</v>
      </c>
      <c r="CJ20" s="39">
        <v>96929</v>
      </c>
      <c r="CK20" s="40">
        <v>0</v>
      </c>
      <c r="CL20" s="41">
        <v>120.67637999999999</v>
      </c>
      <c r="CM20" s="32"/>
      <c r="CN20" s="39">
        <v>1620000000</v>
      </c>
      <c r="CO20" s="40">
        <v>0</v>
      </c>
      <c r="CP20" s="41">
        <v>2087223</v>
      </c>
      <c r="CQ20" s="39">
        <v>124000000</v>
      </c>
      <c r="CR20" s="40">
        <v>0</v>
      </c>
      <c r="CS20" s="41">
        <v>159576.04999999999</v>
      </c>
      <c r="CT20" s="39">
        <v>96929</v>
      </c>
      <c r="CU20" s="40">
        <v>0</v>
      </c>
      <c r="CV20" s="41">
        <v>120.67637999999999</v>
      </c>
      <c r="CW20" s="32"/>
      <c r="CX20" s="39">
        <v>1620000000</v>
      </c>
      <c r="CY20" s="40">
        <v>0</v>
      </c>
      <c r="CZ20" s="41">
        <v>2090000</v>
      </c>
      <c r="DA20" s="39">
        <v>124000000</v>
      </c>
      <c r="DB20" s="40">
        <v>0</v>
      </c>
      <c r="DC20" s="41">
        <v>160000</v>
      </c>
      <c r="DD20" s="39">
        <v>96900</v>
      </c>
      <c r="DE20" s="40">
        <v>0</v>
      </c>
      <c r="DF20" s="41">
        <v>121</v>
      </c>
      <c r="DG20" s="32"/>
      <c r="DH20" s="39">
        <v>1618189700</v>
      </c>
      <c r="DI20" s="40">
        <v>0</v>
      </c>
      <c r="DJ20" s="41">
        <v>2087223</v>
      </c>
      <c r="DK20" s="39">
        <v>123693440</v>
      </c>
      <c r="DL20" s="40">
        <v>0</v>
      </c>
      <c r="DM20" s="41">
        <v>159576.04999999999</v>
      </c>
      <c r="DN20" s="39">
        <v>96929</v>
      </c>
      <c r="DO20" s="40">
        <v>0</v>
      </c>
      <c r="DP20" s="41">
        <v>120.67637999999999</v>
      </c>
      <c r="DQ20" s="32"/>
    </row>
    <row r="21" spans="1:121" x14ac:dyDescent="0.25">
      <c r="A21" s="28">
        <v>0.66319444444444597</v>
      </c>
      <c r="B21" s="34">
        <v>1630679550</v>
      </c>
      <c r="C21" s="35">
        <v>0</v>
      </c>
      <c r="D21" s="36">
        <v>1941541.8</v>
      </c>
      <c r="E21" s="34">
        <v>124648912</v>
      </c>
      <c r="F21" s="35">
        <v>0</v>
      </c>
      <c r="G21" s="36">
        <v>148438.17000000001</v>
      </c>
      <c r="H21" s="34">
        <v>97514.22</v>
      </c>
      <c r="I21" s="35">
        <v>0</v>
      </c>
      <c r="J21" s="36">
        <v>112.28377500000001</v>
      </c>
      <c r="K21" s="32"/>
      <c r="L21" s="34">
        <v>1630679550</v>
      </c>
      <c r="M21" s="35">
        <v>0</v>
      </c>
      <c r="N21" s="36">
        <v>1941541.8</v>
      </c>
      <c r="O21" s="34">
        <v>124648912</v>
      </c>
      <c r="P21" s="35">
        <v>0</v>
      </c>
      <c r="Q21" s="36">
        <v>148438.17000000001</v>
      </c>
      <c r="R21" s="34">
        <v>97514.22</v>
      </c>
      <c r="S21" s="35">
        <v>0</v>
      </c>
      <c r="T21" s="36">
        <v>112.28377500000001</v>
      </c>
      <c r="U21" s="32"/>
      <c r="V21" s="34">
        <v>1630679550</v>
      </c>
      <c r="W21" s="35">
        <v>0</v>
      </c>
      <c r="X21" s="36">
        <v>1941541.8</v>
      </c>
      <c r="Y21" s="34">
        <v>124648912</v>
      </c>
      <c r="Z21" s="35">
        <v>0</v>
      </c>
      <c r="AA21" s="36">
        <v>148438.17000000001</v>
      </c>
      <c r="AB21" s="34">
        <v>97514.22</v>
      </c>
      <c r="AC21" s="35">
        <v>0</v>
      </c>
      <c r="AD21" s="36">
        <v>112.28377500000001</v>
      </c>
      <c r="AE21" s="32"/>
      <c r="AF21" s="34">
        <v>1630679550</v>
      </c>
      <c r="AG21" s="35">
        <v>0</v>
      </c>
      <c r="AH21" s="36">
        <v>1941541.8</v>
      </c>
      <c r="AI21" s="34">
        <v>124648912</v>
      </c>
      <c r="AJ21" s="35">
        <v>0</v>
      </c>
      <c r="AK21" s="36">
        <v>148438.17000000001</v>
      </c>
      <c r="AL21" s="34">
        <v>97514.22</v>
      </c>
      <c r="AM21" s="35">
        <v>0</v>
      </c>
      <c r="AN21" s="36">
        <v>112.28377500000001</v>
      </c>
      <c r="AO21" s="32"/>
      <c r="AP21" s="34">
        <v>1630679550</v>
      </c>
      <c r="AQ21" s="35">
        <v>0</v>
      </c>
      <c r="AR21" s="36">
        <v>1941541.8</v>
      </c>
      <c r="AS21" s="34">
        <v>124648912</v>
      </c>
      <c r="AT21" s="35">
        <v>0</v>
      </c>
      <c r="AU21" s="36">
        <v>148438.17000000001</v>
      </c>
      <c r="AV21" s="34">
        <v>97514.22</v>
      </c>
      <c r="AW21" s="35">
        <v>0</v>
      </c>
      <c r="AX21" s="36">
        <v>112.28377500000001</v>
      </c>
      <c r="AY21" s="32"/>
      <c r="AZ21" s="34"/>
      <c r="BA21" s="35"/>
      <c r="BB21" s="36"/>
      <c r="BC21" s="34"/>
      <c r="BD21" s="35"/>
      <c r="BE21" s="36"/>
      <c r="BF21" s="34"/>
      <c r="BG21" s="35"/>
      <c r="BH21" s="36"/>
      <c r="BI21" s="32"/>
      <c r="BJ21" s="34">
        <v>1630679550</v>
      </c>
      <c r="BK21" s="35">
        <v>0</v>
      </c>
      <c r="BL21" s="36">
        <v>1941541.8</v>
      </c>
      <c r="BM21" s="34">
        <v>124648912</v>
      </c>
      <c r="BN21" s="35">
        <v>0</v>
      </c>
      <c r="BO21" s="36">
        <v>148438.17000000001</v>
      </c>
      <c r="BP21" s="34">
        <v>97514.22</v>
      </c>
      <c r="BQ21" s="35">
        <v>0</v>
      </c>
      <c r="BR21" s="36">
        <v>112.28377500000001</v>
      </c>
      <c r="BS21" s="32"/>
      <c r="BT21" s="34">
        <v>1630679550</v>
      </c>
      <c r="BU21" s="35">
        <v>0</v>
      </c>
      <c r="BV21" s="36">
        <v>1941541.8</v>
      </c>
      <c r="BW21" s="34">
        <v>124648912</v>
      </c>
      <c r="BX21" s="35">
        <v>0</v>
      </c>
      <c r="BY21" s="36">
        <v>148438.17000000001</v>
      </c>
      <c r="BZ21" s="34">
        <v>97514.22</v>
      </c>
      <c r="CA21" s="35">
        <v>0</v>
      </c>
      <c r="CB21" s="36">
        <v>112.28377500000001</v>
      </c>
      <c r="CC21" s="32"/>
      <c r="CD21" s="34">
        <v>1630679550</v>
      </c>
      <c r="CE21" s="35">
        <v>0</v>
      </c>
      <c r="CF21" s="36">
        <v>1941541.8</v>
      </c>
      <c r="CG21" s="34">
        <v>124648912</v>
      </c>
      <c r="CH21" s="35">
        <v>0</v>
      </c>
      <c r="CI21" s="36">
        <v>148438.17000000001</v>
      </c>
      <c r="CJ21" s="34">
        <v>97514.22</v>
      </c>
      <c r="CK21" s="35">
        <v>0</v>
      </c>
      <c r="CL21" s="36">
        <v>112.28377500000001</v>
      </c>
      <c r="CM21" s="32"/>
      <c r="CN21" s="34">
        <v>1630000000</v>
      </c>
      <c r="CO21" s="35">
        <v>0</v>
      </c>
      <c r="CP21" s="36">
        <v>1941541.8</v>
      </c>
      <c r="CQ21" s="34">
        <v>125000000</v>
      </c>
      <c r="CR21" s="35">
        <v>0</v>
      </c>
      <c r="CS21" s="36">
        <v>148438.17000000001</v>
      </c>
      <c r="CT21" s="34">
        <v>97514.22</v>
      </c>
      <c r="CU21" s="35">
        <v>0</v>
      </c>
      <c r="CV21" s="36">
        <v>112.28377500000001</v>
      </c>
      <c r="CW21" s="32"/>
      <c r="CX21" s="34">
        <v>1630000000</v>
      </c>
      <c r="CY21" s="35">
        <v>0</v>
      </c>
      <c r="CZ21" s="36">
        <v>1940000</v>
      </c>
      <c r="DA21" s="34">
        <v>125000000</v>
      </c>
      <c r="DB21" s="35">
        <v>0</v>
      </c>
      <c r="DC21" s="36">
        <v>148000</v>
      </c>
      <c r="DD21" s="34">
        <v>97500</v>
      </c>
      <c r="DE21" s="35">
        <v>0</v>
      </c>
      <c r="DF21" s="36">
        <v>112</v>
      </c>
      <c r="DG21" s="32"/>
      <c r="DH21" s="34">
        <v>1630679550</v>
      </c>
      <c r="DI21" s="35">
        <v>0</v>
      </c>
      <c r="DJ21" s="36">
        <v>1941541.8</v>
      </c>
      <c r="DK21" s="34">
        <v>124648912</v>
      </c>
      <c r="DL21" s="35">
        <v>0</v>
      </c>
      <c r="DM21" s="36">
        <v>148438.17000000001</v>
      </c>
      <c r="DN21" s="34">
        <v>97514.22</v>
      </c>
      <c r="DO21" s="35">
        <v>0</v>
      </c>
      <c r="DP21" s="36">
        <v>112.28377500000001</v>
      </c>
      <c r="DQ21" s="32"/>
    </row>
    <row r="22" spans="1:121" x14ac:dyDescent="0.25">
      <c r="A22" s="28">
        <v>0.66666666666666796</v>
      </c>
      <c r="B22" s="42">
        <v>1636412030</v>
      </c>
      <c r="C22" s="43">
        <v>0</v>
      </c>
      <c r="D22" s="44">
        <v>1797608.2</v>
      </c>
      <c r="E22" s="42">
        <v>125091696</v>
      </c>
      <c r="F22" s="43">
        <v>0</v>
      </c>
      <c r="G22" s="44">
        <v>137433.98000000001</v>
      </c>
      <c r="H22" s="42">
        <v>97703.304999999993</v>
      </c>
      <c r="I22" s="43">
        <v>0</v>
      </c>
      <c r="J22" s="44">
        <v>104.2355</v>
      </c>
      <c r="K22" s="32"/>
      <c r="L22" s="42">
        <v>1636412030</v>
      </c>
      <c r="M22" s="43">
        <v>0</v>
      </c>
      <c r="N22" s="44">
        <v>1797608.2</v>
      </c>
      <c r="O22" s="42">
        <v>125091696</v>
      </c>
      <c r="P22" s="43">
        <v>0</v>
      </c>
      <c r="Q22" s="44">
        <v>137433.98000000001</v>
      </c>
      <c r="R22" s="42">
        <v>97703.304999999993</v>
      </c>
      <c r="S22" s="43">
        <v>0</v>
      </c>
      <c r="T22" s="44">
        <v>104.2355</v>
      </c>
      <c r="U22" s="32"/>
      <c r="V22" s="42">
        <v>1636412030</v>
      </c>
      <c r="W22" s="43">
        <v>0</v>
      </c>
      <c r="X22" s="44">
        <v>1797608.2</v>
      </c>
      <c r="Y22" s="42">
        <v>125091696</v>
      </c>
      <c r="Z22" s="43">
        <v>0</v>
      </c>
      <c r="AA22" s="44">
        <v>137433.98000000001</v>
      </c>
      <c r="AB22" s="42">
        <v>97703.304999999993</v>
      </c>
      <c r="AC22" s="43">
        <v>0</v>
      </c>
      <c r="AD22" s="44">
        <v>104.2355</v>
      </c>
      <c r="AE22" s="32"/>
      <c r="AF22" s="42">
        <v>1636412030</v>
      </c>
      <c r="AG22" s="43">
        <v>0</v>
      </c>
      <c r="AH22" s="44">
        <v>1797608.2</v>
      </c>
      <c r="AI22" s="42">
        <v>125091696</v>
      </c>
      <c r="AJ22" s="43">
        <v>0</v>
      </c>
      <c r="AK22" s="44">
        <v>137433.98000000001</v>
      </c>
      <c r="AL22" s="42">
        <v>97703.304999999993</v>
      </c>
      <c r="AM22" s="43">
        <v>0</v>
      </c>
      <c r="AN22" s="44">
        <v>104.2355</v>
      </c>
      <c r="AO22" s="32"/>
      <c r="AP22" s="42">
        <v>1636412030</v>
      </c>
      <c r="AQ22" s="43">
        <v>0</v>
      </c>
      <c r="AR22" s="44">
        <v>1797608.2</v>
      </c>
      <c r="AS22" s="42">
        <v>125091696</v>
      </c>
      <c r="AT22" s="43">
        <v>0</v>
      </c>
      <c r="AU22" s="44">
        <v>137433.98000000001</v>
      </c>
      <c r="AV22" s="42">
        <v>97703.304999999993</v>
      </c>
      <c r="AW22" s="43">
        <v>0</v>
      </c>
      <c r="AX22" s="44">
        <v>104.2355</v>
      </c>
      <c r="AY22" s="32"/>
      <c r="AZ22" s="42"/>
      <c r="BA22" s="43"/>
      <c r="BB22" s="44"/>
      <c r="BC22" s="42"/>
      <c r="BD22" s="43"/>
      <c r="BE22" s="44"/>
      <c r="BF22" s="42"/>
      <c r="BG22" s="43"/>
      <c r="BH22" s="44"/>
      <c r="BI22" s="32"/>
      <c r="BJ22" s="42">
        <v>1636412030</v>
      </c>
      <c r="BK22" s="43">
        <v>0</v>
      </c>
      <c r="BL22" s="44">
        <v>1797608.2</v>
      </c>
      <c r="BM22" s="42">
        <v>125091696</v>
      </c>
      <c r="BN22" s="43">
        <v>0</v>
      </c>
      <c r="BO22" s="44">
        <v>137433.98000000001</v>
      </c>
      <c r="BP22" s="42">
        <v>97703.304999999993</v>
      </c>
      <c r="BQ22" s="43">
        <v>0</v>
      </c>
      <c r="BR22" s="44">
        <v>104.2355</v>
      </c>
      <c r="BS22" s="32"/>
      <c r="BT22" s="42">
        <v>1636412030</v>
      </c>
      <c r="BU22" s="43">
        <v>0</v>
      </c>
      <c r="BV22" s="44">
        <v>1797608.2</v>
      </c>
      <c r="BW22" s="42">
        <v>125091696</v>
      </c>
      <c r="BX22" s="43">
        <v>0</v>
      </c>
      <c r="BY22" s="44">
        <v>137433.98000000001</v>
      </c>
      <c r="BZ22" s="42">
        <v>97703.304999999993</v>
      </c>
      <c r="CA22" s="43">
        <v>0</v>
      </c>
      <c r="CB22" s="44">
        <v>104.2355</v>
      </c>
      <c r="CC22" s="32"/>
      <c r="CD22" s="42">
        <v>1636412030</v>
      </c>
      <c r="CE22" s="43">
        <v>0</v>
      </c>
      <c r="CF22" s="44">
        <v>1797608.2</v>
      </c>
      <c r="CG22" s="42">
        <v>125091696</v>
      </c>
      <c r="CH22" s="43">
        <v>0</v>
      </c>
      <c r="CI22" s="44">
        <v>137433.98000000001</v>
      </c>
      <c r="CJ22" s="42">
        <v>97703.304999999993</v>
      </c>
      <c r="CK22" s="43">
        <v>0</v>
      </c>
      <c r="CL22" s="44">
        <v>104.2355</v>
      </c>
      <c r="CM22" s="32"/>
      <c r="CN22" s="42">
        <v>1640000000</v>
      </c>
      <c r="CO22" s="43">
        <v>0</v>
      </c>
      <c r="CP22" s="44">
        <v>1797608.2</v>
      </c>
      <c r="CQ22" s="42">
        <v>125000000</v>
      </c>
      <c r="CR22" s="43">
        <v>0</v>
      </c>
      <c r="CS22" s="44">
        <v>137433.98000000001</v>
      </c>
      <c r="CT22" s="42">
        <v>97703.304999999993</v>
      </c>
      <c r="CU22" s="43">
        <v>0</v>
      </c>
      <c r="CV22" s="44">
        <v>104.2355</v>
      </c>
      <c r="CW22" s="32"/>
      <c r="CX22" s="42">
        <v>1640000000</v>
      </c>
      <c r="CY22" s="43">
        <v>0</v>
      </c>
      <c r="CZ22" s="44">
        <v>1800000</v>
      </c>
      <c r="DA22" s="42">
        <v>125000000</v>
      </c>
      <c r="DB22" s="43">
        <v>0</v>
      </c>
      <c r="DC22" s="44">
        <v>137000</v>
      </c>
      <c r="DD22" s="42">
        <v>97700</v>
      </c>
      <c r="DE22" s="43">
        <v>0</v>
      </c>
      <c r="DF22" s="44">
        <v>104</v>
      </c>
      <c r="DG22" s="32"/>
      <c r="DH22" s="42">
        <v>1636412030</v>
      </c>
      <c r="DI22" s="43">
        <v>0</v>
      </c>
      <c r="DJ22" s="44">
        <v>1797608.2</v>
      </c>
      <c r="DK22" s="42">
        <v>125091696</v>
      </c>
      <c r="DL22" s="43">
        <v>0</v>
      </c>
      <c r="DM22" s="44">
        <v>137433.98000000001</v>
      </c>
      <c r="DN22" s="42">
        <v>97703.304999999993</v>
      </c>
      <c r="DO22" s="43">
        <v>0</v>
      </c>
      <c r="DP22" s="44">
        <v>104.2355</v>
      </c>
      <c r="DQ22" s="32"/>
    </row>
    <row r="23" spans="1:121" x14ac:dyDescent="0.25">
      <c r="A23" s="28">
        <v>0.67013888888889095</v>
      </c>
      <c r="B23" s="45">
        <v>1662037380</v>
      </c>
      <c r="C23" s="46">
        <v>0</v>
      </c>
      <c r="D23" s="47">
        <v>1856921</v>
      </c>
      <c r="E23" s="45">
        <v>127055904</v>
      </c>
      <c r="F23" s="46">
        <v>0</v>
      </c>
      <c r="G23" s="47">
        <v>141968.64000000001</v>
      </c>
      <c r="H23" s="45">
        <v>98969.14</v>
      </c>
      <c r="I23" s="46">
        <v>0</v>
      </c>
      <c r="J23" s="47">
        <v>107.70658</v>
      </c>
      <c r="K23" s="32"/>
      <c r="L23" s="45">
        <v>1661917950</v>
      </c>
      <c r="M23" s="46">
        <v>0</v>
      </c>
      <c r="N23" s="47">
        <v>1856462.5</v>
      </c>
      <c r="O23" s="45">
        <v>127046400</v>
      </c>
      <c r="P23" s="46">
        <v>0</v>
      </c>
      <c r="Q23" s="47">
        <v>141933.56</v>
      </c>
      <c r="R23" s="45">
        <v>98959.24</v>
      </c>
      <c r="S23" s="46">
        <v>0</v>
      </c>
      <c r="T23" s="47">
        <v>107.67234999999999</v>
      </c>
      <c r="U23" s="32"/>
      <c r="V23" s="45">
        <v>1661920000</v>
      </c>
      <c r="W23" s="46">
        <v>0</v>
      </c>
      <c r="X23" s="47">
        <v>1856630</v>
      </c>
      <c r="Y23" s="45">
        <v>127046768</v>
      </c>
      <c r="Z23" s="46">
        <v>0</v>
      </c>
      <c r="AA23" s="47">
        <v>141946.39000000001</v>
      </c>
      <c r="AB23" s="45">
        <v>98959.52</v>
      </c>
      <c r="AC23" s="46">
        <v>0</v>
      </c>
      <c r="AD23" s="47">
        <v>107.685356</v>
      </c>
      <c r="AE23" s="32"/>
      <c r="AF23" s="45">
        <v>1661918720</v>
      </c>
      <c r="AG23" s="46">
        <v>0</v>
      </c>
      <c r="AH23" s="47">
        <v>1857042.8</v>
      </c>
      <c r="AI23" s="45">
        <v>127046096</v>
      </c>
      <c r="AJ23" s="46">
        <v>0</v>
      </c>
      <c r="AK23" s="47">
        <v>141977.94</v>
      </c>
      <c r="AL23" s="45">
        <v>98959.18</v>
      </c>
      <c r="AM23" s="46">
        <v>0</v>
      </c>
      <c r="AN23" s="47">
        <v>107.72230999999999</v>
      </c>
      <c r="AO23" s="32"/>
      <c r="AP23" s="45">
        <v>1661919870</v>
      </c>
      <c r="AQ23" s="46">
        <v>0</v>
      </c>
      <c r="AR23" s="47">
        <v>1854538.2</v>
      </c>
      <c r="AS23" s="45">
        <v>127045344</v>
      </c>
      <c r="AT23" s="46">
        <v>0</v>
      </c>
      <c r="AU23" s="47">
        <v>141786.42000000001</v>
      </c>
      <c r="AV23" s="45">
        <v>98959.24</v>
      </c>
      <c r="AW23" s="46">
        <v>0</v>
      </c>
      <c r="AX23" s="47">
        <v>107.54940000000001</v>
      </c>
      <c r="AY23" s="32"/>
      <c r="AZ23" s="45"/>
      <c r="BA23" s="46"/>
      <c r="BB23" s="47"/>
      <c r="BC23" s="45"/>
      <c r="BD23" s="46"/>
      <c r="BE23" s="47"/>
      <c r="BF23" s="45"/>
      <c r="BG23" s="46"/>
      <c r="BH23" s="47"/>
      <c r="BI23" s="32"/>
      <c r="BJ23" s="45">
        <v>1661939200</v>
      </c>
      <c r="BK23" s="46">
        <v>0</v>
      </c>
      <c r="BL23" s="47">
        <v>1855087.4</v>
      </c>
      <c r="BM23" s="45">
        <v>127046704</v>
      </c>
      <c r="BN23" s="46">
        <v>0</v>
      </c>
      <c r="BO23" s="47">
        <v>141828.42000000001</v>
      </c>
      <c r="BP23" s="45">
        <v>98959.8</v>
      </c>
      <c r="BQ23" s="46">
        <v>0</v>
      </c>
      <c r="BR23" s="47">
        <v>107.58146000000001</v>
      </c>
      <c r="BS23" s="32"/>
      <c r="BT23" s="45">
        <v>1661965820</v>
      </c>
      <c r="BU23" s="46">
        <v>0</v>
      </c>
      <c r="BV23" s="47">
        <v>1856762.5</v>
      </c>
      <c r="BW23" s="45">
        <v>127049728</v>
      </c>
      <c r="BX23" s="46">
        <v>0</v>
      </c>
      <c r="BY23" s="47">
        <v>141956.48000000001</v>
      </c>
      <c r="BZ23" s="45">
        <v>98961.832320427522</v>
      </c>
      <c r="CA23" s="46">
        <v>0</v>
      </c>
      <c r="CB23" s="47">
        <v>107.698166</v>
      </c>
      <c r="CC23" s="32"/>
      <c r="CD23" s="45">
        <v>1661936380</v>
      </c>
      <c r="CE23" s="46">
        <v>0</v>
      </c>
      <c r="CF23" s="47">
        <v>1854544.8</v>
      </c>
      <c r="CG23" s="45">
        <v>127048256</v>
      </c>
      <c r="CH23" s="46">
        <v>0</v>
      </c>
      <c r="CI23" s="47">
        <v>141786.92000000001</v>
      </c>
      <c r="CJ23" s="45">
        <v>98960.43</v>
      </c>
      <c r="CK23" s="46">
        <v>0</v>
      </c>
      <c r="CL23" s="47">
        <v>107.55972</v>
      </c>
      <c r="CM23" s="32"/>
      <c r="CN23" s="45">
        <v>1660000000</v>
      </c>
      <c r="CO23" s="46">
        <v>0</v>
      </c>
      <c r="CP23" s="47">
        <v>1859258.8</v>
      </c>
      <c r="CQ23" s="45">
        <v>127000000</v>
      </c>
      <c r="CR23" s="46">
        <v>0</v>
      </c>
      <c r="CS23" s="47">
        <v>142147.4</v>
      </c>
      <c r="CT23" s="45">
        <v>98960.53</v>
      </c>
      <c r="CU23" s="46">
        <v>0</v>
      </c>
      <c r="CV23" s="47">
        <v>107.79586</v>
      </c>
      <c r="CW23" s="32"/>
      <c r="CX23" s="45">
        <v>1660000000</v>
      </c>
      <c r="CY23" s="46">
        <v>0</v>
      </c>
      <c r="CZ23" s="47">
        <v>1860000</v>
      </c>
      <c r="DA23" s="45">
        <v>127000000</v>
      </c>
      <c r="DB23" s="46">
        <v>0</v>
      </c>
      <c r="DC23" s="47">
        <v>142000</v>
      </c>
      <c r="DD23" s="45">
        <v>99000</v>
      </c>
      <c r="DE23" s="46">
        <v>0</v>
      </c>
      <c r="DF23" s="47">
        <v>108</v>
      </c>
      <c r="DG23" s="32"/>
      <c r="DH23" s="45">
        <v>1661959940</v>
      </c>
      <c r="DI23" s="46">
        <v>0</v>
      </c>
      <c r="DJ23" s="47">
        <v>1855421.9</v>
      </c>
      <c r="DK23" s="45">
        <v>127048224</v>
      </c>
      <c r="DL23" s="46">
        <v>0</v>
      </c>
      <c r="DM23" s="47">
        <v>141854</v>
      </c>
      <c r="DN23" s="45">
        <v>98961.445000000007</v>
      </c>
      <c r="DO23" s="46">
        <v>0</v>
      </c>
      <c r="DP23" s="47">
        <v>107.61615</v>
      </c>
      <c r="DQ23" s="32"/>
    </row>
    <row r="24" spans="1:121" x14ac:dyDescent="0.25">
      <c r="A24" s="28">
        <v>0.67361111111111305</v>
      </c>
      <c r="B24" s="42">
        <v>1724151550</v>
      </c>
      <c r="C24" s="43">
        <v>0</v>
      </c>
      <c r="D24" s="44">
        <v>1984458</v>
      </c>
      <c r="E24" s="42">
        <v>131818928</v>
      </c>
      <c r="F24" s="43">
        <v>0</v>
      </c>
      <c r="G24" s="44">
        <v>151719.16</v>
      </c>
      <c r="H24" s="42">
        <v>102258.586</v>
      </c>
      <c r="I24" s="43">
        <v>0</v>
      </c>
      <c r="J24" s="44">
        <v>115.08177000000001</v>
      </c>
      <c r="K24" s="32"/>
      <c r="L24" s="42">
        <v>1722433540</v>
      </c>
      <c r="M24" s="43">
        <v>0</v>
      </c>
      <c r="N24" s="44">
        <v>1980314.8</v>
      </c>
      <c r="O24" s="42">
        <v>131688880</v>
      </c>
      <c r="P24" s="43">
        <v>0</v>
      </c>
      <c r="Q24" s="44">
        <v>151402.39000000001</v>
      </c>
      <c r="R24" s="42">
        <v>102130.94</v>
      </c>
      <c r="S24" s="43">
        <v>0</v>
      </c>
      <c r="T24" s="44">
        <v>114.77930000000001</v>
      </c>
      <c r="U24" s="32"/>
      <c r="V24" s="42">
        <v>1722980480</v>
      </c>
      <c r="W24" s="43">
        <v>0</v>
      </c>
      <c r="X24" s="44">
        <v>1984432.8</v>
      </c>
      <c r="Y24" s="42">
        <v>131731152</v>
      </c>
      <c r="Z24" s="43">
        <v>0</v>
      </c>
      <c r="AA24" s="44">
        <v>151717.22</v>
      </c>
      <c r="AB24" s="42">
        <v>102174.63</v>
      </c>
      <c r="AC24" s="43">
        <v>0</v>
      </c>
      <c r="AD24" s="44">
        <v>115.071304</v>
      </c>
      <c r="AE24" s="32"/>
      <c r="AF24" s="42">
        <v>1722912260</v>
      </c>
      <c r="AG24" s="43">
        <v>0</v>
      </c>
      <c r="AH24" s="44">
        <v>1979607</v>
      </c>
      <c r="AI24" s="42">
        <v>131723664</v>
      </c>
      <c r="AJ24" s="43">
        <v>0</v>
      </c>
      <c r="AK24" s="44">
        <v>151348.23000000001</v>
      </c>
      <c r="AL24" s="42">
        <v>102169.89</v>
      </c>
      <c r="AM24" s="43">
        <v>0</v>
      </c>
      <c r="AN24" s="44">
        <v>114.73782</v>
      </c>
      <c r="AO24" s="32"/>
      <c r="AP24" s="42">
        <v>1721332220</v>
      </c>
      <c r="AQ24" s="43">
        <v>0</v>
      </c>
      <c r="AR24" s="44">
        <v>1976853</v>
      </c>
      <c r="AS24" s="42">
        <v>131607136</v>
      </c>
      <c r="AT24" s="43">
        <v>0</v>
      </c>
      <c r="AU24" s="44">
        <v>151137.70000000001</v>
      </c>
      <c r="AV24" s="42">
        <v>102041.34</v>
      </c>
      <c r="AW24" s="43">
        <v>0</v>
      </c>
      <c r="AX24" s="44">
        <v>114.48822</v>
      </c>
      <c r="AY24" s="32"/>
      <c r="AZ24" s="42"/>
      <c r="BA24" s="43"/>
      <c r="BB24" s="44"/>
      <c r="BC24" s="42"/>
      <c r="BD24" s="43"/>
      <c r="BE24" s="44"/>
      <c r="BF24" s="42"/>
      <c r="BG24" s="43"/>
      <c r="BH24" s="44"/>
      <c r="BI24" s="32"/>
      <c r="BJ24" s="42">
        <v>1722177280</v>
      </c>
      <c r="BK24" s="43">
        <v>0</v>
      </c>
      <c r="BL24" s="44">
        <v>1978394</v>
      </c>
      <c r="BM24" s="42">
        <v>131673712</v>
      </c>
      <c r="BN24" s="43">
        <v>0</v>
      </c>
      <c r="BO24" s="44">
        <v>151255.51999999999</v>
      </c>
      <c r="BP24" s="42">
        <v>102109.37</v>
      </c>
      <c r="BQ24" s="43">
        <v>0</v>
      </c>
      <c r="BR24" s="44">
        <v>114.62042</v>
      </c>
      <c r="BS24" s="32"/>
      <c r="BT24" s="42">
        <v>1721926270</v>
      </c>
      <c r="BU24" s="43">
        <v>0</v>
      </c>
      <c r="BV24" s="44">
        <v>1982823.5</v>
      </c>
      <c r="BW24" s="42">
        <v>131652752</v>
      </c>
      <c r="BX24" s="43">
        <v>0</v>
      </c>
      <c r="BY24" s="44">
        <v>151594.16</v>
      </c>
      <c r="BZ24" s="42">
        <v>102104.97025538771</v>
      </c>
      <c r="CA24" s="43">
        <v>0</v>
      </c>
      <c r="CB24" s="44">
        <v>114.910645</v>
      </c>
      <c r="CC24" s="32"/>
      <c r="CD24" s="42">
        <v>1721448960</v>
      </c>
      <c r="CE24" s="43">
        <v>0</v>
      </c>
      <c r="CF24" s="44">
        <v>1988001.5</v>
      </c>
      <c r="CG24" s="42">
        <v>131615472</v>
      </c>
      <c r="CH24" s="43">
        <v>0</v>
      </c>
      <c r="CI24" s="44">
        <v>151990.03</v>
      </c>
      <c r="CJ24" s="42">
        <v>102062.83</v>
      </c>
      <c r="CK24" s="43">
        <v>0</v>
      </c>
      <c r="CL24" s="44">
        <v>115.27745</v>
      </c>
      <c r="CM24" s="32"/>
      <c r="CN24" s="42">
        <v>1720000000</v>
      </c>
      <c r="CO24" s="43">
        <v>0</v>
      </c>
      <c r="CP24" s="44">
        <v>1969232.2</v>
      </c>
      <c r="CQ24" s="42">
        <v>132000000</v>
      </c>
      <c r="CR24" s="43">
        <v>0</v>
      </c>
      <c r="CS24" s="44">
        <v>150555.13</v>
      </c>
      <c r="CT24" s="42">
        <v>102306.77</v>
      </c>
      <c r="CU24" s="43">
        <v>0</v>
      </c>
      <c r="CV24" s="44">
        <v>114.07559000000001</v>
      </c>
      <c r="CW24" s="32"/>
      <c r="CX24" s="42">
        <v>1720000000</v>
      </c>
      <c r="CY24" s="43">
        <v>0</v>
      </c>
      <c r="CZ24" s="44">
        <v>1970000</v>
      </c>
      <c r="DA24" s="42">
        <v>132000000</v>
      </c>
      <c r="DB24" s="43">
        <v>0</v>
      </c>
      <c r="DC24" s="44">
        <v>151000</v>
      </c>
      <c r="DD24" s="42">
        <v>102000</v>
      </c>
      <c r="DE24" s="43">
        <v>0</v>
      </c>
      <c r="DF24" s="44">
        <v>114</v>
      </c>
      <c r="DG24" s="32"/>
      <c r="DH24" s="42">
        <v>1722520830</v>
      </c>
      <c r="DI24" s="43">
        <v>0</v>
      </c>
      <c r="DJ24" s="44">
        <v>1981310.8</v>
      </c>
      <c r="DK24" s="42">
        <v>131694960</v>
      </c>
      <c r="DL24" s="43">
        <v>0</v>
      </c>
      <c r="DM24" s="44">
        <v>151478.53</v>
      </c>
      <c r="DN24" s="42">
        <v>102142.94500000001</v>
      </c>
      <c r="DO24" s="43">
        <v>0</v>
      </c>
      <c r="DP24" s="44">
        <v>114.84544</v>
      </c>
      <c r="DQ24" s="32"/>
    </row>
    <row r="25" spans="1:121" x14ac:dyDescent="0.25">
      <c r="A25" s="28">
        <v>0.67708333333333504</v>
      </c>
      <c r="B25" s="45">
        <v>1808796930</v>
      </c>
      <c r="C25" s="46">
        <v>0</v>
      </c>
      <c r="D25" s="47">
        <v>1977871.8</v>
      </c>
      <c r="E25" s="45">
        <v>138322800</v>
      </c>
      <c r="F25" s="46">
        <v>0</v>
      </c>
      <c r="G25" s="47">
        <v>151215.48000000001</v>
      </c>
      <c r="H25" s="45">
        <v>106813.13</v>
      </c>
      <c r="I25" s="46">
        <v>0</v>
      </c>
      <c r="J25" s="47">
        <v>114.84563</v>
      </c>
      <c r="K25" s="32"/>
      <c r="L25" s="45">
        <v>1801396100</v>
      </c>
      <c r="M25" s="46">
        <v>0</v>
      </c>
      <c r="N25" s="47">
        <v>1979241.2</v>
      </c>
      <c r="O25" s="45">
        <v>137758592</v>
      </c>
      <c r="P25" s="46">
        <v>0</v>
      </c>
      <c r="Q25" s="47">
        <v>151320.22</v>
      </c>
      <c r="R25" s="45">
        <v>106221.52</v>
      </c>
      <c r="S25" s="46">
        <v>0</v>
      </c>
      <c r="T25" s="47">
        <v>114.88533</v>
      </c>
      <c r="U25" s="32"/>
      <c r="V25" s="45">
        <v>1803529090</v>
      </c>
      <c r="W25" s="46">
        <v>0</v>
      </c>
      <c r="X25" s="47">
        <v>1976873.8</v>
      </c>
      <c r="Y25" s="45">
        <v>137922240</v>
      </c>
      <c r="Z25" s="46">
        <v>0</v>
      </c>
      <c r="AA25" s="47">
        <v>151139.22</v>
      </c>
      <c r="AB25" s="45">
        <v>106383.86</v>
      </c>
      <c r="AC25" s="46">
        <v>0</v>
      </c>
      <c r="AD25" s="47">
        <v>114.80081</v>
      </c>
      <c r="AE25" s="32"/>
      <c r="AF25" s="45">
        <v>1802705790</v>
      </c>
      <c r="AG25" s="46">
        <v>0</v>
      </c>
      <c r="AH25" s="47">
        <v>1983937.2</v>
      </c>
      <c r="AI25" s="45">
        <v>137861920</v>
      </c>
      <c r="AJ25" s="46">
        <v>0</v>
      </c>
      <c r="AK25" s="47">
        <v>151679.19</v>
      </c>
      <c r="AL25" s="45">
        <v>106338.65</v>
      </c>
      <c r="AM25" s="46">
        <v>0</v>
      </c>
      <c r="AN25" s="47">
        <v>115.17851</v>
      </c>
      <c r="AO25" s="32"/>
      <c r="AP25" s="45">
        <v>1799259520</v>
      </c>
      <c r="AQ25" s="46">
        <v>0</v>
      </c>
      <c r="AR25" s="47">
        <v>1986512.5</v>
      </c>
      <c r="AS25" s="45">
        <v>137611392</v>
      </c>
      <c r="AT25" s="46">
        <v>0</v>
      </c>
      <c r="AU25" s="47">
        <v>151876.1</v>
      </c>
      <c r="AV25" s="45">
        <v>106042.12</v>
      </c>
      <c r="AW25" s="46">
        <v>0</v>
      </c>
      <c r="AX25" s="47">
        <v>115.10727</v>
      </c>
      <c r="AY25" s="32"/>
      <c r="AZ25" s="45"/>
      <c r="BA25" s="46"/>
      <c r="BB25" s="47"/>
      <c r="BC25" s="45"/>
      <c r="BD25" s="46"/>
      <c r="BE25" s="47"/>
      <c r="BF25" s="45"/>
      <c r="BG25" s="46"/>
      <c r="BH25" s="47"/>
      <c r="BI25" s="32"/>
      <c r="BJ25" s="45">
        <v>1800869120</v>
      </c>
      <c r="BK25" s="46">
        <v>0</v>
      </c>
      <c r="BL25" s="47">
        <v>1990126.8</v>
      </c>
      <c r="BM25" s="45">
        <v>137730560</v>
      </c>
      <c r="BN25" s="46">
        <v>0</v>
      </c>
      <c r="BO25" s="47">
        <v>152152.42000000001</v>
      </c>
      <c r="BP25" s="45">
        <v>106194.27</v>
      </c>
      <c r="BQ25" s="46">
        <v>0</v>
      </c>
      <c r="BR25" s="47">
        <v>115.52088999999999</v>
      </c>
      <c r="BS25" s="32"/>
      <c r="BT25" s="45">
        <v>1800925700</v>
      </c>
      <c r="BU25" s="46">
        <v>0</v>
      </c>
      <c r="BV25" s="47">
        <v>1991494.2</v>
      </c>
      <c r="BW25" s="45">
        <v>137728656</v>
      </c>
      <c r="BX25" s="46">
        <v>0</v>
      </c>
      <c r="BY25" s="47">
        <v>152256.97</v>
      </c>
      <c r="BZ25" s="45">
        <v>106196.31879798279</v>
      </c>
      <c r="CA25" s="46">
        <v>0</v>
      </c>
      <c r="CB25" s="47">
        <v>115.617615</v>
      </c>
      <c r="CC25" s="32"/>
      <c r="CD25" s="45">
        <v>1798686210</v>
      </c>
      <c r="CE25" s="46">
        <v>0</v>
      </c>
      <c r="CF25" s="47">
        <v>1984763.5</v>
      </c>
      <c r="CG25" s="45">
        <v>137558176</v>
      </c>
      <c r="CH25" s="46">
        <v>0</v>
      </c>
      <c r="CI25" s="47">
        <v>151742.38</v>
      </c>
      <c r="CJ25" s="45">
        <v>106027.58</v>
      </c>
      <c r="CK25" s="46">
        <v>0</v>
      </c>
      <c r="CL25" s="47">
        <v>115.27764999999999</v>
      </c>
      <c r="CM25" s="32"/>
      <c r="CN25" s="45">
        <v>1790000000</v>
      </c>
      <c r="CO25" s="46">
        <v>0</v>
      </c>
      <c r="CP25" s="47">
        <v>1954128.8</v>
      </c>
      <c r="CQ25" s="45">
        <v>137000000</v>
      </c>
      <c r="CR25" s="46">
        <v>0</v>
      </c>
      <c r="CS25" s="47">
        <v>149400.31</v>
      </c>
      <c r="CT25" s="45">
        <v>106712.44</v>
      </c>
      <c r="CU25" s="46">
        <v>0</v>
      </c>
      <c r="CV25" s="47">
        <v>113.05932</v>
      </c>
      <c r="CW25" s="32"/>
      <c r="CX25" s="45">
        <v>1800000000</v>
      </c>
      <c r="CY25" s="46">
        <v>0</v>
      </c>
      <c r="CZ25" s="47">
        <v>1990000</v>
      </c>
      <c r="DA25" s="45">
        <v>138000000</v>
      </c>
      <c r="DB25" s="46">
        <v>0</v>
      </c>
      <c r="DC25" s="47">
        <v>152000</v>
      </c>
      <c r="DD25" s="45">
        <v>106000</v>
      </c>
      <c r="DE25" s="46">
        <v>0</v>
      </c>
      <c r="DF25" s="47">
        <v>115</v>
      </c>
      <c r="DG25" s="32"/>
      <c r="DH25" s="45">
        <v>1802348420</v>
      </c>
      <c r="DI25" s="46">
        <v>0</v>
      </c>
      <c r="DJ25" s="47">
        <v>1981472</v>
      </c>
      <c r="DK25" s="45">
        <v>137834304</v>
      </c>
      <c r="DL25" s="46">
        <v>0</v>
      </c>
      <c r="DM25" s="47">
        <v>151490.75</v>
      </c>
      <c r="DN25" s="45">
        <v>106313.59</v>
      </c>
      <c r="DO25" s="46">
        <v>0</v>
      </c>
      <c r="DP25" s="47">
        <v>115.01224999999999</v>
      </c>
      <c r="DQ25" s="32"/>
    </row>
    <row r="26" spans="1:121" x14ac:dyDescent="0.25">
      <c r="A26" s="28">
        <v>0.68055555555555802</v>
      </c>
      <c r="B26" s="42">
        <v>1900497410</v>
      </c>
      <c r="C26" s="43">
        <v>0</v>
      </c>
      <c r="D26" s="44">
        <v>1893294.2</v>
      </c>
      <c r="E26" s="42">
        <v>145376432</v>
      </c>
      <c r="F26" s="43">
        <v>0</v>
      </c>
      <c r="G26" s="44">
        <v>144749.26999999999</v>
      </c>
      <c r="H26" s="42">
        <v>111513.4</v>
      </c>
      <c r="I26" s="43">
        <v>0</v>
      </c>
      <c r="J26" s="44">
        <v>109.511154</v>
      </c>
      <c r="K26" s="32"/>
      <c r="L26" s="42">
        <v>1888542080</v>
      </c>
      <c r="M26" s="43">
        <v>0</v>
      </c>
      <c r="N26" s="44">
        <v>1896964.8</v>
      </c>
      <c r="O26" s="42">
        <v>144463936</v>
      </c>
      <c r="P26" s="43">
        <v>0</v>
      </c>
      <c r="Q26" s="44">
        <v>145029.92000000001</v>
      </c>
      <c r="R26" s="42">
        <v>110515.83</v>
      </c>
      <c r="S26" s="43">
        <v>0</v>
      </c>
      <c r="T26" s="44">
        <v>109.66527000000001</v>
      </c>
      <c r="U26" s="32"/>
      <c r="V26" s="42">
        <v>1891947780</v>
      </c>
      <c r="W26" s="43">
        <v>0</v>
      </c>
      <c r="X26" s="44">
        <v>1894537.5</v>
      </c>
      <c r="Y26" s="42">
        <v>144726992</v>
      </c>
      <c r="Z26" s="43">
        <v>0</v>
      </c>
      <c r="AA26" s="44">
        <v>144844.35999999999</v>
      </c>
      <c r="AB26" s="42">
        <v>110787.3</v>
      </c>
      <c r="AC26" s="43">
        <v>0</v>
      </c>
      <c r="AD26" s="44">
        <v>109.58243</v>
      </c>
      <c r="AE26" s="32"/>
      <c r="AF26" s="42">
        <v>1890578940</v>
      </c>
      <c r="AG26" s="43">
        <v>0</v>
      </c>
      <c r="AH26" s="44">
        <v>1909173.5</v>
      </c>
      <c r="AI26" s="42">
        <v>144615824</v>
      </c>
      <c r="AJ26" s="43">
        <v>0</v>
      </c>
      <c r="AK26" s="44">
        <v>145963.22</v>
      </c>
      <c r="AL26" s="42">
        <v>110675.44500000001</v>
      </c>
      <c r="AM26" s="43">
        <v>0</v>
      </c>
      <c r="AN26" s="44">
        <v>110.48963999999999</v>
      </c>
      <c r="AO26" s="32"/>
      <c r="AP26" s="42">
        <v>1888924030</v>
      </c>
      <c r="AQ26" s="43">
        <v>0</v>
      </c>
      <c r="AR26" s="44">
        <v>1910512.5</v>
      </c>
      <c r="AS26" s="42">
        <v>144500448</v>
      </c>
      <c r="AT26" s="43">
        <v>0</v>
      </c>
      <c r="AU26" s="44">
        <v>146065.60999999999</v>
      </c>
      <c r="AV26" s="42">
        <v>110467.39</v>
      </c>
      <c r="AW26" s="43">
        <v>0</v>
      </c>
      <c r="AX26" s="44">
        <v>110.186615</v>
      </c>
      <c r="AY26" s="32"/>
      <c r="AZ26" s="42"/>
      <c r="BA26" s="43"/>
      <c r="BB26" s="44"/>
      <c r="BC26" s="42"/>
      <c r="BD26" s="43"/>
      <c r="BE26" s="44"/>
      <c r="BF26" s="42"/>
      <c r="BG26" s="43"/>
      <c r="BH26" s="44"/>
      <c r="BI26" s="32"/>
      <c r="BJ26" s="42">
        <v>1887829890</v>
      </c>
      <c r="BK26" s="43">
        <v>0</v>
      </c>
      <c r="BL26" s="44">
        <v>1902555.5</v>
      </c>
      <c r="BM26" s="42">
        <v>144415424</v>
      </c>
      <c r="BN26" s="43">
        <v>0</v>
      </c>
      <c r="BO26" s="44">
        <v>145457.31</v>
      </c>
      <c r="BP26" s="42">
        <v>110454</v>
      </c>
      <c r="BQ26" s="43">
        <v>0</v>
      </c>
      <c r="BR26" s="44">
        <v>110.08028</v>
      </c>
      <c r="BS26" s="32"/>
      <c r="BT26" s="42">
        <v>1888281860</v>
      </c>
      <c r="BU26" s="43">
        <v>0</v>
      </c>
      <c r="BV26" s="44">
        <v>1911463</v>
      </c>
      <c r="BW26" s="42">
        <v>144448992</v>
      </c>
      <c r="BX26" s="43">
        <v>0</v>
      </c>
      <c r="BY26" s="44">
        <v>146138.32999999999</v>
      </c>
      <c r="BZ26" s="42">
        <v>110506.6088309945</v>
      </c>
      <c r="CA26" s="43">
        <v>0</v>
      </c>
      <c r="CB26" s="44">
        <v>110.600266</v>
      </c>
      <c r="CC26" s="32"/>
      <c r="CD26" s="42">
        <v>1885838980</v>
      </c>
      <c r="CE26" s="43">
        <v>0</v>
      </c>
      <c r="CF26" s="44">
        <v>1903208.2</v>
      </c>
      <c r="CG26" s="42">
        <v>144265808</v>
      </c>
      <c r="CH26" s="43">
        <v>0</v>
      </c>
      <c r="CI26" s="44">
        <v>145507.22</v>
      </c>
      <c r="CJ26" s="42">
        <v>110296.96000000001</v>
      </c>
      <c r="CK26" s="43">
        <v>0</v>
      </c>
      <c r="CL26" s="44">
        <v>110.17019999999999</v>
      </c>
      <c r="CM26" s="32"/>
      <c r="CN26" s="42">
        <v>1880000000</v>
      </c>
      <c r="CO26" s="43">
        <v>0</v>
      </c>
      <c r="CP26" s="44">
        <v>1870356.6</v>
      </c>
      <c r="CQ26" s="42">
        <v>144000000</v>
      </c>
      <c r="CR26" s="43">
        <v>0</v>
      </c>
      <c r="CS26" s="44">
        <v>142995.62</v>
      </c>
      <c r="CT26" s="42">
        <v>111043.905</v>
      </c>
      <c r="CU26" s="43">
        <v>0</v>
      </c>
      <c r="CV26" s="44">
        <v>107.65958999999999</v>
      </c>
      <c r="CW26" s="32"/>
      <c r="CX26" s="42">
        <v>1890000000</v>
      </c>
      <c r="CY26" s="43">
        <v>0</v>
      </c>
      <c r="CZ26" s="44">
        <v>1920000</v>
      </c>
      <c r="DA26" s="42">
        <v>145000000</v>
      </c>
      <c r="DB26" s="43">
        <v>0</v>
      </c>
      <c r="DC26" s="44">
        <v>147000</v>
      </c>
      <c r="DD26" s="42">
        <v>111000</v>
      </c>
      <c r="DE26" s="43">
        <v>0</v>
      </c>
      <c r="DF26" s="44">
        <v>111</v>
      </c>
      <c r="DG26" s="32"/>
      <c r="DH26" s="42">
        <v>1890817920</v>
      </c>
      <c r="DI26" s="43">
        <v>0</v>
      </c>
      <c r="DJ26" s="44">
        <v>1900858.2</v>
      </c>
      <c r="DK26" s="42">
        <v>144638256</v>
      </c>
      <c r="DL26" s="43">
        <v>0</v>
      </c>
      <c r="DM26" s="44">
        <v>145327.57999999999</v>
      </c>
      <c r="DN26" s="42">
        <v>110714.97</v>
      </c>
      <c r="DO26" s="43">
        <v>0</v>
      </c>
      <c r="DP26" s="44">
        <v>109.9034</v>
      </c>
      <c r="DQ26" s="32"/>
    </row>
    <row r="27" spans="1:121" x14ac:dyDescent="0.25">
      <c r="A27" s="28">
        <v>0.68402777777778001</v>
      </c>
      <c r="B27" s="45">
        <v>2006786690</v>
      </c>
      <c r="C27" s="46">
        <v>0</v>
      </c>
      <c r="D27" s="47">
        <v>1835572.4</v>
      </c>
      <c r="E27" s="45">
        <v>153572800</v>
      </c>
      <c r="F27" s="46">
        <v>0</v>
      </c>
      <c r="G27" s="47">
        <v>140336.22</v>
      </c>
      <c r="H27" s="45">
        <v>117007.53</v>
      </c>
      <c r="I27" s="46">
        <v>0</v>
      </c>
      <c r="J27" s="47">
        <v>104.932945</v>
      </c>
      <c r="K27" s="32"/>
      <c r="L27" s="45">
        <v>1993530750</v>
      </c>
      <c r="M27" s="46">
        <v>0</v>
      </c>
      <c r="N27" s="47">
        <v>1832977.6</v>
      </c>
      <c r="O27" s="45">
        <v>152555376</v>
      </c>
      <c r="P27" s="46">
        <v>0</v>
      </c>
      <c r="Q27" s="47">
        <v>140137.89000000001</v>
      </c>
      <c r="R27" s="45">
        <v>115776.12</v>
      </c>
      <c r="S27" s="46">
        <v>0</v>
      </c>
      <c r="T27" s="47">
        <v>104.57093</v>
      </c>
      <c r="U27" s="32"/>
      <c r="V27" s="45">
        <v>1996881280</v>
      </c>
      <c r="W27" s="46">
        <v>0</v>
      </c>
      <c r="X27" s="47">
        <v>1830761.2</v>
      </c>
      <c r="Y27" s="45">
        <v>152816304</v>
      </c>
      <c r="Z27" s="46">
        <v>0</v>
      </c>
      <c r="AA27" s="47">
        <v>139968.44</v>
      </c>
      <c r="AB27" s="45">
        <v>116080.44</v>
      </c>
      <c r="AC27" s="46">
        <v>0</v>
      </c>
      <c r="AD27" s="47">
        <v>104.496605</v>
      </c>
      <c r="AE27" s="32"/>
      <c r="AF27" s="45">
        <v>1998068740</v>
      </c>
      <c r="AG27" s="46">
        <v>0</v>
      </c>
      <c r="AH27" s="47">
        <v>1838221.5</v>
      </c>
      <c r="AI27" s="45">
        <v>152896720</v>
      </c>
      <c r="AJ27" s="46">
        <v>0</v>
      </c>
      <c r="AK27" s="47">
        <v>140538.72</v>
      </c>
      <c r="AL27" s="45">
        <v>116130.48</v>
      </c>
      <c r="AM27" s="46">
        <v>0</v>
      </c>
      <c r="AN27" s="47">
        <v>105.20547500000001</v>
      </c>
      <c r="AO27" s="32"/>
      <c r="AP27" s="45">
        <v>1995090430</v>
      </c>
      <c r="AQ27" s="46">
        <v>0</v>
      </c>
      <c r="AR27" s="47">
        <v>1847336.9</v>
      </c>
      <c r="AS27" s="45">
        <v>152683600</v>
      </c>
      <c r="AT27" s="46">
        <v>0</v>
      </c>
      <c r="AU27" s="47">
        <v>141235.62</v>
      </c>
      <c r="AV27" s="45">
        <v>115774.41</v>
      </c>
      <c r="AW27" s="46">
        <v>0</v>
      </c>
      <c r="AX27" s="47">
        <v>105.22637</v>
      </c>
      <c r="AY27" s="32"/>
      <c r="AZ27" s="45"/>
      <c r="BA27" s="46"/>
      <c r="BB27" s="47"/>
      <c r="BC27" s="45"/>
      <c r="BD27" s="46"/>
      <c r="BE27" s="47"/>
      <c r="BF27" s="45"/>
      <c r="BG27" s="46"/>
      <c r="BH27" s="47"/>
      <c r="BI27" s="32"/>
      <c r="BJ27" s="45">
        <v>1992797820</v>
      </c>
      <c r="BK27" s="46">
        <v>0</v>
      </c>
      <c r="BL27" s="47">
        <v>1830709.4</v>
      </c>
      <c r="BM27" s="45">
        <v>152506864</v>
      </c>
      <c r="BN27" s="46">
        <v>0</v>
      </c>
      <c r="BO27" s="47">
        <v>139964.45000000001</v>
      </c>
      <c r="BP27" s="45">
        <v>115710.65</v>
      </c>
      <c r="BQ27" s="46">
        <v>0</v>
      </c>
      <c r="BR27" s="47">
        <v>104.73184000000001</v>
      </c>
      <c r="BS27" s="32"/>
      <c r="BT27" s="45">
        <v>1994245760</v>
      </c>
      <c r="BU27" s="46">
        <v>0</v>
      </c>
      <c r="BV27" s="47">
        <v>1830789.9</v>
      </c>
      <c r="BW27" s="45">
        <v>152617504</v>
      </c>
      <c r="BX27" s="46">
        <v>0</v>
      </c>
      <c r="BY27" s="47">
        <v>139970.6</v>
      </c>
      <c r="BZ27" s="45">
        <v>115820.97153694234</v>
      </c>
      <c r="CA27" s="46">
        <v>0</v>
      </c>
      <c r="CB27" s="47">
        <v>104.84704000000001</v>
      </c>
      <c r="CC27" s="32"/>
      <c r="CD27" s="45">
        <v>1991865730</v>
      </c>
      <c r="CE27" s="46">
        <v>0</v>
      </c>
      <c r="CF27" s="47">
        <v>1812858.2</v>
      </c>
      <c r="CG27" s="45">
        <v>152443600</v>
      </c>
      <c r="CH27" s="46">
        <v>0</v>
      </c>
      <c r="CI27" s="47">
        <v>138599.66</v>
      </c>
      <c r="CJ27" s="45">
        <v>115615.875</v>
      </c>
      <c r="CK27" s="46">
        <v>0</v>
      </c>
      <c r="CL27" s="47">
        <v>103.74818</v>
      </c>
      <c r="CM27" s="32"/>
      <c r="CN27" s="45">
        <v>1990000000</v>
      </c>
      <c r="CO27" s="46">
        <v>0</v>
      </c>
      <c r="CP27" s="47">
        <v>1846269.4</v>
      </c>
      <c r="CQ27" s="45">
        <v>152000000</v>
      </c>
      <c r="CR27" s="46">
        <v>0</v>
      </c>
      <c r="CS27" s="47">
        <v>141154.07999999999</v>
      </c>
      <c r="CT27" s="45">
        <v>116234.19</v>
      </c>
      <c r="CU27" s="46">
        <v>0</v>
      </c>
      <c r="CV27" s="47">
        <v>104.32946</v>
      </c>
      <c r="CW27" s="32"/>
      <c r="CX27" s="45">
        <v>2000000000</v>
      </c>
      <c r="CY27" s="46">
        <v>0</v>
      </c>
      <c r="CZ27" s="47">
        <v>1840000</v>
      </c>
      <c r="DA27" s="45">
        <v>153000000</v>
      </c>
      <c r="DB27" s="46">
        <v>0</v>
      </c>
      <c r="DC27" s="47">
        <v>141000</v>
      </c>
      <c r="DD27" s="45">
        <v>116000</v>
      </c>
      <c r="DE27" s="46">
        <v>0</v>
      </c>
      <c r="DF27" s="47">
        <v>105</v>
      </c>
      <c r="DG27" s="32"/>
      <c r="DH27" s="45">
        <v>1996959360</v>
      </c>
      <c r="DI27" s="46">
        <v>0</v>
      </c>
      <c r="DJ27" s="47">
        <v>1831193.2</v>
      </c>
      <c r="DK27" s="45">
        <v>152811120</v>
      </c>
      <c r="DL27" s="46">
        <v>0</v>
      </c>
      <c r="DM27" s="47">
        <v>140001.44</v>
      </c>
      <c r="DN27" s="45">
        <v>116060.734</v>
      </c>
      <c r="DO27" s="46">
        <v>0</v>
      </c>
      <c r="DP27" s="47">
        <v>104.57357</v>
      </c>
      <c r="DQ27" s="32"/>
    </row>
    <row r="28" spans="1:121" x14ac:dyDescent="0.25">
      <c r="A28" s="28">
        <v>0.687500000000002</v>
      </c>
      <c r="B28" s="42">
        <v>2125219840</v>
      </c>
      <c r="C28" s="43">
        <v>0</v>
      </c>
      <c r="D28" s="44">
        <v>1921172.5</v>
      </c>
      <c r="E28" s="42">
        <v>162685120</v>
      </c>
      <c r="F28" s="43">
        <v>0</v>
      </c>
      <c r="G28" s="44">
        <v>146880.60999999999</v>
      </c>
      <c r="H28" s="42">
        <v>123120.8</v>
      </c>
      <c r="I28" s="43">
        <v>0</v>
      </c>
      <c r="J28" s="44">
        <v>109.13801599999999</v>
      </c>
      <c r="K28" s="32"/>
      <c r="L28" s="42">
        <v>2115916030</v>
      </c>
      <c r="M28" s="43">
        <v>0</v>
      </c>
      <c r="N28" s="44">
        <v>1914317.6</v>
      </c>
      <c r="O28" s="42">
        <v>161967952</v>
      </c>
      <c r="P28" s="43">
        <v>0</v>
      </c>
      <c r="Q28" s="44">
        <v>146356.57999999999</v>
      </c>
      <c r="R28" s="42">
        <v>121992.625</v>
      </c>
      <c r="S28" s="43">
        <v>0</v>
      </c>
      <c r="T28" s="44">
        <v>108.49782999999999</v>
      </c>
      <c r="U28" s="32"/>
      <c r="V28" s="42">
        <v>2117182980</v>
      </c>
      <c r="W28" s="43">
        <v>0</v>
      </c>
      <c r="X28" s="44">
        <v>1912109.1</v>
      </c>
      <c r="Y28" s="42">
        <v>162064272</v>
      </c>
      <c r="Z28" s="43">
        <v>0</v>
      </c>
      <c r="AA28" s="44">
        <v>146187.73000000001</v>
      </c>
      <c r="AB28" s="42">
        <v>122155.35</v>
      </c>
      <c r="AC28" s="43">
        <v>0</v>
      </c>
      <c r="AD28" s="44">
        <v>108.45877</v>
      </c>
      <c r="AE28" s="32"/>
      <c r="AF28" s="42">
        <v>2121476220</v>
      </c>
      <c r="AG28" s="43">
        <v>0</v>
      </c>
      <c r="AH28" s="44">
        <v>1906246.8</v>
      </c>
      <c r="AI28" s="42">
        <v>162389328</v>
      </c>
      <c r="AJ28" s="43">
        <v>0</v>
      </c>
      <c r="AK28" s="44">
        <v>145739.42000000001</v>
      </c>
      <c r="AL28" s="42">
        <v>122393.734</v>
      </c>
      <c r="AM28" s="43">
        <v>0</v>
      </c>
      <c r="AN28" s="44">
        <v>108.30544999999999</v>
      </c>
      <c r="AO28" s="32"/>
      <c r="AP28" s="42">
        <v>2119860350</v>
      </c>
      <c r="AQ28" s="43">
        <v>0</v>
      </c>
      <c r="AR28" s="44">
        <v>1922230.9</v>
      </c>
      <c r="AS28" s="42">
        <v>162281104</v>
      </c>
      <c r="AT28" s="43">
        <v>0</v>
      </c>
      <c r="AU28" s="44">
        <v>146961.53</v>
      </c>
      <c r="AV28" s="42">
        <v>122111.94500000001</v>
      </c>
      <c r="AW28" s="43">
        <v>0</v>
      </c>
      <c r="AX28" s="44">
        <v>108.75214</v>
      </c>
      <c r="AY28" s="32"/>
      <c r="AZ28" s="42"/>
      <c r="BA28" s="43"/>
      <c r="BB28" s="44"/>
      <c r="BC28" s="42"/>
      <c r="BD28" s="43"/>
      <c r="BE28" s="44"/>
      <c r="BF28" s="42"/>
      <c r="BG28" s="43"/>
      <c r="BH28" s="44"/>
      <c r="BI28" s="32"/>
      <c r="BJ28" s="42">
        <v>2116314110</v>
      </c>
      <c r="BK28" s="43">
        <v>0</v>
      </c>
      <c r="BL28" s="44">
        <v>1903478.6</v>
      </c>
      <c r="BM28" s="42">
        <v>162014688</v>
      </c>
      <c r="BN28" s="43">
        <v>0</v>
      </c>
      <c r="BO28" s="44">
        <v>145527.89000000001</v>
      </c>
      <c r="BP28" s="42">
        <v>121989.54</v>
      </c>
      <c r="BQ28" s="43">
        <v>0</v>
      </c>
      <c r="BR28" s="44">
        <v>108.19235999999999</v>
      </c>
      <c r="BS28" s="32"/>
      <c r="BT28" s="42">
        <v>2119405950</v>
      </c>
      <c r="BU28" s="43">
        <v>0</v>
      </c>
      <c r="BV28" s="44">
        <v>1909449.5</v>
      </c>
      <c r="BW28" s="42">
        <v>162249248</v>
      </c>
      <c r="BX28" s="43">
        <v>0</v>
      </c>
      <c r="BY28" s="44">
        <v>145984.34</v>
      </c>
      <c r="BZ28" s="42">
        <v>122207.3113053475</v>
      </c>
      <c r="CA28" s="43">
        <v>0</v>
      </c>
      <c r="CB28" s="44">
        <v>108.59865600000001</v>
      </c>
      <c r="CC28" s="32"/>
      <c r="CD28" s="42">
        <v>2116160380</v>
      </c>
      <c r="CE28" s="43">
        <v>0</v>
      </c>
      <c r="CF28" s="44">
        <v>1897100.5</v>
      </c>
      <c r="CG28" s="42">
        <v>162003088</v>
      </c>
      <c r="CH28" s="43">
        <v>0</v>
      </c>
      <c r="CI28" s="44">
        <v>145040.25</v>
      </c>
      <c r="CJ28" s="42">
        <v>121932.45</v>
      </c>
      <c r="CK28" s="43">
        <v>0</v>
      </c>
      <c r="CL28" s="44">
        <v>107.79273999999999</v>
      </c>
      <c r="CM28" s="32"/>
      <c r="CN28" s="42">
        <v>2110000000</v>
      </c>
      <c r="CO28" s="43">
        <v>0</v>
      </c>
      <c r="CP28" s="44">
        <v>1936480.4</v>
      </c>
      <c r="CQ28" s="42">
        <v>162000000</v>
      </c>
      <c r="CR28" s="43">
        <v>0</v>
      </c>
      <c r="CS28" s="44">
        <v>148051.01</v>
      </c>
      <c r="CT28" s="42">
        <v>122463.31</v>
      </c>
      <c r="CU28" s="43">
        <v>0</v>
      </c>
      <c r="CV28" s="44">
        <v>109.00699</v>
      </c>
      <c r="CW28" s="32"/>
      <c r="CX28" s="42">
        <v>2120000000</v>
      </c>
      <c r="CY28" s="43">
        <v>0</v>
      </c>
      <c r="CZ28" s="44">
        <v>1920000</v>
      </c>
      <c r="DA28" s="42">
        <v>162000000</v>
      </c>
      <c r="DB28" s="43">
        <v>0</v>
      </c>
      <c r="DC28" s="44">
        <v>147000</v>
      </c>
      <c r="DD28" s="42">
        <v>122000</v>
      </c>
      <c r="DE28" s="43">
        <v>0</v>
      </c>
      <c r="DF28" s="44">
        <v>109</v>
      </c>
      <c r="DG28" s="32"/>
      <c r="DH28" s="42">
        <v>2116213500</v>
      </c>
      <c r="DI28" s="43">
        <v>0</v>
      </c>
      <c r="DJ28" s="44">
        <v>1916926.1</v>
      </c>
      <c r="DK28" s="42">
        <v>161983648</v>
      </c>
      <c r="DL28" s="43">
        <v>0</v>
      </c>
      <c r="DM28" s="44">
        <v>146555.94</v>
      </c>
      <c r="DN28" s="42">
        <v>122073.29</v>
      </c>
      <c r="DO28" s="43">
        <v>0</v>
      </c>
      <c r="DP28" s="44">
        <v>108.67512499999999</v>
      </c>
      <c r="DQ28" s="32"/>
    </row>
    <row r="29" spans="1:121" x14ac:dyDescent="0.25">
      <c r="A29" s="28">
        <v>0.69097222222222499</v>
      </c>
      <c r="B29" s="45">
        <v>2230050820</v>
      </c>
      <c r="C29" s="46">
        <v>0</v>
      </c>
      <c r="D29" s="47">
        <v>1957574.6</v>
      </c>
      <c r="E29" s="45">
        <v>170771056</v>
      </c>
      <c r="F29" s="46">
        <v>0</v>
      </c>
      <c r="G29" s="47">
        <v>149663.75</v>
      </c>
      <c r="H29" s="45">
        <v>128652.516</v>
      </c>
      <c r="I29" s="46">
        <v>0</v>
      </c>
      <c r="J29" s="47">
        <v>110.955765</v>
      </c>
      <c r="K29" s="32"/>
      <c r="L29" s="45">
        <v>2224171260</v>
      </c>
      <c r="M29" s="46">
        <v>0</v>
      </c>
      <c r="N29" s="47">
        <v>1951228.1</v>
      </c>
      <c r="O29" s="45">
        <v>170297552</v>
      </c>
      <c r="P29" s="46">
        <v>0</v>
      </c>
      <c r="Q29" s="47">
        <v>149178.54999999999</v>
      </c>
      <c r="R29" s="45">
        <v>127588.47</v>
      </c>
      <c r="S29" s="46">
        <v>0</v>
      </c>
      <c r="T29" s="47">
        <v>110.45347</v>
      </c>
      <c r="U29" s="32"/>
      <c r="V29" s="45">
        <v>2226345980</v>
      </c>
      <c r="W29" s="46">
        <v>0</v>
      </c>
      <c r="X29" s="47">
        <v>1948525.8</v>
      </c>
      <c r="Y29" s="45">
        <v>170464896</v>
      </c>
      <c r="Z29" s="46">
        <v>0</v>
      </c>
      <c r="AA29" s="47">
        <v>148971.98000000001</v>
      </c>
      <c r="AB29" s="45">
        <v>127818.234</v>
      </c>
      <c r="AC29" s="46">
        <v>0</v>
      </c>
      <c r="AD29" s="47">
        <v>110.38821</v>
      </c>
      <c r="AE29" s="32"/>
      <c r="AF29" s="45">
        <v>2234112770</v>
      </c>
      <c r="AG29" s="46">
        <v>0</v>
      </c>
      <c r="AH29" s="47">
        <v>1937496.2</v>
      </c>
      <c r="AI29" s="45">
        <v>171058640</v>
      </c>
      <c r="AJ29" s="46">
        <v>0</v>
      </c>
      <c r="AK29" s="47">
        <v>148128.64000000001</v>
      </c>
      <c r="AL29" s="45">
        <v>128210.08</v>
      </c>
      <c r="AM29" s="46">
        <v>0</v>
      </c>
      <c r="AN29" s="47">
        <v>109.83575999999999</v>
      </c>
      <c r="AO29" s="32"/>
      <c r="AP29" s="45">
        <v>2232014850</v>
      </c>
      <c r="AQ29" s="46">
        <v>0</v>
      </c>
      <c r="AR29" s="47">
        <v>1951742.5</v>
      </c>
      <c r="AS29" s="45">
        <v>170922528</v>
      </c>
      <c r="AT29" s="46">
        <v>0</v>
      </c>
      <c r="AU29" s="47">
        <v>149217.82999999999</v>
      </c>
      <c r="AV29" s="45">
        <v>127893.37</v>
      </c>
      <c r="AW29" s="46">
        <v>0</v>
      </c>
      <c r="AX29" s="47">
        <v>110.1666</v>
      </c>
      <c r="AY29" s="32"/>
      <c r="AZ29" s="45"/>
      <c r="BA29" s="46"/>
      <c r="BB29" s="47"/>
      <c r="BC29" s="45"/>
      <c r="BD29" s="46"/>
      <c r="BE29" s="47"/>
      <c r="BF29" s="45"/>
      <c r="BG29" s="46"/>
      <c r="BH29" s="47"/>
      <c r="BI29" s="32"/>
      <c r="BJ29" s="45">
        <v>2225595390</v>
      </c>
      <c r="BK29" s="46">
        <v>0</v>
      </c>
      <c r="BL29" s="47">
        <v>1941876.4</v>
      </c>
      <c r="BM29" s="45">
        <v>170423616</v>
      </c>
      <c r="BN29" s="46">
        <v>0</v>
      </c>
      <c r="BO29" s="47">
        <v>148463.6</v>
      </c>
      <c r="BP29" s="45">
        <v>127616.99</v>
      </c>
      <c r="BQ29" s="46">
        <v>0</v>
      </c>
      <c r="BR29" s="47">
        <v>110.22941</v>
      </c>
      <c r="BS29" s="32"/>
      <c r="BT29" s="45">
        <v>2228793340</v>
      </c>
      <c r="BU29" s="46">
        <v>0</v>
      </c>
      <c r="BV29" s="47">
        <v>1943091.2</v>
      </c>
      <c r="BW29" s="45">
        <v>170679648</v>
      </c>
      <c r="BX29" s="46">
        <v>0</v>
      </c>
      <c r="BY29" s="47">
        <v>148556.35999999999</v>
      </c>
      <c r="BZ29" s="45">
        <v>127888.20111328406</v>
      </c>
      <c r="CA29" s="46">
        <v>0</v>
      </c>
      <c r="CB29" s="47">
        <v>110.02288</v>
      </c>
      <c r="CC29" s="32"/>
      <c r="CD29" s="45">
        <v>2226952960</v>
      </c>
      <c r="CE29" s="46">
        <v>0</v>
      </c>
      <c r="CF29" s="47">
        <v>1940762</v>
      </c>
      <c r="CG29" s="45">
        <v>170543424</v>
      </c>
      <c r="CH29" s="46">
        <v>0</v>
      </c>
      <c r="CI29" s="47">
        <v>148378.4</v>
      </c>
      <c r="CJ29" s="45">
        <v>127688.914</v>
      </c>
      <c r="CK29" s="46">
        <v>0</v>
      </c>
      <c r="CL29" s="47">
        <v>110.00664</v>
      </c>
      <c r="CM29" s="32"/>
      <c r="CN29" s="45">
        <v>2220000000</v>
      </c>
      <c r="CO29" s="46">
        <v>0</v>
      </c>
      <c r="CP29" s="47">
        <v>2014989.8</v>
      </c>
      <c r="CQ29" s="45">
        <v>170000000</v>
      </c>
      <c r="CR29" s="46">
        <v>0</v>
      </c>
      <c r="CS29" s="47">
        <v>154053.4</v>
      </c>
      <c r="CT29" s="45">
        <v>127468.545</v>
      </c>
      <c r="CU29" s="46">
        <v>0</v>
      </c>
      <c r="CV29" s="47">
        <v>114.32311</v>
      </c>
      <c r="CW29" s="32"/>
      <c r="CX29" s="45">
        <v>2230000000</v>
      </c>
      <c r="CY29" s="46">
        <v>0</v>
      </c>
      <c r="CZ29" s="47">
        <v>1950000</v>
      </c>
      <c r="DA29" s="45">
        <v>171000000</v>
      </c>
      <c r="DB29" s="46">
        <v>0</v>
      </c>
      <c r="DC29" s="47">
        <v>149000</v>
      </c>
      <c r="DD29" s="45">
        <v>128000</v>
      </c>
      <c r="DE29" s="46">
        <v>0</v>
      </c>
      <c r="DF29" s="47">
        <v>110</v>
      </c>
      <c r="DG29" s="32"/>
      <c r="DH29" s="45">
        <v>2222002180</v>
      </c>
      <c r="DI29" s="46">
        <v>0</v>
      </c>
      <c r="DJ29" s="47">
        <v>1962344.1</v>
      </c>
      <c r="DK29" s="45">
        <v>170137456</v>
      </c>
      <c r="DL29" s="46">
        <v>0</v>
      </c>
      <c r="DM29" s="47">
        <v>150028.34</v>
      </c>
      <c r="DN29" s="45">
        <v>127502.83</v>
      </c>
      <c r="DO29" s="46">
        <v>0</v>
      </c>
      <c r="DP29" s="47">
        <v>111.011566</v>
      </c>
      <c r="DQ29" s="32"/>
    </row>
    <row r="30" spans="1:121" x14ac:dyDescent="0.25">
      <c r="A30" s="28">
        <v>0.69444444444444697</v>
      </c>
      <c r="B30" s="42">
        <v>2307232000</v>
      </c>
      <c r="C30" s="43">
        <v>0</v>
      </c>
      <c r="D30" s="44">
        <v>1964181.8</v>
      </c>
      <c r="E30" s="42">
        <v>176718352</v>
      </c>
      <c r="F30" s="43">
        <v>0</v>
      </c>
      <c r="G30" s="44">
        <v>150168.94</v>
      </c>
      <c r="H30" s="42">
        <v>132714.16</v>
      </c>
      <c r="I30" s="43">
        <v>0</v>
      </c>
      <c r="J30" s="44">
        <v>111.40712000000001</v>
      </c>
      <c r="K30" s="32"/>
      <c r="L30" s="42">
        <v>2296403970</v>
      </c>
      <c r="M30" s="43">
        <v>0</v>
      </c>
      <c r="N30" s="44">
        <v>1961269.5</v>
      </c>
      <c r="O30" s="42">
        <v>175872288</v>
      </c>
      <c r="P30" s="43">
        <v>0</v>
      </c>
      <c r="Q30" s="44">
        <v>149946.26999999999</v>
      </c>
      <c r="R30" s="42">
        <v>131143.54999999999</v>
      </c>
      <c r="S30" s="43">
        <v>0</v>
      </c>
      <c r="T30" s="44">
        <v>111.01610599999999</v>
      </c>
      <c r="U30" s="32"/>
      <c r="V30" s="42">
        <v>2302005760</v>
      </c>
      <c r="W30" s="43">
        <v>0</v>
      </c>
      <c r="X30" s="44">
        <v>1953761.2</v>
      </c>
      <c r="Y30" s="42">
        <v>176303472</v>
      </c>
      <c r="Z30" s="43">
        <v>0</v>
      </c>
      <c r="AA30" s="44">
        <v>149372.23000000001</v>
      </c>
      <c r="AB30" s="42">
        <v>131681.32999999999</v>
      </c>
      <c r="AC30" s="43">
        <v>0</v>
      </c>
      <c r="AD30" s="44">
        <v>110.70977999999999</v>
      </c>
      <c r="AE30" s="32"/>
      <c r="AF30" s="42">
        <v>2315119360</v>
      </c>
      <c r="AG30" s="43">
        <v>0</v>
      </c>
      <c r="AH30" s="44">
        <v>1947705.5</v>
      </c>
      <c r="AI30" s="42">
        <v>177310272</v>
      </c>
      <c r="AJ30" s="43">
        <v>0</v>
      </c>
      <c r="AK30" s="44">
        <v>148909.17000000001</v>
      </c>
      <c r="AL30" s="42">
        <v>132403.04999999999</v>
      </c>
      <c r="AM30" s="43">
        <v>0</v>
      </c>
      <c r="AN30" s="44">
        <v>110.51318000000001</v>
      </c>
      <c r="AO30" s="32"/>
      <c r="AP30" s="42">
        <v>2308863230</v>
      </c>
      <c r="AQ30" s="43">
        <v>0</v>
      </c>
      <c r="AR30" s="44">
        <v>1981148.1</v>
      </c>
      <c r="AS30" s="42">
        <v>176865328</v>
      </c>
      <c r="AT30" s="43">
        <v>0</v>
      </c>
      <c r="AU30" s="44">
        <v>151466.03</v>
      </c>
      <c r="AV30" s="42">
        <v>131729.39000000001</v>
      </c>
      <c r="AW30" s="43">
        <v>0</v>
      </c>
      <c r="AX30" s="44">
        <v>111.840996</v>
      </c>
      <c r="AY30" s="32"/>
      <c r="AZ30" s="42"/>
      <c r="BA30" s="43"/>
      <c r="BB30" s="44"/>
      <c r="BC30" s="42"/>
      <c r="BD30" s="43"/>
      <c r="BE30" s="44"/>
      <c r="BF30" s="42"/>
      <c r="BG30" s="43"/>
      <c r="BH30" s="44"/>
      <c r="BI30" s="32"/>
      <c r="BJ30" s="42">
        <v>2298811140</v>
      </c>
      <c r="BK30" s="43">
        <v>0</v>
      </c>
      <c r="BL30" s="44">
        <v>1950389.5</v>
      </c>
      <c r="BM30" s="42">
        <v>176062736</v>
      </c>
      <c r="BN30" s="43">
        <v>0</v>
      </c>
      <c r="BO30" s="44">
        <v>149114.5</v>
      </c>
      <c r="BP30" s="42">
        <v>131259.89000000001</v>
      </c>
      <c r="BQ30" s="43">
        <v>0</v>
      </c>
      <c r="BR30" s="44">
        <v>110.78249</v>
      </c>
      <c r="BS30" s="32"/>
      <c r="BT30" s="42">
        <v>2303431420</v>
      </c>
      <c r="BU30" s="43">
        <v>0</v>
      </c>
      <c r="BV30" s="44">
        <v>1965571.8</v>
      </c>
      <c r="BW30" s="42">
        <v>176438512</v>
      </c>
      <c r="BX30" s="43">
        <v>0</v>
      </c>
      <c r="BY30" s="44">
        <v>150275.12</v>
      </c>
      <c r="BZ30" s="42">
        <v>131593.53646894588</v>
      </c>
      <c r="CA30" s="43">
        <v>0</v>
      </c>
      <c r="CB30" s="44">
        <v>111.095634</v>
      </c>
      <c r="CC30" s="32"/>
      <c r="CD30" s="42">
        <v>2302828800</v>
      </c>
      <c r="CE30" s="43">
        <v>0</v>
      </c>
      <c r="CF30" s="44">
        <v>1941178.2</v>
      </c>
      <c r="CG30" s="42">
        <v>176394656</v>
      </c>
      <c r="CH30" s="43">
        <v>0</v>
      </c>
      <c r="CI30" s="44">
        <v>148410.26999999999</v>
      </c>
      <c r="CJ30" s="42">
        <v>131483.23000000001</v>
      </c>
      <c r="CK30" s="43">
        <v>0</v>
      </c>
      <c r="CL30" s="44">
        <v>109.948555</v>
      </c>
      <c r="CM30" s="32"/>
      <c r="CN30" s="42">
        <v>2270000000</v>
      </c>
      <c r="CO30" s="43">
        <v>0</v>
      </c>
      <c r="CP30" s="44">
        <v>1975977.6</v>
      </c>
      <c r="CQ30" s="42">
        <v>174000000</v>
      </c>
      <c r="CR30" s="43">
        <v>0</v>
      </c>
      <c r="CS30" s="44">
        <v>151070.94</v>
      </c>
      <c r="CT30" s="42">
        <v>130047.14</v>
      </c>
      <c r="CU30" s="43">
        <v>0</v>
      </c>
      <c r="CV30" s="44">
        <v>112.249904</v>
      </c>
      <c r="CW30" s="32"/>
      <c r="CX30" s="42">
        <v>2300000000</v>
      </c>
      <c r="CY30" s="43">
        <v>0</v>
      </c>
      <c r="CZ30" s="44">
        <v>1970000</v>
      </c>
      <c r="DA30" s="42">
        <v>177000000</v>
      </c>
      <c r="DB30" s="43">
        <v>0</v>
      </c>
      <c r="DC30" s="44">
        <v>150000</v>
      </c>
      <c r="DD30" s="42">
        <v>132000</v>
      </c>
      <c r="DE30" s="43">
        <v>0</v>
      </c>
      <c r="DF30" s="44">
        <v>111</v>
      </c>
      <c r="DG30" s="32"/>
      <c r="DH30" s="42">
        <v>2296711940</v>
      </c>
      <c r="DI30" s="43">
        <v>0</v>
      </c>
      <c r="DJ30" s="44">
        <v>1982109.2</v>
      </c>
      <c r="DK30" s="42">
        <v>175906720</v>
      </c>
      <c r="DL30" s="43">
        <v>0</v>
      </c>
      <c r="DM30" s="44">
        <v>151539.48000000001</v>
      </c>
      <c r="DN30" s="42">
        <v>131264.67000000001</v>
      </c>
      <c r="DO30" s="43">
        <v>0</v>
      </c>
      <c r="DP30" s="44">
        <v>111.99630999999999</v>
      </c>
      <c r="DQ30" s="32"/>
    </row>
    <row r="31" spans="1:121" x14ac:dyDescent="0.25">
      <c r="A31" s="28">
        <v>0.69791666666666896</v>
      </c>
      <c r="B31" s="45">
        <v>2356961280</v>
      </c>
      <c r="C31" s="46">
        <v>0</v>
      </c>
      <c r="D31" s="47">
        <v>2045926.6</v>
      </c>
      <c r="E31" s="45">
        <v>180561280</v>
      </c>
      <c r="F31" s="46">
        <v>0</v>
      </c>
      <c r="G31" s="47">
        <v>156418.72</v>
      </c>
      <c r="H31" s="45">
        <v>135094.14000000001</v>
      </c>
      <c r="I31" s="46">
        <v>0</v>
      </c>
      <c r="J31" s="47">
        <v>116.17691000000001</v>
      </c>
      <c r="K31" s="32"/>
      <c r="L31" s="45">
        <v>2353848830</v>
      </c>
      <c r="M31" s="46">
        <v>0</v>
      </c>
      <c r="N31" s="47">
        <v>2023952.1</v>
      </c>
      <c r="O31" s="45">
        <v>180306944</v>
      </c>
      <c r="P31" s="46">
        <v>0</v>
      </c>
      <c r="Q31" s="47">
        <v>154738.6</v>
      </c>
      <c r="R31" s="45">
        <v>133976.6</v>
      </c>
      <c r="S31" s="46">
        <v>0</v>
      </c>
      <c r="T31" s="47">
        <v>114.29939</v>
      </c>
      <c r="U31" s="32"/>
      <c r="V31" s="45">
        <v>2357444100</v>
      </c>
      <c r="W31" s="46">
        <v>0</v>
      </c>
      <c r="X31" s="47">
        <v>2031834.9</v>
      </c>
      <c r="Y31" s="45">
        <v>180573760</v>
      </c>
      <c r="Z31" s="46">
        <v>0</v>
      </c>
      <c r="AA31" s="47">
        <v>155341.22</v>
      </c>
      <c r="AB31" s="45">
        <v>134461.17000000001</v>
      </c>
      <c r="AC31" s="46">
        <v>0</v>
      </c>
      <c r="AD31" s="47">
        <v>115.04510500000001</v>
      </c>
      <c r="AE31" s="32"/>
      <c r="AF31" s="45">
        <v>2373556480</v>
      </c>
      <c r="AG31" s="46">
        <v>0</v>
      </c>
      <c r="AH31" s="47">
        <v>1994300.2</v>
      </c>
      <c r="AI31" s="45">
        <v>181801248</v>
      </c>
      <c r="AJ31" s="46">
        <v>0</v>
      </c>
      <c r="AK31" s="47">
        <v>152471.51999999999</v>
      </c>
      <c r="AL31" s="45">
        <v>135340.9</v>
      </c>
      <c r="AM31" s="46">
        <v>0</v>
      </c>
      <c r="AN31" s="47">
        <v>112.95962</v>
      </c>
      <c r="AO31" s="32"/>
      <c r="AP31" s="45">
        <v>2366357500</v>
      </c>
      <c r="AQ31" s="46">
        <v>0</v>
      </c>
      <c r="AR31" s="47">
        <v>2041683.6</v>
      </c>
      <c r="AS31" s="45">
        <v>181278000</v>
      </c>
      <c r="AT31" s="46">
        <v>0</v>
      </c>
      <c r="AU31" s="47">
        <v>156094.19</v>
      </c>
      <c r="AV31" s="45">
        <v>134540.84</v>
      </c>
      <c r="AW31" s="46">
        <v>0</v>
      </c>
      <c r="AX31" s="47">
        <v>115.34076</v>
      </c>
      <c r="AY31" s="32"/>
      <c r="AZ31" s="45"/>
      <c r="BA31" s="46"/>
      <c r="BB31" s="47"/>
      <c r="BC31" s="45"/>
      <c r="BD31" s="46"/>
      <c r="BE31" s="47"/>
      <c r="BF31" s="45"/>
      <c r="BG31" s="46"/>
      <c r="BH31" s="47"/>
      <c r="BI31" s="32"/>
      <c r="BJ31" s="45">
        <v>2356564740</v>
      </c>
      <c r="BK31" s="46">
        <v>0</v>
      </c>
      <c r="BL31" s="47">
        <v>1978273.4</v>
      </c>
      <c r="BM31" s="45">
        <v>180505424</v>
      </c>
      <c r="BN31" s="46">
        <v>0</v>
      </c>
      <c r="BO31" s="47">
        <v>151246.35999999999</v>
      </c>
      <c r="BP31" s="45">
        <v>134116.81</v>
      </c>
      <c r="BQ31" s="46">
        <v>0</v>
      </c>
      <c r="BR31" s="47">
        <v>112.245125</v>
      </c>
      <c r="BS31" s="32"/>
      <c r="BT31" s="45">
        <v>2360297980</v>
      </c>
      <c r="BU31" s="46">
        <v>0</v>
      </c>
      <c r="BV31" s="47">
        <v>2021395</v>
      </c>
      <c r="BW31" s="45">
        <v>180827648</v>
      </c>
      <c r="BX31" s="46">
        <v>0</v>
      </c>
      <c r="BY31" s="47">
        <v>154543.07999999999</v>
      </c>
      <c r="BZ31" s="45">
        <v>134364.6283136596</v>
      </c>
      <c r="CA31" s="46">
        <v>0</v>
      </c>
      <c r="CB31" s="47">
        <v>114.12218</v>
      </c>
      <c r="CC31" s="32"/>
      <c r="CD31" s="45">
        <v>2358073090</v>
      </c>
      <c r="CE31" s="46">
        <v>0</v>
      </c>
      <c r="CF31" s="47">
        <v>1996873.4</v>
      </c>
      <c r="CG31" s="45">
        <v>180658560</v>
      </c>
      <c r="CH31" s="46">
        <v>0</v>
      </c>
      <c r="CI31" s="47">
        <v>152668.42000000001</v>
      </c>
      <c r="CJ31" s="45">
        <v>134232.26999999999</v>
      </c>
      <c r="CK31" s="46">
        <v>0</v>
      </c>
      <c r="CL31" s="47">
        <v>113.12494</v>
      </c>
      <c r="CM31" s="32"/>
      <c r="CN31" s="45">
        <v>2330000000</v>
      </c>
      <c r="CO31" s="46">
        <v>0</v>
      </c>
      <c r="CP31" s="47">
        <v>2018247.9</v>
      </c>
      <c r="CQ31" s="45">
        <v>179000000</v>
      </c>
      <c r="CR31" s="46">
        <v>0</v>
      </c>
      <c r="CS31" s="47">
        <v>154302.70000000001</v>
      </c>
      <c r="CT31" s="45">
        <v>132950.06</v>
      </c>
      <c r="CU31" s="46">
        <v>0</v>
      </c>
      <c r="CV31" s="47">
        <v>113.79658999999999</v>
      </c>
      <c r="CW31" s="32"/>
      <c r="CX31" s="45">
        <v>2360000000</v>
      </c>
      <c r="CY31" s="46">
        <v>0</v>
      </c>
      <c r="CZ31" s="47">
        <v>2010000</v>
      </c>
      <c r="DA31" s="45">
        <v>181000000</v>
      </c>
      <c r="DB31" s="46">
        <v>0</v>
      </c>
      <c r="DC31" s="47">
        <v>153000</v>
      </c>
      <c r="DD31" s="45">
        <v>134000</v>
      </c>
      <c r="DE31" s="46">
        <v>0</v>
      </c>
      <c r="DF31" s="47">
        <v>113</v>
      </c>
      <c r="DG31" s="32"/>
      <c r="DH31" s="45">
        <v>2349029630</v>
      </c>
      <c r="DI31" s="46">
        <v>0</v>
      </c>
      <c r="DJ31" s="47">
        <v>2043555.2</v>
      </c>
      <c r="DK31" s="45">
        <v>179938688</v>
      </c>
      <c r="DL31" s="46">
        <v>0</v>
      </c>
      <c r="DM31" s="47">
        <v>156237.19</v>
      </c>
      <c r="DN31" s="45">
        <v>133804.85999999999</v>
      </c>
      <c r="DO31" s="46">
        <v>0</v>
      </c>
      <c r="DP31" s="47">
        <v>115.28404</v>
      </c>
      <c r="DQ31" s="32"/>
    </row>
    <row r="32" spans="1:121" x14ac:dyDescent="0.25">
      <c r="A32" s="28">
        <v>0.70138888888889195</v>
      </c>
      <c r="B32" s="42">
        <v>2400701440</v>
      </c>
      <c r="C32" s="43">
        <v>0</v>
      </c>
      <c r="D32" s="44">
        <v>2103595.5</v>
      </c>
      <c r="E32" s="42">
        <v>183940096</v>
      </c>
      <c r="F32" s="43">
        <v>0</v>
      </c>
      <c r="G32" s="44">
        <v>160827.73000000001</v>
      </c>
      <c r="H32" s="42">
        <v>137322.1</v>
      </c>
      <c r="I32" s="43">
        <v>0</v>
      </c>
      <c r="J32" s="44">
        <v>119.563644</v>
      </c>
      <c r="K32" s="32"/>
      <c r="L32" s="42">
        <v>2410937860</v>
      </c>
      <c r="M32" s="43">
        <v>0</v>
      </c>
      <c r="N32" s="44">
        <v>2095737.1</v>
      </c>
      <c r="O32" s="42">
        <v>184710928</v>
      </c>
      <c r="P32" s="43">
        <v>0</v>
      </c>
      <c r="Q32" s="44">
        <v>160226.76999999999</v>
      </c>
      <c r="R32" s="42">
        <v>137043.53</v>
      </c>
      <c r="S32" s="43">
        <v>0</v>
      </c>
      <c r="T32" s="44">
        <v>118.24760000000001</v>
      </c>
      <c r="U32" s="32"/>
      <c r="V32" s="42">
        <v>2409422080</v>
      </c>
      <c r="W32" s="43">
        <v>0</v>
      </c>
      <c r="X32" s="44">
        <v>2109989</v>
      </c>
      <c r="Y32" s="42">
        <v>184586192</v>
      </c>
      <c r="Z32" s="43">
        <v>0</v>
      </c>
      <c r="AA32" s="44">
        <v>161316.35999999999</v>
      </c>
      <c r="AB32" s="42">
        <v>137245.85999999999</v>
      </c>
      <c r="AC32" s="43">
        <v>0</v>
      </c>
      <c r="AD32" s="44">
        <v>119.57950599999999</v>
      </c>
      <c r="AE32" s="32"/>
      <c r="AF32" s="42">
        <v>2424552190</v>
      </c>
      <c r="AG32" s="43">
        <v>0</v>
      </c>
      <c r="AH32" s="44">
        <v>2065182</v>
      </c>
      <c r="AI32" s="42">
        <v>185739456</v>
      </c>
      <c r="AJ32" s="43">
        <v>0</v>
      </c>
      <c r="AK32" s="44">
        <v>157890.67000000001</v>
      </c>
      <c r="AL32" s="42">
        <v>138055</v>
      </c>
      <c r="AM32" s="43">
        <v>0</v>
      </c>
      <c r="AN32" s="44">
        <v>117.21968</v>
      </c>
      <c r="AO32" s="32"/>
      <c r="AP32" s="42">
        <v>2418616060</v>
      </c>
      <c r="AQ32" s="43">
        <v>0</v>
      </c>
      <c r="AR32" s="44">
        <v>2107683.7999999998</v>
      </c>
      <c r="AS32" s="42">
        <v>185335408</v>
      </c>
      <c r="AT32" s="43">
        <v>0</v>
      </c>
      <c r="AU32" s="44">
        <v>161140.03</v>
      </c>
      <c r="AV32" s="42">
        <v>137279.85999999999</v>
      </c>
      <c r="AW32" s="43">
        <v>0</v>
      </c>
      <c r="AX32" s="44">
        <v>118.90396</v>
      </c>
      <c r="AY32" s="32"/>
      <c r="AZ32" s="42"/>
      <c r="BA32" s="43"/>
      <c r="BB32" s="44"/>
      <c r="BC32" s="42"/>
      <c r="BD32" s="43"/>
      <c r="BE32" s="44"/>
      <c r="BF32" s="42"/>
      <c r="BG32" s="43"/>
      <c r="BH32" s="44"/>
      <c r="BI32" s="32"/>
      <c r="BJ32" s="42">
        <v>2412063740</v>
      </c>
      <c r="BK32" s="43">
        <v>0</v>
      </c>
      <c r="BL32" s="44">
        <v>2057243.2</v>
      </c>
      <c r="BM32" s="42">
        <v>184795488</v>
      </c>
      <c r="BN32" s="43">
        <v>0</v>
      </c>
      <c r="BO32" s="44">
        <v>157283.81</v>
      </c>
      <c r="BP32" s="42">
        <v>137135.98000000001</v>
      </c>
      <c r="BQ32" s="43">
        <v>0</v>
      </c>
      <c r="BR32" s="44">
        <v>116.73389400000001</v>
      </c>
      <c r="BS32" s="32"/>
      <c r="BT32" s="42">
        <v>2414548990</v>
      </c>
      <c r="BU32" s="43">
        <v>0</v>
      </c>
      <c r="BV32" s="44">
        <v>2097226</v>
      </c>
      <c r="BW32" s="42">
        <v>185026000</v>
      </c>
      <c r="BX32" s="43">
        <v>0</v>
      </c>
      <c r="BY32" s="44">
        <v>160340.53</v>
      </c>
      <c r="BZ32" s="42">
        <v>137305.20037767029</v>
      </c>
      <c r="CA32" s="43">
        <v>0</v>
      </c>
      <c r="CB32" s="44">
        <v>118.60055</v>
      </c>
      <c r="CC32" s="32"/>
      <c r="CD32" s="42">
        <v>2412905470</v>
      </c>
      <c r="CE32" s="43">
        <v>0</v>
      </c>
      <c r="CF32" s="44">
        <v>2068698.8</v>
      </c>
      <c r="CG32" s="42">
        <v>184893392</v>
      </c>
      <c r="CH32" s="43">
        <v>0</v>
      </c>
      <c r="CI32" s="44">
        <v>158159.66</v>
      </c>
      <c r="CJ32" s="42">
        <v>137139.39000000001</v>
      </c>
      <c r="CK32" s="43">
        <v>0</v>
      </c>
      <c r="CL32" s="44">
        <v>117.34177</v>
      </c>
      <c r="CM32" s="32"/>
      <c r="CN32" s="42">
        <v>2400000000</v>
      </c>
      <c r="CO32" s="43">
        <v>0</v>
      </c>
      <c r="CP32" s="44">
        <v>2157971.7999999998</v>
      </c>
      <c r="CQ32" s="42">
        <v>184000000</v>
      </c>
      <c r="CR32" s="43">
        <v>0</v>
      </c>
      <c r="CS32" s="44">
        <v>164984.89000000001</v>
      </c>
      <c r="CT32" s="42">
        <v>136721.12</v>
      </c>
      <c r="CU32" s="43">
        <v>0</v>
      </c>
      <c r="CV32" s="44">
        <v>121.345595</v>
      </c>
      <c r="CW32" s="32"/>
      <c r="CX32" s="42">
        <v>2410000000</v>
      </c>
      <c r="CY32" s="43">
        <v>0</v>
      </c>
      <c r="CZ32" s="44">
        <v>2070000</v>
      </c>
      <c r="DA32" s="42">
        <v>185000000</v>
      </c>
      <c r="DB32" s="43">
        <v>0</v>
      </c>
      <c r="DC32" s="44">
        <v>158000</v>
      </c>
      <c r="DD32" s="42">
        <v>137000</v>
      </c>
      <c r="DE32" s="43">
        <v>0</v>
      </c>
      <c r="DF32" s="44">
        <v>117</v>
      </c>
      <c r="DG32" s="32"/>
      <c r="DH32" s="42">
        <v>2399867390</v>
      </c>
      <c r="DI32" s="43">
        <v>0</v>
      </c>
      <c r="DJ32" s="44">
        <v>2117062</v>
      </c>
      <c r="DK32" s="42">
        <v>183873040</v>
      </c>
      <c r="DL32" s="43">
        <v>0</v>
      </c>
      <c r="DM32" s="44">
        <v>161856.94</v>
      </c>
      <c r="DN32" s="42">
        <v>136356.38</v>
      </c>
      <c r="DO32" s="43">
        <v>0</v>
      </c>
      <c r="DP32" s="44">
        <v>119.35289</v>
      </c>
      <c r="DQ32" s="32"/>
    </row>
    <row r="33" spans="1:121" x14ac:dyDescent="0.25">
      <c r="A33" s="28">
        <v>0.70486111111111405</v>
      </c>
      <c r="B33" s="45">
        <v>2430063620</v>
      </c>
      <c r="C33" s="46">
        <v>0</v>
      </c>
      <c r="D33" s="47">
        <v>2197248.7999999998</v>
      </c>
      <c r="E33" s="45">
        <v>186185152</v>
      </c>
      <c r="F33" s="46">
        <v>0</v>
      </c>
      <c r="G33" s="47">
        <v>167987.8</v>
      </c>
      <c r="H33" s="45">
        <v>138625.66</v>
      </c>
      <c r="I33" s="46">
        <v>0</v>
      </c>
      <c r="J33" s="47">
        <v>124.802864</v>
      </c>
      <c r="K33" s="32"/>
      <c r="L33" s="45">
        <v>2456358910</v>
      </c>
      <c r="M33" s="46">
        <v>0</v>
      </c>
      <c r="N33" s="47">
        <v>2223375.5</v>
      </c>
      <c r="O33" s="45">
        <v>188199920</v>
      </c>
      <c r="P33" s="46">
        <v>0</v>
      </c>
      <c r="Q33" s="47">
        <v>169985.03</v>
      </c>
      <c r="R33" s="45">
        <v>139345.85999999999</v>
      </c>
      <c r="S33" s="46">
        <v>0</v>
      </c>
      <c r="T33" s="47">
        <v>125.28682000000001</v>
      </c>
      <c r="U33" s="32"/>
      <c r="V33" s="45">
        <v>2450905600</v>
      </c>
      <c r="W33" s="46">
        <v>0</v>
      </c>
      <c r="X33" s="47">
        <v>2215383.5</v>
      </c>
      <c r="Y33" s="45">
        <v>187769088</v>
      </c>
      <c r="Z33" s="46">
        <v>0</v>
      </c>
      <c r="AA33" s="47">
        <v>169374.11</v>
      </c>
      <c r="AB33" s="45">
        <v>139305.60999999999</v>
      </c>
      <c r="AC33" s="46">
        <v>0</v>
      </c>
      <c r="AD33" s="47">
        <v>125.47745500000001</v>
      </c>
      <c r="AE33" s="32"/>
      <c r="AF33" s="45">
        <v>2466246910</v>
      </c>
      <c r="AG33" s="46">
        <v>0</v>
      </c>
      <c r="AH33" s="47">
        <v>2166286.7999999998</v>
      </c>
      <c r="AI33" s="45">
        <v>188939456</v>
      </c>
      <c r="AJ33" s="46">
        <v>0</v>
      </c>
      <c r="AK33" s="47">
        <v>165620.44</v>
      </c>
      <c r="AL33" s="45">
        <v>140084.03</v>
      </c>
      <c r="AM33" s="46">
        <v>0</v>
      </c>
      <c r="AN33" s="47">
        <v>122.74599499999999</v>
      </c>
      <c r="AO33" s="32"/>
      <c r="AP33" s="45">
        <v>2460024060</v>
      </c>
      <c r="AQ33" s="46">
        <v>0</v>
      </c>
      <c r="AR33" s="47">
        <v>2213833.5</v>
      </c>
      <c r="AS33" s="45">
        <v>188518208</v>
      </c>
      <c r="AT33" s="46">
        <v>0</v>
      </c>
      <c r="AU33" s="47">
        <v>169255.44</v>
      </c>
      <c r="AV33" s="45">
        <v>139301.4</v>
      </c>
      <c r="AW33" s="46">
        <v>0</v>
      </c>
      <c r="AX33" s="47">
        <v>124.7517</v>
      </c>
      <c r="AY33" s="32"/>
      <c r="AZ33" s="45"/>
      <c r="BA33" s="46"/>
      <c r="BB33" s="47"/>
      <c r="BC33" s="45"/>
      <c r="BD33" s="46"/>
      <c r="BE33" s="47"/>
      <c r="BF33" s="45"/>
      <c r="BG33" s="46"/>
      <c r="BH33" s="47"/>
      <c r="BI33" s="32"/>
      <c r="BJ33" s="45">
        <v>2452513020</v>
      </c>
      <c r="BK33" s="46">
        <v>0</v>
      </c>
      <c r="BL33" s="47">
        <v>2168958.2000000002</v>
      </c>
      <c r="BM33" s="45">
        <v>187899392</v>
      </c>
      <c r="BN33" s="46">
        <v>0</v>
      </c>
      <c r="BO33" s="47">
        <v>165824.70000000001</v>
      </c>
      <c r="BP33" s="45">
        <v>139136.75</v>
      </c>
      <c r="BQ33" s="46">
        <v>0</v>
      </c>
      <c r="BR33" s="47">
        <v>122.8724</v>
      </c>
      <c r="BS33" s="32"/>
      <c r="BT33" s="45">
        <v>2452899840</v>
      </c>
      <c r="BU33" s="46">
        <v>0</v>
      </c>
      <c r="BV33" s="47">
        <v>2209319.7999999998</v>
      </c>
      <c r="BW33" s="45">
        <v>187981280</v>
      </c>
      <c r="BX33" s="46">
        <v>0</v>
      </c>
      <c r="BY33" s="47">
        <v>168910.42</v>
      </c>
      <c r="BZ33" s="45">
        <v>139156.36474978112</v>
      </c>
      <c r="CA33" s="46">
        <v>0</v>
      </c>
      <c r="CB33" s="47">
        <v>124.66502</v>
      </c>
      <c r="CC33" s="32"/>
      <c r="CD33" s="45">
        <v>2452609020</v>
      </c>
      <c r="CE33" s="46">
        <v>0</v>
      </c>
      <c r="CF33" s="47">
        <v>2225527.5</v>
      </c>
      <c r="CG33" s="45">
        <v>187947360</v>
      </c>
      <c r="CH33" s="46">
        <v>0</v>
      </c>
      <c r="CI33" s="47">
        <v>170149.72</v>
      </c>
      <c r="CJ33" s="45">
        <v>139036.72</v>
      </c>
      <c r="CK33" s="46">
        <v>0</v>
      </c>
      <c r="CL33" s="47">
        <v>126.06934</v>
      </c>
      <c r="CM33" s="32"/>
      <c r="CN33" s="45">
        <v>2450000000</v>
      </c>
      <c r="CO33" s="46">
        <v>0</v>
      </c>
      <c r="CP33" s="47">
        <v>2339139.5</v>
      </c>
      <c r="CQ33" s="45">
        <v>188000000</v>
      </c>
      <c r="CR33" s="46">
        <v>0</v>
      </c>
      <c r="CS33" s="47">
        <v>178835.36</v>
      </c>
      <c r="CT33" s="45">
        <v>138671.94</v>
      </c>
      <c r="CU33" s="46">
        <v>0</v>
      </c>
      <c r="CV33" s="47">
        <v>130.76104000000001</v>
      </c>
      <c r="CW33" s="32"/>
      <c r="CX33" s="45">
        <v>2450000000</v>
      </c>
      <c r="CY33" s="46">
        <v>0</v>
      </c>
      <c r="CZ33" s="47">
        <v>2200000</v>
      </c>
      <c r="DA33" s="45">
        <v>188000000</v>
      </c>
      <c r="DB33" s="46">
        <v>0</v>
      </c>
      <c r="DC33" s="47">
        <v>168000</v>
      </c>
      <c r="DD33" s="45">
        <v>139000</v>
      </c>
      <c r="DE33" s="46">
        <v>0</v>
      </c>
      <c r="DF33" s="47">
        <v>125</v>
      </c>
      <c r="DG33" s="32"/>
      <c r="DH33" s="45">
        <v>2440755200</v>
      </c>
      <c r="DI33" s="46">
        <v>0</v>
      </c>
      <c r="DJ33" s="47">
        <v>2222163.2000000002</v>
      </c>
      <c r="DK33" s="45">
        <v>187028000</v>
      </c>
      <c r="DL33" s="46">
        <v>0</v>
      </c>
      <c r="DM33" s="47">
        <v>169892.25</v>
      </c>
      <c r="DN33" s="45">
        <v>138220.4</v>
      </c>
      <c r="DO33" s="46">
        <v>0</v>
      </c>
      <c r="DP33" s="47">
        <v>125.29926</v>
      </c>
      <c r="DQ33" s="32"/>
    </row>
    <row r="34" spans="1:121" x14ac:dyDescent="0.25">
      <c r="A34" s="28">
        <v>0.70833333333333703</v>
      </c>
      <c r="B34" s="42">
        <v>2446705150</v>
      </c>
      <c r="C34" s="43">
        <v>0</v>
      </c>
      <c r="D34" s="44">
        <v>2227448</v>
      </c>
      <c r="E34" s="42">
        <v>187468432</v>
      </c>
      <c r="F34" s="43">
        <v>0</v>
      </c>
      <c r="G34" s="44">
        <v>170296.58</v>
      </c>
      <c r="H34" s="42">
        <v>139241.19</v>
      </c>
      <c r="I34" s="43">
        <v>0</v>
      </c>
      <c r="J34" s="44">
        <v>126.40286999999999</v>
      </c>
      <c r="K34" s="32"/>
      <c r="L34" s="42">
        <v>2485594110</v>
      </c>
      <c r="M34" s="43">
        <v>0</v>
      </c>
      <c r="N34" s="44">
        <v>2268634.7999999998</v>
      </c>
      <c r="O34" s="42">
        <v>190460768</v>
      </c>
      <c r="P34" s="43">
        <v>0</v>
      </c>
      <c r="Q34" s="44">
        <v>173445.16</v>
      </c>
      <c r="R34" s="42">
        <v>140691.53</v>
      </c>
      <c r="S34" s="43">
        <v>0</v>
      </c>
      <c r="T34" s="44">
        <v>127.44443</v>
      </c>
      <c r="U34" s="32"/>
      <c r="V34" s="42">
        <v>2481450240</v>
      </c>
      <c r="W34" s="43">
        <v>0</v>
      </c>
      <c r="X34" s="44">
        <v>2247810</v>
      </c>
      <c r="Y34" s="42">
        <v>190135920</v>
      </c>
      <c r="Z34" s="43">
        <v>0</v>
      </c>
      <c r="AA34" s="44">
        <v>171853.14</v>
      </c>
      <c r="AB34" s="42">
        <v>140750.07999999999</v>
      </c>
      <c r="AC34" s="43">
        <v>0</v>
      </c>
      <c r="AD34" s="44">
        <v>127.07001</v>
      </c>
      <c r="AE34" s="32"/>
      <c r="AF34" s="42">
        <v>2494090240</v>
      </c>
      <c r="AG34" s="43">
        <v>0</v>
      </c>
      <c r="AH34" s="44">
        <v>2223268.5</v>
      </c>
      <c r="AI34" s="42">
        <v>191090544</v>
      </c>
      <c r="AJ34" s="43">
        <v>0</v>
      </c>
      <c r="AK34" s="44">
        <v>169976.83</v>
      </c>
      <c r="AL34" s="42">
        <v>141401.35999999999</v>
      </c>
      <c r="AM34" s="43">
        <v>0</v>
      </c>
      <c r="AN34" s="44">
        <v>125.7619</v>
      </c>
      <c r="AO34" s="32"/>
      <c r="AP34" s="42">
        <v>2486579710</v>
      </c>
      <c r="AQ34" s="43">
        <v>0</v>
      </c>
      <c r="AR34" s="44">
        <v>2259411.7999999998</v>
      </c>
      <c r="AS34" s="42">
        <v>190559264</v>
      </c>
      <c r="AT34" s="43">
        <v>0</v>
      </c>
      <c r="AU34" s="44">
        <v>172740.03</v>
      </c>
      <c r="AV34" s="42">
        <v>140475</v>
      </c>
      <c r="AW34" s="43">
        <v>0</v>
      </c>
      <c r="AX34" s="44">
        <v>127.13763400000001</v>
      </c>
      <c r="AY34" s="32"/>
      <c r="AZ34" s="42"/>
      <c r="BA34" s="43"/>
      <c r="BB34" s="44"/>
      <c r="BC34" s="42"/>
      <c r="BD34" s="43"/>
      <c r="BE34" s="44"/>
      <c r="BF34" s="42"/>
      <c r="BG34" s="43"/>
      <c r="BH34" s="44"/>
      <c r="BI34" s="32"/>
      <c r="BJ34" s="42">
        <v>2478806270</v>
      </c>
      <c r="BK34" s="43">
        <v>0</v>
      </c>
      <c r="BL34" s="44">
        <v>2204662.2000000002</v>
      </c>
      <c r="BM34" s="42">
        <v>189913744</v>
      </c>
      <c r="BN34" s="43">
        <v>0</v>
      </c>
      <c r="BO34" s="44">
        <v>168554.38</v>
      </c>
      <c r="BP34" s="42">
        <v>140305.9</v>
      </c>
      <c r="BQ34" s="43">
        <v>0</v>
      </c>
      <c r="BR34" s="44">
        <v>124.62470999999999</v>
      </c>
      <c r="BS34" s="32"/>
      <c r="BT34" s="42">
        <v>2473771010</v>
      </c>
      <c r="BU34" s="43">
        <v>0</v>
      </c>
      <c r="BV34" s="44">
        <v>2226428.5</v>
      </c>
      <c r="BW34" s="42">
        <v>189597280</v>
      </c>
      <c r="BX34" s="43">
        <v>0</v>
      </c>
      <c r="BY34" s="44">
        <v>170218.44</v>
      </c>
      <c r="BZ34" s="42">
        <v>140028.67917040104</v>
      </c>
      <c r="CA34" s="43">
        <v>0</v>
      </c>
      <c r="CB34" s="44">
        <v>125.226265</v>
      </c>
      <c r="CC34" s="32"/>
      <c r="CD34" s="42">
        <v>2478905860</v>
      </c>
      <c r="CE34" s="43">
        <v>0</v>
      </c>
      <c r="CF34" s="44">
        <v>2249240.5</v>
      </c>
      <c r="CG34" s="42">
        <v>189987680</v>
      </c>
      <c r="CH34" s="43">
        <v>0</v>
      </c>
      <c r="CI34" s="44">
        <v>171962.62</v>
      </c>
      <c r="CJ34" s="42">
        <v>140217.79999999999</v>
      </c>
      <c r="CK34" s="43">
        <v>0</v>
      </c>
      <c r="CL34" s="44">
        <v>127.114334</v>
      </c>
      <c r="CM34" s="32"/>
      <c r="CN34" s="42">
        <v>2480000000</v>
      </c>
      <c r="CO34" s="43">
        <v>0</v>
      </c>
      <c r="CP34" s="44">
        <v>2427664.2000000002</v>
      </c>
      <c r="CQ34" s="42">
        <v>190000000</v>
      </c>
      <c r="CR34" s="43">
        <v>0</v>
      </c>
      <c r="CS34" s="44">
        <v>185602.96</v>
      </c>
      <c r="CT34" s="42">
        <v>140027.96</v>
      </c>
      <c r="CU34" s="43">
        <v>0</v>
      </c>
      <c r="CV34" s="44">
        <v>134.48576</v>
      </c>
      <c r="CW34" s="32"/>
      <c r="CX34" s="42">
        <v>2480000000</v>
      </c>
      <c r="CY34" s="43">
        <v>0</v>
      </c>
      <c r="CZ34" s="44">
        <v>2240000</v>
      </c>
      <c r="DA34" s="42">
        <v>190000000</v>
      </c>
      <c r="DB34" s="43">
        <v>0</v>
      </c>
      <c r="DC34" s="44">
        <v>171000</v>
      </c>
      <c r="DD34" s="42">
        <v>140000</v>
      </c>
      <c r="DE34" s="43">
        <v>0</v>
      </c>
      <c r="DF34" s="44">
        <v>127</v>
      </c>
      <c r="DG34" s="32"/>
      <c r="DH34" s="42">
        <v>2477434370</v>
      </c>
      <c r="DI34" s="43">
        <v>0</v>
      </c>
      <c r="DJ34" s="44">
        <v>2239901</v>
      </c>
      <c r="DK34" s="42">
        <v>189867168</v>
      </c>
      <c r="DL34" s="43">
        <v>0</v>
      </c>
      <c r="DM34" s="44">
        <v>171248.36</v>
      </c>
      <c r="DN34" s="42">
        <v>139956.35999999999</v>
      </c>
      <c r="DO34" s="43">
        <v>0</v>
      </c>
      <c r="DP34" s="44">
        <v>126.13945</v>
      </c>
      <c r="DQ34" s="32"/>
    </row>
    <row r="35" spans="1:121" x14ac:dyDescent="0.25">
      <c r="A35" s="28">
        <v>0.71180555555555902</v>
      </c>
      <c r="B35" s="45">
        <v>2478017020</v>
      </c>
      <c r="C35" s="46">
        <v>0</v>
      </c>
      <c r="D35" s="47">
        <v>2193365.7999999998</v>
      </c>
      <c r="E35" s="45">
        <v>189866064</v>
      </c>
      <c r="F35" s="46">
        <v>0</v>
      </c>
      <c r="G35" s="47">
        <v>167690.82999999999</v>
      </c>
      <c r="H35" s="45">
        <v>140808.62</v>
      </c>
      <c r="I35" s="46">
        <v>0</v>
      </c>
      <c r="J35" s="47">
        <v>123.88244</v>
      </c>
      <c r="K35" s="32"/>
      <c r="L35" s="45">
        <v>2524637180</v>
      </c>
      <c r="M35" s="46">
        <v>0</v>
      </c>
      <c r="N35" s="47">
        <v>2284123.5</v>
      </c>
      <c r="O35" s="45">
        <v>193482016</v>
      </c>
      <c r="P35" s="46">
        <v>0</v>
      </c>
      <c r="Q35" s="47">
        <v>174629.22</v>
      </c>
      <c r="R35" s="45">
        <v>142513.26999999999</v>
      </c>
      <c r="S35" s="46">
        <v>0</v>
      </c>
      <c r="T35" s="47">
        <v>127.51647</v>
      </c>
      <c r="U35" s="32"/>
      <c r="V35" s="45">
        <v>2518943740</v>
      </c>
      <c r="W35" s="46">
        <v>0</v>
      </c>
      <c r="X35" s="47">
        <v>2238434.2000000002</v>
      </c>
      <c r="Y35" s="45">
        <v>193023312</v>
      </c>
      <c r="Z35" s="46">
        <v>0</v>
      </c>
      <c r="AA35" s="47">
        <v>171136.28</v>
      </c>
      <c r="AB35" s="45">
        <v>142565.07999999999</v>
      </c>
      <c r="AC35" s="46">
        <v>0</v>
      </c>
      <c r="AD35" s="47">
        <v>125.76533499999999</v>
      </c>
      <c r="AE35" s="32"/>
      <c r="AF35" s="45">
        <v>2526930430</v>
      </c>
      <c r="AG35" s="46">
        <v>0</v>
      </c>
      <c r="AH35" s="47">
        <v>2195216.7999999998</v>
      </c>
      <c r="AI35" s="45">
        <v>193618144</v>
      </c>
      <c r="AJ35" s="46">
        <v>0</v>
      </c>
      <c r="AK35" s="47">
        <v>167832.12</v>
      </c>
      <c r="AL35" s="45">
        <v>142978.53</v>
      </c>
      <c r="AM35" s="46">
        <v>0</v>
      </c>
      <c r="AN35" s="47">
        <v>123.47666</v>
      </c>
      <c r="AO35" s="32"/>
      <c r="AP35" s="45">
        <v>2520099840</v>
      </c>
      <c r="AQ35" s="46">
        <v>0</v>
      </c>
      <c r="AR35" s="47">
        <v>2261255</v>
      </c>
      <c r="AS35" s="45">
        <v>193141184</v>
      </c>
      <c r="AT35" s="46">
        <v>0</v>
      </c>
      <c r="AU35" s="47">
        <v>172880.94</v>
      </c>
      <c r="AV35" s="45">
        <v>141993.35999999999</v>
      </c>
      <c r="AW35" s="46">
        <v>0</v>
      </c>
      <c r="AX35" s="47">
        <v>126.78279999999999</v>
      </c>
      <c r="AY35" s="32"/>
      <c r="AZ35" s="45"/>
      <c r="BA35" s="46"/>
      <c r="BB35" s="47"/>
      <c r="BC35" s="45"/>
      <c r="BD35" s="46"/>
      <c r="BE35" s="47"/>
      <c r="BF35" s="45"/>
      <c r="BG35" s="46"/>
      <c r="BH35" s="47"/>
      <c r="BI35" s="32"/>
      <c r="BJ35" s="45">
        <v>2512631810</v>
      </c>
      <c r="BK35" s="46">
        <v>0</v>
      </c>
      <c r="BL35" s="47">
        <v>2196403.5</v>
      </c>
      <c r="BM35" s="45">
        <v>192533360</v>
      </c>
      <c r="BN35" s="46">
        <v>0</v>
      </c>
      <c r="BO35" s="47">
        <v>167922.9</v>
      </c>
      <c r="BP35" s="45">
        <v>141876.6</v>
      </c>
      <c r="BQ35" s="46">
        <v>0</v>
      </c>
      <c r="BR35" s="47">
        <v>123.19473000000001</v>
      </c>
      <c r="BS35" s="32"/>
      <c r="BT35" s="45">
        <v>2507238660</v>
      </c>
      <c r="BU35" s="46">
        <v>0</v>
      </c>
      <c r="BV35" s="47">
        <v>2229852.7999999998</v>
      </c>
      <c r="BW35" s="45">
        <v>192187360</v>
      </c>
      <c r="BX35" s="46">
        <v>0</v>
      </c>
      <c r="BY35" s="47">
        <v>170480.25</v>
      </c>
      <c r="BZ35" s="45">
        <v>141537.8828290602</v>
      </c>
      <c r="CA35" s="46">
        <v>0</v>
      </c>
      <c r="CB35" s="47">
        <v>125.26519</v>
      </c>
      <c r="CC35" s="32"/>
      <c r="CD35" s="45">
        <v>2516090880</v>
      </c>
      <c r="CE35" s="46">
        <v>0</v>
      </c>
      <c r="CF35" s="47">
        <v>2234724</v>
      </c>
      <c r="CG35" s="45">
        <v>192824144</v>
      </c>
      <c r="CH35" s="46">
        <v>0</v>
      </c>
      <c r="CI35" s="47">
        <v>170852.77</v>
      </c>
      <c r="CJ35" s="45">
        <v>141942.95000000001</v>
      </c>
      <c r="CK35" s="46">
        <v>0</v>
      </c>
      <c r="CL35" s="47">
        <v>126.09511999999999</v>
      </c>
      <c r="CM35" s="32"/>
      <c r="CN35" s="45">
        <v>2520000000</v>
      </c>
      <c r="CO35" s="46">
        <v>0</v>
      </c>
      <c r="CP35" s="47">
        <v>2477334</v>
      </c>
      <c r="CQ35" s="45">
        <v>194000000</v>
      </c>
      <c r="CR35" s="46">
        <v>0</v>
      </c>
      <c r="CS35" s="47">
        <v>189400.14</v>
      </c>
      <c r="CT35" s="45">
        <v>141221.53</v>
      </c>
      <c r="CU35" s="46">
        <v>0</v>
      </c>
      <c r="CV35" s="47">
        <v>135.10569000000001</v>
      </c>
      <c r="CW35" s="32"/>
      <c r="CX35" s="45">
        <v>2510000000</v>
      </c>
      <c r="CY35" s="46">
        <v>0</v>
      </c>
      <c r="CZ35" s="47">
        <v>2190000</v>
      </c>
      <c r="DA35" s="45">
        <v>192000000</v>
      </c>
      <c r="DB35" s="46">
        <v>0</v>
      </c>
      <c r="DC35" s="47">
        <v>168000</v>
      </c>
      <c r="DD35" s="45">
        <v>142000</v>
      </c>
      <c r="DE35" s="46">
        <v>0</v>
      </c>
      <c r="DF35" s="47">
        <v>124</v>
      </c>
      <c r="DG35" s="32"/>
      <c r="DH35" s="45">
        <v>2525729280</v>
      </c>
      <c r="DI35" s="46">
        <v>0</v>
      </c>
      <c r="DJ35" s="47">
        <v>2233854</v>
      </c>
      <c r="DK35" s="45">
        <v>193569200</v>
      </c>
      <c r="DL35" s="46">
        <v>0</v>
      </c>
      <c r="DM35" s="47">
        <v>170785.97</v>
      </c>
      <c r="DN35" s="45">
        <v>142341.25</v>
      </c>
      <c r="DO35" s="46">
        <v>0</v>
      </c>
      <c r="DP35" s="47">
        <v>125.50973</v>
      </c>
      <c r="DQ35" s="32"/>
    </row>
    <row r="36" spans="1:121" x14ac:dyDescent="0.25">
      <c r="A36" s="28">
        <v>0.71527777777778101</v>
      </c>
      <c r="B36" s="42">
        <v>2514990850</v>
      </c>
      <c r="C36" s="43">
        <v>0</v>
      </c>
      <c r="D36" s="44">
        <v>2113002.7999999998</v>
      </c>
      <c r="E36" s="42">
        <v>192704576</v>
      </c>
      <c r="F36" s="43">
        <v>0</v>
      </c>
      <c r="G36" s="44">
        <v>161546.69</v>
      </c>
      <c r="H36" s="42">
        <v>142528.16</v>
      </c>
      <c r="I36" s="43">
        <v>0</v>
      </c>
      <c r="J36" s="44">
        <v>118.87962</v>
      </c>
      <c r="K36" s="32"/>
      <c r="L36" s="42">
        <v>2582449920</v>
      </c>
      <c r="M36" s="43">
        <v>0</v>
      </c>
      <c r="N36" s="44">
        <v>2205855.5</v>
      </c>
      <c r="O36" s="42">
        <v>197875632</v>
      </c>
      <c r="P36" s="43">
        <v>0</v>
      </c>
      <c r="Q36" s="44">
        <v>168645.33</v>
      </c>
      <c r="R36" s="42">
        <v>145474.1</v>
      </c>
      <c r="S36" s="43">
        <v>0</v>
      </c>
      <c r="T36" s="44">
        <v>122.39306999999999</v>
      </c>
      <c r="U36" s="32"/>
      <c r="V36" s="42">
        <v>2569976830</v>
      </c>
      <c r="W36" s="43">
        <v>0</v>
      </c>
      <c r="X36" s="44">
        <v>2198088.7999999998</v>
      </c>
      <c r="Y36" s="42">
        <v>196896096</v>
      </c>
      <c r="Z36" s="43">
        <v>0</v>
      </c>
      <c r="AA36" s="44">
        <v>168051.67</v>
      </c>
      <c r="AB36" s="42">
        <v>145111.81</v>
      </c>
      <c r="AC36" s="43">
        <v>0</v>
      </c>
      <c r="AD36" s="44">
        <v>123.11485999999999</v>
      </c>
      <c r="AE36" s="32"/>
      <c r="AF36" s="42">
        <v>2570157570</v>
      </c>
      <c r="AG36" s="43">
        <v>0</v>
      </c>
      <c r="AH36" s="44">
        <v>2127699.2000000002</v>
      </c>
      <c r="AI36" s="42">
        <v>196908464</v>
      </c>
      <c r="AJ36" s="43">
        <v>0</v>
      </c>
      <c r="AK36" s="44">
        <v>162670.22</v>
      </c>
      <c r="AL36" s="42">
        <v>145040.76999999999</v>
      </c>
      <c r="AM36" s="43">
        <v>0</v>
      </c>
      <c r="AN36" s="44">
        <v>119.45488</v>
      </c>
      <c r="AO36" s="32"/>
      <c r="AP36" s="42">
        <v>2577933310</v>
      </c>
      <c r="AQ36" s="43">
        <v>0</v>
      </c>
      <c r="AR36" s="44">
        <v>2187255</v>
      </c>
      <c r="AS36" s="42">
        <v>197505344</v>
      </c>
      <c r="AT36" s="43">
        <v>0</v>
      </c>
      <c r="AU36" s="44">
        <v>167223.31</v>
      </c>
      <c r="AV36" s="42">
        <v>144965.57999999999</v>
      </c>
      <c r="AW36" s="43">
        <v>0</v>
      </c>
      <c r="AX36" s="44">
        <v>121.976906</v>
      </c>
      <c r="AY36" s="32"/>
      <c r="AZ36" s="42"/>
      <c r="BA36" s="43"/>
      <c r="BB36" s="44"/>
      <c r="BC36" s="42"/>
      <c r="BD36" s="43"/>
      <c r="BE36" s="44"/>
      <c r="BF36" s="42"/>
      <c r="BG36" s="43"/>
      <c r="BH36" s="44"/>
      <c r="BI36" s="32"/>
      <c r="BJ36" s="42">
        <v>2566021630</v>
      </c>
      <c r="BK36" s="43">
        <v>0</v>
      </c>
      <c r="BL36" s="44">
        <v>2138574.5</v>
      </c>
      <c r="BM36" s="42">
        <v>196592032</v>
      </c>
      <c r="BN36" s="43">
        <v>0</v>
      </c>
      <c r="BO36" s="44">
        <v>163501.60999999999</v>
      </c>
      <c r="BP36" s="42">
        <v>144591.47</v>
      </c>
      <c r="BQ36" s="43">
        <v>0</v>
      </c>
      <c r="BR36" s="44">
        <v>119.24521</v>
      </c>
      <c r="BS36" s="32"/>
      <c r="BT36" s="42">
        <v>2562004480</v>
      </c>
      <c r="BU36" s="43">
        <v>0</v>
      </c>
      <c r="BV36" s="44">
        <v>2164728.7999999998</v>
      </c>
      <c r="BW36" s="42">
        <v>196350160</v>
      </c>
      <c r="BX36" s="43">
        <v>0</v>
      </c>
      <c r="BY36" s="44">
        <v>165501.12</v>
      </c>
      <c r="BZ36" s="42">
        <v>144332.53839297031</v>
      </c>
      <c r="CA36" s="43">
        <v>0</v>
      </c>
      <c r="CB36" s="44">
        <v>121.13891</v>
      </c>
      <c r="CC36" s="32"/>
      <c r="CD36" s="42">
        <v>2572774910</v>
      </c>
      <c r="CE36" s="43">
        <v>0</v>
      </c>
      <c r="CF36" s="44">
        <v>2172096.5</v>
      </c>
      <c r="CG36" s="42">
        <v>197122784</v>
      </c>
      <c r="CH36" s="43">
        <v>0</v>
      </c>
      <c r="CI36" s="44">
        <v>166064.57999999999</v>
      </c>
      <c r="CJ36" s="42">
        <v>144851.39000000001</v>
      </c>
      <c r="CK36" s="43">
        <v>0</v>
      </c>
      <c r="CL36" s="44">
        <v>121.978874</v>
      </c>
      <c r="CM36" s="32"/>
      <c r="CN36" s="42">
        <v>2570000000</v>
      </c>
      <c r="CO36" s="43">
        <v>0</v>
      </c>
      <c r="CP36" s="44">
        <v>2303506.4</v>
      </c>
      <c r="CQ36" s="42">
        <v>199000000</v>
      </c>
      <c r="CR36" s="43">
        <v>0</v>
      </c>
      <c r="CS36" s="44">
        <v>176110.41</v>
      </c>
      <c r="CT36" s="42">
        <v>143587.60999999999</v>
      </c>
      <c r="CU36" s="43">
        <v>0</v>
      </c>
      <c r="CV36" s="44">
        <v>123.35724</v>
      </c>
      <c r="CW36" s="32"/>
      <c r="CX36" s="42">
        <v>2560000000</v>
      </c>
      <c r="CY36" s="43">
        <v>0</v>
      </c>
      <c r="CZ36" s="44">
        <v>2130000</v>
      </c>
      <c r="DA36" s="42">
        <v>196000000</v>
      </c>
      <c r="DB36" s="43">
        <v>0</v>
      </c>
      <c r="DC36" s="44">
        <v>163000</v>
      </c>
      <c r="DD36" s="42">
        <v>144000</v>
      </c>
      <c r="DE36" s="43">
        <v>0</v>
      </c>
      <c r="DF36" s="44">
        <v>120</v>
      </c>
      <c r="DG36" s="32"/>
      <c r="DH36" s="42">
        <v>2584427520</v>
      </c>
      <c r="DI36" s="43">
        <v>0</v>
      </c>
      <c r="DJ36" s="44">
        <v>2169973.5</v>
      </c>
      <c r="DK36" s="42">
        <v>198033728</v>
      </c>
      <c r="DL36" s="43">
        <v>0</v>
      </c>
      <c r="DM36" s="44">
        <v>165901.95000000001</v>
      </c>
      <c r="DN36" s="42">
        <v>145255.29999999999</v>
      </c>
      <c r="DO36" s="43">
        <v>0</v>
      </c>
      <c r="DP36" s="44">
        <v>121.185</v>
      </c>
      <c r="DQ36" s="32"/>
    </row>
    <row r="37" spans="1:121" x14ac:dyDescent="0.25">
      <c r="A37" s="28">
        <v>0.718750000000004</v>
      </c>
      <c r="B37" s="45">
        <v>2569191940</v>
      </c>
      <c r="C37" s="46">
        <v>0</v>
      </c>
      <c r="D37" s="47">
        <v>2005609.9</v>
      </c>
      <c r="E37" s="45">
        <v>196848816</v>
      </c>
      <c r="F37" s="46">
        <v>0</v>
      </c>
      <c r="G37" s="47">
        <v>153336.07999999999</v>
      </c>
      <c r="H37" s="45">
        <v>145234.53</v>
      </c>
      <c r="I37" s="46">
        <v>0</v>
      </c>
      <c r="J37" s="47">
        <v>112.04837999999999</v>
      </c>
      <c r="K37" s="32"/>
      <c r="L37" s="45">
        <v>2651036930</v>
      </c>
      <c r="M37" s="46">
        <v>0</v>
      </c>
      <c r="N37" s="47">
        <v>2108707.5</v>
      </c>
      <c r="O37" s="45">
        <v>203088096</v>
      </c>
      <c r="P37" s="46">
        <v>0</v>
      </c>
      <c r="Q37" s="47">
        <v>161217.97</v>
      </c>
      <c r="R37" s="45">
        <v>149034.9</v>
      </c>
      <c r="S37" s="46">
        <v>0</v>
      </c>
      <c r="T37" s="47">
        <v>116.26443999999999</v>
      </c>
      <c r="U37" s="32"/>
      <c r="V37" s="45">
        <v>2631164670</v>
      </c>
      <c r="W37" s="46">
        <v>0</v>
      </c>
      <c r="X37" s="47">
        <v>2087616.5</v>
      </c>
      <c r="Y37" s="45">
        <v>201549792</v>
      </c>
      <c r="Z37" s="46">
        <v>0</v>
      </c>
      <c r="AA37" s="47">
        <v>159605.66</v>
      </c>
      <c r="AB37" s="45">
        <v>148205.22</v>
      </c>
      <c r="AC37" s="46">
        <v>0</v>
      </c>
      <c r="AD37" s="47">
        <v>115.80145</v>
      </c>
      <c r="AE37" s="32"/>
      <c r="AF37" s="45">
        <v>2629451780</v>
      </c>
      <c r="AG37" s="46">
        <v>0</v>
      </c>
      <c r="AH37" s="47">
        <v>2037336.5</v>
      </c>
      <c r="AI37" s="45">
        <v>201420496</v>
      </c>
      <c r="AJ37" s="46">
        <v>0</v>
      </c>
      <c r="AK37" s="47">
        <v>155761.70000000001</v>
      </c>
      <c r="AL37" s="45">
        <v>148034.12</v>
      </c>
      <c r="AM37" s="46">
        <v>0</v>
      </c>
      <c r="AN37" s="47">
        <v>113.37873999999999</v>
      </c>
      <c r="AO37" s="32"/>
      <c r="AP37" s="45">
        <v>2648737540</v>
      </c>
      <c r="AQ37" s="46">
        <v>0</v>
      </c>
      <c r="AR37" s="47">
        <v>2094225.2</v>
      </c>
      <c r="AS37" s="45">
        <v>202905872</v>
      </c>
      <c r="AT37" s="46">
        <v>0</v>
      </c>
      <c r="AU37" s="47">
        <v>160110.84</v>
      </c>
      <c r="AV37" s="45">
        <v>148714.20000000001</v>
      </c>
      <c r="AW37" s="46">
        <v>0</v>
      </c>
      <c r="AX37" s="47">
        <v>115.87022</v>
      </c>
      <c r="AY37" s="32"/>
      <c r="AZ37" s="45"/>
      <c r="BA37" s="46"/>
      <c r="BB37" s="47"/>
      <c r="BC37" s="45"/>
      <c r="BD37" s="46"/>
      <c r="BE37" s="47"/>
      <c r="BF37" s="45"/>
      <c r="BG37" s="46"/>
      <c r="BH37" s="47"/>
      <c r="BI37" s="32"/>
      <c r="BJ37" s="45">
        <v>2633771780</v>
      </c>
      <c r="BK37" s="46">
        <v>0</v>
      </c>
      <c r="BL37" s="47">
        <v>2044541.5</v>
      </c>
      <c r="BM37" s="45">
        <v>201757248</v>
      </c>
      <c r="BN37" s="46">
        <v>0</v>
      </c>
      <c r="BO37" s="47">
        <v>156312.38</v>
      </c>
      <c r="BP37" s="45">
        <v>148109.44</v>
      </c>
      <c r="BQ37" s="46">
        <v>0</v>
      </c>
      <c r="BR37" s="47">
        <v>112.80311</v>
      </c>
      <c r="BS37" s="32"/>
      <c r="BT37" s="45">
        <v>2632813060</v>
      </c>
      <c r="BU37" s="46">
        <v>0</v>
      </c>
      <c r="BV37" s="47">
        <v>2056584</v>
      </c>
      <c r="BW37" s="45">
        <v>201732240</v>
      </c>
      <c r="BX37" s="46">
        <v>0</v>
      </c>
      <c r="BY37" s="47">
        <v>157233</v>
      </c>
      <c r="BZ37" s="45">
        <v>148017.10532445219</v>
      </c>
      <c r="CA37" s="46">
        <v>0</v>
      </c>
      <c r="CB37" s="47">
        <v>113.94562000000001</v>
      </c>
      <c r="CC37" s="32"/>
      <c r="CD37" s="45">
        <v>2646300420</v>
      </c>
      <c r="CE37" s="46">
        <v>0</v>
      </c>
      <c r="CF37" s="47">
        <v>2096236.6</v>
      </c>
      <c r="CG37" s="45">
        <v>202694448</v>
      </c>
      <c r="CH37" s="46">
        <v>0</v>
      </c>
      <c r="CI37" s="47">
        <v>160264.78</v>
      </c>
      <c r="CJ37" s="45">
        <v>148723.29999999999</v>
      </c>
      <c r="CK37" s="46">
        <v>0</v>
      </c>
      <c r="CL37" s="47">
        <v>116.62635</v>
      </c>
      <c r="CM37" s="32"/>
      <c r="CN37" s="45">
        <v>2650000000</v>
      </c>
      <c r="CO37" s="46">
        <v>0</v>
      </c>
      <c r="CP37" s="47">
        <v>2220000.6</v>
      </c>
      <c r="CQ37" s="45">
        <v>204000000</v>
      </c>
      <c r="CR37" s="46">
        <v>0</v>
      </c>
      <c r="CS37" s="47">
        <v>169726.18</v>
      </c>
      <c r="CT37" s="45">
        <v>147535.89000000001</v>
      </c>
      <c r="CU37" s="46">
        <v>0</v>
      </c>
      <c r="CV37" s="47">
        <v>119.47345</v>
      </c>
      <c r="CW37" s="32"/>
      <c r="CX37" s="45">
        <v>2620000000</v>
      </c>
      <c r="CY37" s="46">
        <v>0</v>
      </c>
      <c r="CZ37" s="47">
        <v>2060000</v>
      </c>
      <c r="DA37" s="45">
        <v>201000000</v>
      </c>
      <c r="DB37" s="46">
        <v>0</v>
      </c>
      <c r="DC37" s="47">
        <v>158000</v>
      </c>
      <c r="DD37" s="45">
        <v>148000</v>
      </c>
      <c r="DE37" s="46">
        <v>0</v>
      </c>
      <c r="DF37" s="47">
        <v>115</v>
      </c>
      <c r="DG37" s="32"/>
      <c r="DH37" s="45">
        <v>2658051070</v>
      </c>
      <c r="DI37" s="46">
        <v>0</v>
      </c>
      <c r="DJ37" s="47">
        <v>2071196.8</v>
      </c>
      <c r="DK37" s="45">
        <v>203628112</v>
      </c>
      <c r="DL37" s="46">
        <v>0</v>
      </c>
      <c r="DM37" s="47">
        <v>158350.20000000001</v>
      </c>
      <c r="DN37" s="45">
        <v>149027.38</v>
      </c>
      <c r="DO37" s="46">
        <v>0</v>
      </c>
      <c r="DP37" s="47">
        <v>114.78915000000001</v>
      </c>
      <c r="DQ37" s="32"/>
    </row>
    <row r="38" spans="1:121" x14ac:dyDescent="0.25">
      <c r="A38" s="28">
        <v>0.72222222222222598</v>
      </c>
      <c r="B38" s="42">
        <v>2626028540</v>
      </c>
      <c r="C38" s="43">
        <v>0</v>
      </c>
      <c r="D38" s="44">
        <v>2054754.8</v>
      </c>
      <c r="E38" s="42">
        <v>201169888</v>
      </c>
      <c r="F38" s="43">
        <v>0</v>
      </c>
      <c r="G38" s="44">
        <v>157093.32999999999</v>
      </c>
      <c r="H38" s="42">
        <v>148015.64000000001</v>
      </c>
      <c r="I38" s="43">
        <v>0</v>
      </c>
      <c r="J38" s="44">
        <v>114.30031</v>
      </c>
      <c r="K38" s="32"/>
      <c r="L38" s="42">
        <v>2718128130</v>
      </c>
      <c r="M38" s="43">
        <v>0</v>
      </c>
      <c r="N38" s="44">
        <v>2157828.5</v>
      </c>
      <c r="O38" s="42">
        <v>208173536</v>
      </c>
      <c r="P38" s="43">
        <v>0</v>
      </c>
      <c r="Q38" s="44">
        <v>164973.38</v>
      </c>
      <c r="R38" s="42">
        <v>152363.60999999999</v>
      </c>
      <c r="S38" s="43">
        <v>0</v>
      </c>
      <c r="T38" s="44">
        <v>119.01192500000001</v>
      </c>
      <c r="U38" s="32"/>
      <c r="V38" s="42">
        <v>2696550400</v>
      </c>
      <c r="W38" s="43">
        <v>0</v>
      </c>
      <c r="X38" s="44">
        <v>2146006.7999999998</v>
      </c>
      <c r="Y38" s="42">
        <v>206513408</v>
      </c>
      <c r="Z38" s="43">
        <v>0</v>
      </c>
      <c r="AA38" s="44">
        <v>164069.73000000001</v>
      </c>
      <c r="AB38" s="42">
        <v>151482.31</v>
      </c>
      <c r="AC38" s="43">
        <v>0</v>
      </c>
      <c r="AD38" s="44">
        <v>118.6871</v>
      </c>
      <c r="AE38" s="32"/>
      <c r="AF38" s="42">
        <v>2698058500</v>
      </c>
      <c r="AG38" s="43">
        <v>0</v>
      </c>
      <c r="AH38" s="44">
        <v>2105942.7999999998</v>
      </c>
      <c r="AI38" s="42">
        <v>206632288</v>
      </c>
      <c r="AJ38" s="43">
        <v>0</v>
      </c>
      <c r="AK38" s="44">
        <v>161006.78</v>
      </c>
      <c r="AL38" s="42">
        <v>151508.56</v>
      </c>
      <c r="AM38" s="43">
        <v>0</v>
      </c>
      <c r="AN38" s="44">
        <v>116.45533</v>
      </c>
      <c r="AO38" s="32"/>
      <c r="AP38" s="42">
        <v>2716381180</v>
      </c>
      <c r="AQ38" s="43">
        <v>0</v>
      </c>
      <c r="AR38" s="44">
        <v>2134374.2000000002</v>
      </c>
      <c r="AS38" s="42">
        <v>208012144</v>
      </c>
      <c r="AT38" s="43">
        <v>0</v>
      </c>
      <c r="AU38" s="44">
        <v>163180.4</v>
      </c>
      <c r="AV38" s="42">
        <v>152144.19</v>
      </c>
      <c r="AW38" s="43">
        <v>0</v>
      </c>
      <c r="AX38" s="44">
        <v>118.026764</v>
      </c>
      <c r="AY38" s="32"/>
      <c r="AZ38" s="42"/>
      <c r="BA38" s="43"/>
      <c r="BB38" s="44"/>
      <c r="BC38" s="42"/>
      <c r="BD38" s="43"/>
      <c r="BE38" s="44"/>
      <c r="BF38" s="42"/>
      <c r="BG38" s="43"/>
      <c r="BH38" s="44"/>
      <c r="BI38" s="32"/>
      <c r="BJ38" s="42">
        <v>2700530180</v>
      </c>
      <c r="BK38" s="43">
        <v>0</v>
      </c>
      <c r="BL38" s="44">
        <v>2099579.7999999998</v>
      </c>
      <c r="BM38" s="42">
        <v>206805296</v>
      </c>
      <c r="BN38" s="43">
        <v>0</v>
      </c>
      <c r="BO38" s="44">
        <v>160520.23000000001</v>
      </c>
      <c r="BP38" s="42">
        <v>151502.29999999999</v>
      </c>
      <c r="BQ38" s="43">
        <v>0</v>
      </c>
      <c r="BR38" s="44">
        <v>115.599304</v>
      </c>
      <c r="BS38" s="32"/>
      <c r="BT38" s="42">
        <v>2703474690</v>
      </c>
      <c r="BU38" s="43">
        <v>0</v>
      </c>
      <c r="BV38" s="44">
        <v>2111378.5</v>
      </c>
      <c r="BW38" s="42">
        <v>207060992</v>
      </c>
      <c r="BX38" s="43">
        <v>0</v>
      </c>
      <c r="BY38" s="44">
        <v>161422.22</v>
      </c>
      <c r="BZ38" s="42">
        <v>151583.81579516348</v>
      </c>
      <c r="CA38" s="43">
        <v>0</v>
      </c>
      <c r="CB38" s="44">
        <v>116.839195</v>
      </c>
      <c r="CC38" s="32"/>
      <c r="CD38" s="42">
        <v>2717167100</v>
      </c>
      <c r="CE38" s="43">
        <v>0</v>
      </c>
      <c r="CF38" s="44">
        <v>2174907.5</v>
      </c>
      <c r="CG38" s="42">
        <v>208041984</v>
      </c>
      <c r="CH38" s="43">
        <v>0</v>
      </c>
      <c r="CI38" s="44">
        <v>166279.4</v>
      </c>
      <c r="CJ38" s="42">
        <v>152358.29999999999</v>
      </c>
      <c r="CK38" s="43">
        <v>0</v>
      </c>
      <c r="CL38" s="44">
        <v>120.69539</v>
      </c>
      <c r="CM38" s="32"/>
      <c r="CN38" s="42">
        <v>2710000000</v>
      </c>
      <c r="CO38" s="43">
        <v>0</v>
      </c>
      <c r="CP38" s="44">
        <v>2185766</v>
      </c>
      <c r="CQ38" s="42">
        <v>208000000</v>
      </c>
      <c r="CR38" s="43">
        <v>0</v>
      </c>
      <c r="CS38" s="44">
        <v>167108.87</v>
      </c>
      <c r="CT38" s="42">
        <v>151601.85</v>
      </c>
      <c r="CU38" s="43">
        <v>0</v>
      </c>
      <c r="CV38" s="44">
        <v>117.5591</v>
      </c>
      <c r="CW38" s="32"/>
      <c r="CX38" s="42">
        <v>2690000000</v>
      </c>
      <c r="CY38" s="43">
        <v>0</v>
      </c>
      <c r="CZ38" s="44">
        <v>2110000</v>
      </c>
      <c r="DA38" s="42">
        <v>206000000</v>
      </c>
      <c r="DB38" s="43">
        <v>0</v>
      </c>
      <c r="DC38" s="44">
        <v>162000</v>
      </c>
      <c r="DD38" s="42">
        <v>151000</v>
      </c>
      <c r="DE38" s="43">
        <v>0</v>
      </c>
      <c r="DF38" s="44">
        <v>118</v>
      </c>
      <c r="DG38" s="32"/>
      <c r="DH38" s="42">
        <v>2731514880</v>
      </c>
      <c r="DI38" s="43">
        <v>0</v>
      </c>
      <c r="DJ38" s="44">
        <v>2124872.5</v>
      </c>
      <c r="DK38" s="42">
        <v>209180304</v>
      </c>
      <c r="DL38" s="43">
        <v>0</v>
      </c>
      <c r="DM38" s="44">
        <v>162453.9</v>
      </c>
      <c r="DN38" s="42">
        <v>152861.60999999999</v>
      </c>
      <c r="DO38" s="43">
        <v>0</v>
      </c>
      <c r="DP38" s="44">
        <v>117.494</v>
      </c>
      <c r="DQ38" s="32"/>
    </row>
    <row r="39" spans="1:121" x14ac:dyDescent="0.25">
      <c r="A39" s="28">
        <v>0.72569444444444797</v>
      </c>
      <c r="B39" s="45">
        <v>2687788540</v>
      </c>
      <c r="C39" s="46">
        <v>0</v>
      </c>
      <c r="D39" s="47">
        <v>2076008.1</v>
      </c>
      <c r="E39" s="45">
        <v>205878784</v>
      </c>
      <c r="F39" s="46">
        <v>0</v>
      </c>
      <c r="G39" s="47">
        <v>158718.20000000001</v>
      </c>
      <c r="H39" s="45">
        <v>151091.31</v>
      </c>
      <c r="I39" s="46">
        <v>0</v>
      </c>
      <c r="J39" s="47">
        <v>115.77719</v>
      </c>
      <c r="K39" s="32"/>
      <c r="L39" s="45">
        <v>2788826370</v>
      </c>
      <c r="M39" s="46">
        <v>0</v>
      </c>
      <c r="N39" s="47">
        <v>2133475</v>
      </c>
      <c r="O39" s="45">
        <v>213529520</v>
      </c>
      <c r="P39" s="46">
        <v>0</v>
      </c>
      <c r="Q39" s="47">
        <v>163111.51999999999</v>
      </c>
      <c r="R39" s="45">
        <v>156040.76999999999</v>
      </c>
      <c r="S39" s="46">
        <v>0</v>
      </c>
      <c r="T39" s="47">
        <v>118.125244</v>
      </c>
      <c r="U39" s="32"/>
      <c r="V39" s="45">
        <v>2759929090</v>
      </c>
      <c r="W39" s="46">
        <v>0</v>
      </c>
      <c r="X39" s="47">
        <v>2157244.7999999998</v>
      </c>
      <c r="Y39" s="45">
        <v>211309728</v>
      </c>
      <c r="Z39" s="46">
        <v>0</v>
      </c>
      <c r="AA39" s="47">
        <v>164928.9</v>
      </c>
      <c r="AB39" s="45">
        <v>154724.16</v>
      </c>
      <c r="AC39" s="46">
        <v>0</v>
      </c>
      <c r="AD39" s="47">
        <v>119.69128000000001</v>
      </c>
      <c r="AE39" s="32"/>
      <c r="AF39" s="45">
        <v>2761269250</v>
      </c>
      <c r="AG39" s="46">
        <v>0</v>
      </c>
      <c r="AH39" s="47">
        <v>2144593.5</v>
      </c>
      <c r="AI39" s="45">
        <v>211429648</v>
      </c>
      <c r="AJ39" s="46">
        <v>0</v>
      </c>
      <c r="AK39" s="47">
        <v>163961.73000000001</v>
      </c>
      <c r="AL39" s="45">
        <v>154791.39000000001</v>
      </c>
      <c r="AM39" s="46">
        <v>0</v>
      </c>
      <c r="AN39" s="47">
        <v>118.94277</v>
      </c>
      <c r="AO39" s="32"/>
      <c r="AP39" s="45">
        <v>2779751420</v>
      </c>
      <c r="AQ39" s="46">
        <v>0</v>
      </c>
      <c r="AR39" s="47">
        <v>2144665.5</v>
      </c>
      <c r="AS39" s="45">
        <v>212807280</v>
      </c>
      <c r="AT39" s="46">
        <v>0</v>
      </c>
      <c r="AU39" s="47">
        <v>163967.28</v>
      </c>
      <c r="AV39" s="45">
        <v>155344.5</v>
      </c>
      <c r="AW39" s="46">
        <v>0</v>
      </c>
      <c r="AX39" s="47">
        <v>118.849915</v>
      </c>
      <c r="AY39" s="32"/>
      <c r="AZ39" s="45"/>
      <c r="BA39" s="46"/>
      <c r="BB39" s="47"/>
      <c r="BC39" s="45"/>
      <c r="BD39" s="46"/>
      <c r="BE39" s="47"/>
      <c r="BF39" s="45"/>
      <c r="BG39" s="46"/>
      <c r="BH39" s="47"/>
      <c r="BI39" s="32"/>
      <c r="BJ39" s="45">
        <v>2770744830</v>
      </c>
      <c r="BK39" s="46">
        <v>0</v>
      </c>
      <c r="BL39" s="47">
        <v>2120343.2000000002</v>
      </c>
      <c r="BM39" s="45">
        <v>212120896</v>
      </c>
      <c r="BN39" s="46">
        <v>0</v>
      </c>
      <c r="BO39" s="47">
        <v>162107.62</v>
      </c>
      <c r="BP39" s="45">
        <v>155200.85999999999</v>
      </c>
      <c r="BQ39" s="46">
        <v>0</v>
      </c>
      <c r="BR39" s="47">
        <v>116.94147</v>
      </c>
      <c r="BS39" s="32"/>
      <c r="BT39" s="45">
        <v>2775296770</v>
      </c>
      <c r="BU39" s="46">
        <v>0</v>
      </c>
      <c r="BV39" s="47">
        <v>2122682.5</v>
      </c>
      <c r="BW39" s="45">
        <v>212479856</v>
      </c>
      <c r="BX39" s="46">
        <v>0</v>
      </c>
      <c r="BY39" s="47">
        <v>162286.39999999999</v>
      </c>
      <c r="BZ39" s="45">
        <v>155308.36999953358</v>
      </c>
      <c r="CA39" s="46">
        <v>0</v>
      </c>
      <c r="CB39" s="47">
        <v>117.611694</v>
      </c>
      <c r="CC39" s="32"/>
      <c r="CD39" s="45">
        <v>2789442300</v>
      </c>
      <c r="CE39" s="46">
        <v>0</v>
      </c>
      <c r="CF39" s="47">
        <v>2145878.2000000002</v>
      </c>
      <c r="CG39" s="45">
        <v>213512320</v>
      </c>
      <c r="CH39" s="46">
        <v>0</v>
      </c>
      <c r="CI39" s="47">
        <v>164060.04999999999</v>
      </c>
      <c r="CJ39" s="45">
        <v>156158.95000000001</v>
      </c>
      <c r="CK39" s="46">
        <v>0</v>
      </c>
      <c r="CL39" s="47">
        <v>119.429794</v>
      </c>
      <c r="CM39" s="32"/>
      <c r="CN39" s="45">
        <v>2790000000</v>
      </c>
      <c r="CO39" s="46">
        <v>0</v>
      </c>
      <c r="CP39" s="47">
        <v>2079386.5</v>
      </c>
      <c r="CQ39" s="45">
        <v>214000000</v>
      </c>
      <c r="CR39" s="46">
        <v>0</v>
      </c>
      <c r="CS39" s="47">
        <v>158976.01999999999</v>
      </c>
      <c r="CT39" s="45">
        <v>155550.45000000001</v>
      </c>
      <c r="CU39" s="46">
        <v>0</v>
      </c>
      <c r="CV39" s="47">
        <v>113.617324</v>
      </c>
      <c r="CW39" s="32"/>
      <c r="CX39" s="45">
        <v>2760000000</v>
      </c>
      <c r="CY39" s="46">
        <v>0</v>
      </c>
      <c r="CZ39" s="47">
        <v>2090000</v>
      </c>
      <c r="DA39" s="45">
        <v>211000000</v>
      </c>
      <c r="DB39" s="46">
        <v>0</v>
      </c>
      <c r="DC39" s="47">
        <v>160000</v>
      </c>
      <c r="DD39" s="45">
        <v>155000</v>
      </c>
      <c r="DE39" s="46">
        <v>0</v>
      </c>
      <c r="DF39" s="47">
        <v>117</v>
      </c>
      <c r="DG39" s="32"/>
      <c r="DH39" s="45">
        <v>2803689220</v>
      </c>
      <c r="DI39" s="46">
        <v>0</v>
      </c>
      <c r="DJ39" s="47">
        <v>2128995.5</v>
      </c>
      <c r="DK39" s="45">
        <v>214636688</v>
      </c>
      <c r="DL39" s="46">
        <v>0</v>
      </c>
      <c r="DM39" s="47">
        <v>162769.1</v>
      </c>
      <c r="DN39" s="45">
        <v>156741.34</v>
      </c>
      <c r="DO39" s="46">
        <v>0</v>
      </c>
      <c r="DP39" s="47">
        <v>117.74938</v>
      </c>
      <c r="DQ39" s="32"/>
    </row>
    <row r="40" spans="1:121" x14ac:dyDescent="0.25">
      <c r="A40" s="28">
        <v>0.72916666666667096</v>
      </c>
      <c r="B40" s="42">
        <v>2754276100</v>
      </c>
      <c r="C40" s="43">
        <v>0</v>
      </c>
      <c r="D40" s="44">
        <v>1995750.8</v>
      </c>
      <c r="E40" s="42">
        <v>210951952</v>
      </c>
      <c r="F40" s="43">
        <v>0</v>
      </c>
      <c r="G40" s="44">
        <v>152582.29999999999</v>
      </c>
      <c r="H40" s="42">
        <v>154459.04999999999</v>
      </c>
      <c r="I40" s="43">
        <v>0</v>
      </c>
      <c r="J40" s="44">
        <v>111.16852</v>
      </c>
      <c r="K40" s="32"/>
      <c r="L40" s="42">
        <v>2856536580</v>
      </c>
      <c r="M40" s="43">
        <v>0</v>
      </c>
      <c r="N40" s="44">
        <v>2025583.8</v>
      </c>
      <c r="O40" s="42">
        <v>218641376</v>
      </c>
      <c r="P40" s="43">
        <v>0</v>
      </c>
      <c r="Q40" s="44">
        <v>154862.94</v>
      </c>
      <c r="R40" s="42">
        <v>159537.04999999999</v>
      </c>
      <c r="S40" s="43">
        <v>0</v>
      </c>
      <c r="T40" s="44">
        <v>112.38558</v>
      </c>
      <c r="U40" s="32"/>
      <c r="V40" s="42">
        <v>2820716030</v>
      </c>
      <c r="W40" s="43">
        <v>0</v>
      </c>
      <c r="X40" s="44">
        <v>2055798.5</v>
      </c>
      <c r="Y40" s="42">
        <v>215923392</v>
      </c>
      <c r="Z40" s="43">
        <v>0</v>
      </c>
      <c r="AA40" s="44">
        <v>157173.04999999999</v>
      </c>
      <c r="AB40" s="42">
        <v>157867.97</v>
      </c>
      <c r="AC40" s="43">
        <v>0</v>
      </c>
      <c r="AD40" s="44">
        <v>114.090355</v>
      </c>
      <c r="AE40" s="32"/>
      <c r="AF40" s="42">
        <v>2824864000</v>
      </c>
      <c r="AG40" s="43">
        <v>0</v>
      </c>
      <c r="AH40" s="44">
        <v>2063598.4</v>
      </c>
      <c r="AI40" s="42">
        <v>216252736</v>
      </c>
      <c r="AJ40" s="43">
        <v>0</v>
      </c>
      <c r="AK40" s="44">
        <v>157769.34</v>
      </c>
      <c r="AL40" s="42">
        <v>158100.22</v>
      </c>
      <c r="AM40" s="43">
        <v>0</v>
      </c>
      <c r="AN40" s="44">
        <v>114.466705</v>
      </c>
      <c r="AO40" s="32"/>
      <c r="AP40" s="42">
        <v>2844077060</v>
      </c>
      <c r="AQ40" s="43">
        <v>0</v>
      </c>
      <c r="AR40" s="44">
        <v>2047281.5</v>
      </c>
      <c r="AS40" s="42">
        <v>217693104</v>
      </c>
      <c r="AT40" s="43">
        <v>0</v>
      </c>
      <c r="AU40" s="44">
        <v>156521.9</v>
      </c>
      <c r="AV40" s="42">
        <v>158588.56</v>
      </c>
      <c r="AW40" s="43">
        <v>0</v>
      </c>
      <c r="AX40" s="44">
        <v>113.45325</v>
      </c>
      <c r="AY40" s="32"/>
      <c r="AZ40" s="42"/>
      <c r="BA40" s="43"/>
      <c r="BB40" s="44"/>
      <c r="BC40" s="42"/>
      <c r="BD40" s="43"/>
      <c r="BE40" s="44"/>
      <c r="BF40" s="42"/>
      <c r="BG40" s="43"/>
      <c r="BH40" s="44"/>
      <c r="BI40" s="32"/>
      <c r="BJ40" s="42">
        <v>2837683200</v>
      </c>
      <c r="BK40" s="43">
        <v>0</v>
      </c>
      <c r="BL40" s="44">
        <v>2056530.8</v>
      </c>
      <c r="BM40" s="42">
        <v>217213792</v>
      </c>
      <c r="BN40" s="43">
        <v>0</v>
      </c>
      <c r="BO40" s="44">
        <v>157228.94</v>
      </c>
      <c r="BP40" s="42">
        <v>158621.54999999999</v>
      </c>
      <c r="BQ40" s="43">
        <v>0</v>
      </c>
      <c r="BR40" s="44">
        <v>113.37099000000001</v>
      </c>
      <c r="BS40" s="32"/>
      <c r="BT40" s="42">
        <v>2847538180</v>
      </c>
      <c r="BU40" s="43">
        <v>0</v>
      </c>
      <c r="BV40" s="44">
        <v>2066027.8</v>
      </c>
      <c r="BW40" s="42">
        <v>217956288</v>
      </c>
      <c r="BX40" s="43">
        <v>0</v>
      </c>
      <c r="BY40" s="44">
        <v>157954.92000000001</v>
      </c>
      <c r="BZ40" s="42">
        <v>159054.57594991947</v>
      </c>
      <c r="CA40" s="43">
        <v>0</v>
      </c>
      <c r="CB40" s="44">
        <v>114.57763</v>
      </c>
      <c r="CC40" s="32"/>
      <c r="CD40" s="42">
        <v>2854347520</v>
      </c>
      <c r="CE40" s="43">
        <v>0</v>
      </c>
      <c r="CF40" s="44">
        <v>2063115.8</v>
      </c>
      <c r="CG40" s="42">
        <v>218403440</v>
      </c>
      <c r="CH40" s="43">
        <v>0</v>
      </c>
      <c r="CI40" s="44">
        <v>157732.57999999999</v>
      </c>
      <c r="CJ40" s="42">
        <v>159460.31</v>
      </c>
      <c r="CK40" s="43">
        <v>0</v>
      </c>
      <c r="CL40" s="44">
        <v>114.973755</v>
      </c>
      <c r="CM40" s="32"/>
      <c r="CN40" s="42">
        <v>2860000000</v>
      </c>
      <c r="CO40" s="43">
        <v>0</v>
      </c>
      <c r="CP40" s="44">
        <v>1869597.6</v>
      </c>
      <c r="CQ40" s="42">
        <v>219000000</v>
      </c>
      <c r="CR40" s="43">
        <v>0</v>
      </c>
      <c r="CS40" s="44">
        <v>142937.28</v>
      </c>
      <c r="CT40" s="42">
        <v>159105.92000000001</v>
      </c>
      <c r="CU40" s="43">
        <v>0</v>
      </c>
      <c r="CV40" s="44">
        <v>102.64173</v>
      </c>
      <c r="CW40" s="32"/>
      <c r="CX40" s="42">
        <v>2820000000</v>
      </c>
      <c r="CY40" s="43">
        <v>0</v>
      </c>
      <c r="CZ40" s="44">
        <v>2010000</v>
      </c>
      <c r="DA40" s="42">
        <v>216000000</v>
      </c>
      <c r="DB40" s="43">
        <v>0</v>
      </c>
      <c r="DC40" s="44">
        <v>153000</v>
      </c>
      <c r="DD40" s="42">
        <v>158000</v>
      </c>
      <c r="DE40" s="43">
        <v>0</v>
      </c>
      <c r="DF40" s="44">
        <v>112</v>
      </c>
      <c r="DG40" s="32"/>
      <c r="DH40" s="42">
        <v>2865864190</v>
      </c>
      <c r="DI40" s="43">
        <v>0</v>
      </c>
      <c r="DJ40" s="44">
        <v>2079451.9</v>
      </c>
      <c r="DK40" s="42">
        <v>219331376</v>
      </c>
      <c r="DL40" s="43">
        <v>0</v>
      </c>
      <c r="DM40" s="44">
        <v>158981.29999999999</v>
      </c>
      <c r="DN40" s="42">
        <v>159891.79999999999</v>
      </c>
      <c r="DO40" s="43">
        <v>0</v>
      </c>
      <c r="DP40" s="44">
        <v>115.13800000000001</v>
      </c>
      <c r="DQ40" s="32"/>
    </row>
    <row r="41" spans="1:121" x14ac:dyDescent="0.25">
      <c r="A41" s="28">
        <v>0.73263888888889295</v>
      </c>
      <c r="B41" s="45">
        <v>2797913860</v>
      </c>
      <c r="C41" s="46">
        <v>0</v>
      </c>
      <c r="D41" s="47">
        <v>1889842.6</v>
      </c>
      <c r="E41" s="45">
        <v>214252448</v>
      </c>
      <c r="F41" s="46">
        <v>0</v>
      </c>
      <c r="G41" s="47">
        <v>144485.26999999999</v>
      </c>
      <c r="H41" s="45">
        <v>156317</v>
      </c>
      <c r="I41" s="46">
        <v>0</v>
      </c>
      <c r="J41" s="47">
        <v>105.034775</v>
      </c>
      <c r="K41" s="32"/>
      <c r="L41" s="45">
        <v>2909749760</v>
      </c>
      <c r="M41" s="46">
        <v>0</v>
      </c>
      <c r="N41" s="47">
        <v>1865487.6</v>
      </c>
      <c r="O41" s="45">
        <v>222627200</v>
      </c>
      <c r="P41" s="46">
        <v>0</v>
      </c>
      <c r="Q41" s="47">
        <v>142623.10999999999</v>
      </c>
      <c r="R41" s="45">
        <v>162201.56</v>
      </c>
      <c r="S41" s="46">
        <v>0</v>
      </c>
      <c r="T41" s="47">
        <v>103.33467</v>
      </c>
      <c r="U41" s="32"/>
      <c r="V41" s="45">
        <v>2869177860</v>
      </c>
      <c r="W41" s="46">
        <v>0</v>
      </c>
      <c r="X41" s="47">
        <v>1919340</v>
      </c>
      <c r="Y41" s="45">
        <v>219575712</v>
      </c>
      <c r="Z41" s="46">
        <v>0</v>
      </c>
      <c r="AA41" s="47">
        <v>146740.31</v>
      </c>
      <c r="AB41" s="45">
        <v>160191.84</v>
      </c>
      <c r="AC41" s="46">
        <v>0</v>
      </c>
      <c r="AD41" s="47">
        <v>106.3125</v>
      </c>
      <c r="AE41" s="32"/>
      <c r="AF41" s="45">
        <v>2872056320</v>
      </c>
      <c r="AG41" s="46">
        <v>0</v>
      </c>
      <c r="AH41" s="47">
        <v>1950110.5</v>
      </c>
      <c r="AI41" s="45">
        <v>219836880</v>
      </c>
      <c r="AJ41" s="46">
        <v>0</v>
      </c>
      <c r="AK41" s="47">
        <v>149092.76999999999</v>
      </c>
      <c r="AL41" s="45">
        <v>160415.92000000001</v>
      </c>
      <c r="AM41" s="46">
        <v>0</v>
      </c>
      <c r="AN41" s="47">
        <v>108.08246</v>
      </c>
      <c r="AO41" s="32"/>
      <c r="AP41" s="45">
        <v>2896471300</v>
      </c>
      <c r="AQ41" s="46">
        <v>0</v>
      </c>
      <c r="AR41" s="47">
        <v>1918865.5</v>
      </c>
      <c r="AS41" s="45">
        <v>221629008</v>
      </c>
      <c r="AT41" s="46">
        <v>0</v>
      </c>
      <c r="AU41" s="47">
        <v>146704.07999999999</v>
      </c>
      <c r="AV41" s="45">
        <v>161046.28</v>
      </c>
      <c r="AW41" s="46">
        <v>0</v>
      </c>
      <c r="AX41" s="47">
        <v>106.01806000000001</v>
      </c>
      <c r="AY41" s="32"/>
      <c r="AZ41" s="45"/>
      <c r="BA41" s="46"/>
      <c r="BB41" s="47"/>
      <c r="BC41" s="45"/>
      <c r="BD41" s="46"/>
      <c r="BE41" s="47"/>
      <c r="BF41" s="45"/>
      <c r="BG41" s="46"/>
      <c r="BH41" s="47"/>
      <c r="BI41" s="32"/>
      <c r="BJ41" s="45">
        <v>2891110910</v>
      </c>
      <c r="BK41" s="46">
        <v>0</v>
      </c>
      <c r="BL41" s="47">
        <v>1949121.5</v>
      </c>
      <c r="BM41" s="45">
        <v>221236960</v>
      </c>
      <c r="BN41" s="46">
        <v>0</v>
      </c>
      <c r="BO41" s="47">
        <v>149017.14000000001</v>
      </c>
      <c r="BP41" s="45">
        <v>161226.84</v>
      </c>
      <c r="BQ41" s="46">
        <v>0</v>
      </c>
      <c r="BR41" s="47">
        <v>107.47266999999999</v>
      </c>
      <c r="BS41" s="32"/>
      <c r="BT41" s="45">
        <v>2902135040</v>
      </c>
      <c r="BU41" s="46">
        <v>0</v>
      </c>
      <c r="BV41" s="47">
        <v>1942379.2</v>
      </c>
      <c r="BW41" s="45">
        <v>222044976</v>
      </c>
      <c r="BX41" s="46">
        <v>0</v>
      </c>
      <c r="BY41" s="47">
        <v>148501.57999999999</v>
      </c>
      <c r="BZ41" s="45">
        <v>161826.89158661861</v>
      </c>
      <c r="CA41" s="46">
        <v>0</v>
      </c>
      <c r="CB41" s="47">
        <v>107.19325000000001</v>
      </c>
      <c r="CC41" s="32"/>
      <c r="CD41" s="45">
        <v>2904835070</v>
      </c>
      <c r="CE41" s="46">
        <v>0</v>
      </c>
      <c r="CF41" s="47">
        <v>1939236</v>
      </c>
      <c r="CG41" s="45">
        <v>222228736</v>
      </c>
      <c r="CH41" s="46">
        <v>0</v>
      </c>
      <c r="CI41" s="47">
        <v>148261.53</v>
      </c>
      <c r="CJ41" s="45">
        <v>161898.66</v>
      </c>
      <c r="CK41" s="46">
        <v>0</v>
      </c>
      <c r="CL41" s="47">
        <v>107.53318</v>
      </c>
      <c r="CM41" s="32"/>
      <c r="CN41" s="45">
        <v>2910000000</v>
      </c>
      <c r="CO41" s="46">
        <v>0</v>
      </c>
      <c r="CP41" s="47">
        <v>1605670.8</v>
      </c>
      <c r="CQ41" s="45">
        <v>223000000</v>
      </c>
      <c r="CR41" s="46">
        <v>0</v>
      </c>
      <c r="CS41" s="47">
        <v>122759.3</v>
      </c>
      <c r="CT41" s="45">
        <v>161639.63</v>
      </c>
      <c r="CU41" s="46">
        <v>0</v>
      </c>
      <c r="CV41" s="47">
        <v>88.282020000000003</v>
      </c>
      <c r="CW41" s="32"/>
      <c r="CX41" s="45">
        <v>2870000000</v>
      </c>
      <c r="CY41" s="46">
        <v>0</v>
      </c>
      <c r="CZ41" s="47">
        <v>1890000</v>
      </c>
      <c r="DA41" s="45">
        <v>220000000</v>
      </c>
      <c r="DB41" s="46">
        <v>0</v>
      </c>
      <c r="DC41" s="47">
        <v>144000</v>
      </c>
      <c r="DD41" s="45">
        <v>160000</v>
      </c>
      <c r="DE41" s="46">
        <v>0</v>
      </c>
      <c r="DF41" s="47">
        <v>106</v>
      </c>
      <c r="DG41" s="32"/>
      <c r="DH41" s="45">
        <v>2881365696</v>
      </c>
      <c r="DI41" s="46">
        <v>0</v>
      </c>
      <c r="DJ41" s="47">
        <v>1929163.9949999999</v>
      </c>
      <c r="DK41" s="45">
        <v>220450728.96000001</v>
      </c>
      <c r="DL41" s="46">
        <v>0</v>
      </c>
      <c r="DM41" s="47">
        <v>147491.34839999999</v>
      </c>
      <c r="DN41" s="45">
        <v>160331.46030000001</v>
      </c>
      <c r="DO41" s="46">
        <v>0</v>
      </c>
      <c r="DP41" s="47">
        <v>106.2248814</v>
      </c>
      <c r="DQ41" s="32"/>
    </row>
    <row r="42" spans="1:121" x14ac:dyDescent="0.25">
      <c r="A42" s="28">
        <v>0.73611111111111505</v>
      </c>
      <c r="B42" s="42">
        <v>2822990590</v>
      </c>
      <c r="C42" s="43">
        <v>0</v>
      </c>
      <c r="D42" s="44">
        <v>1716421.2</v>
      </c>
      <c r="E42" s="42">
        <v>216146992</v>
      </c>
      <c r="F42" s="43">
        <v>0</v>
      </c>
      <c r="G42" s="44">
        <v>131226.64000000001</v>
      </c>
      <c r="H42" s="42">
        <v>157325.48000000001</v>
      </c>
      <c r="I42" s="43">
        <v>0</v>
      </c>
      <c r="J42" s="44">
        <v>94.388859999999994</v>
      </c>
      <c r="K42" s="32"/>
      <c r="L42" s="42">
        <v>2941796350</v>
      </c>
      <c r="M42" s="43">
        <v>0</v>
      </c>
      <c r="N42" s="44">
        <v>1685859</v>
      </c>
      <c r="O42" s="42">
        <v>225074816</v>
      </c>
      <c r="P42" s="43">
        <v>0</v>
      </c>
      <c r="Q42" s="44">
        <v>128889.89</v>
      </c>
      <c r="R42" s="42">
        <v>163687.35999999999</v>
      </c>
      <c r="S42" s="43">
        <v>0</v>
      </c>
      <c r="T42" s="44">
        <v>92.800439999999995</v>
      </c>
      <c r="U42" s="32"/>
      <c r="V42" s="42">
        <v>2905508100</v>
      </c>
      <c r="W42" s="43">
        <v>0</v>
      </c>
      <c r="X42" s="44">
        <v>1706691.8</v>
      </c>
      <c r="Y42" s="42">
        <v>222352800</v>
      </c>
      <c r="Z42" s="43">
        <v>0</v>
      </c>
      <c r="AA42" s="44">
        <v>130482.7</v>
      </c>
      <c r="AB42" s="42">
        <v>161935.98000000001</v>
      </c>
      <c r="AC42" s="43">
        <v>0</v>
      </c>
      <c r="AD42" s="44">
        <v>93.416880000000006</v>
      </c>
      <c r="AE42" s="32"/>
      <c r="AF42" s="42">
        <v>2902681340</v>
      </c>
      <c r="AG42" s="43">
        <v>0</v>
      </c>
      <c r="AH42" s="44">
        <v>1750350.8</v>
      </c>
      <c r="AI42" s="42">
        <v>222170944</v>
      </c>
      <c r="AJ42" s="43">
        <v>0</v>
      </c>
      <c r="AK42" s="44">
        <v>133820.5</v>
      </c>
      <c r="AL42" s="42">
        <v>161911.26999999999</v>
      </c>
      <c r="AM42" s="43">
        <v>0</v>
      </c>
      <c r="AN42" s="44">
        <v>95.940185999999997</v>
      </c>
      <c r="AO42" s="32"/>
      <c r="AP42" s="42">
        <v>2931394560</v>
      </c>
      <c r="AQ42" s="43">
        <v>0</v>
      </c>
      <c r="AR42" s="44">
        <v>1720550.8</v>
      </c>
      <c r="AS42" s="42">
        <v>224298368</v>
      </c>
      <c r="AT42" s="43">
        <v>0</v>
      </c>
      <c r="AU42" s="44">
        <v>131542.26999999999</v>
      </c>
      <c r="AV42" s="42">
        <v>162633.53</v>
      </c>
      <c r="AW42" s="43">
        <v>0</v>
      </c>
      <c r="AX42" s="44">
        <v>94.476105000000004</v>
      </c>
      <c r="AY42" s="32"/>
      <c r="AZ42" s="42"/>
      <c r="BA42" s="43"/>
      <c r="BB42" s="44"/>
      <c r="BC42" s="42"/>
      <c r="BD42" s="43"/>
      <c r="BE42" s="44"/>
      <c r="BF42" s="42"/>
      <c r="BG42" s="43"/>
      <c r="BH42" s="44"/>
      <c r="BI42" s="32"/>
      <c r="BJ42" s="42">
        <v>2928089860</v>
      </c>
      <c r="BK42" s="43">
        <v>0</v>
      </c>
      <c r="BL42" s="44">
        <v>1753603.6</v>
      </c>
      <c r="BM42" s="42">
        <v>224054016</v>
      </c>
      <c r="BN42" s="43">
        <v>0</v>
      </c>
      <c r="BO42" s="44">
        <v>134069.16</v>
      </c>
      <c r="BP42" s="42">
        <v>163018.66</v>
      </c>
      <c r="BQ42" s="43">
        <v>0</v>
      </c>
      <c r="BR42" s="44">
        <v>95.932540000000003</v>
      </c>
      <c r="BS42" s="32"/>
      <c r="BT42" s="42">
        <v>2936012290</v>
      </c>
      <c r="BU42" s="43">
        <v>0</v>
      </c>
      <c r="BV42" s="44">
        <v>1750696.1</v>
      </c>
      <c r="BW42" s="42">
        <v>224614640</v>
      </c>
      <c r="BX42" s="43">
        <v>0</v>
      </c>
      <c r="BY42" s="44">
        <v>133846.89000000001</v>
      </c>
      <c r="BZ42" s="42">
        <v>163320.77886466225</v>
      </c>
      <c r="CA42" s="43">
        <v>0</v>
      </c>
      <c r="CB42" s="44">
        <v>95.831419999999994</v>
      </c>
      <c r="CC42" s="32"/>
      <c r="CD42" s="42">
        <v>2935212540</v>
      </c>
      <c r="CE42" s="43">
        <v>0</v>
      </c>
      <c r="CF42" s="44">
        <v>1755188.6</v>
      </c>
      <c r="CG42" s="42">
        <v>224544096</v>
      </c>
      <c r="CH42" s="43">
        <v>0</v>
      </c>
      <c r="CI42" s="44">
        <v>134190.6</v>
      </c>
      <c r="CJ42" s="42">
        <v>163269.01999999999</v>
      </c>
      <c r="CK42" s="43">
        <v>0</v>
      </c>
      <c r="CL42" s="44">
        <v>96.954220000000007</v>
      </c>
      <c r="CM42" s="32"/>
      <c r="CN42" s="42">
        <v>2940000000</v>
      </c>
      <c r="CO42" s="43">
        <v>0</v>
      </c>
      <c r="CP42" s="44">
        <v>1543325.4</v>
      </c>
      <c r="CQ42" s="42">
        <v>225000000</v>
      </c>
      <c r="CR42" s="43">
        <v>0</v>
      </c>
      <c r="CS42" s="44">
        <v>117992.63</v>
      </c>
      <c r="CT42" s="42">
        <v>163170.19</v>
      </c>
      <c r="CU42" s="43">
        <v>0</v>
      </c>
      <c r="CV42" s="44">
        <v>85.201260000000005</v>
      </c>
      <c r="CW42" s="32"/>
      <c r="CX42" s="42">
        <v>2900000000</v>
      </c>
      <c r="CY42" s="43">
        <v>0</v>
      </c>
      <c r="CZ42" s="44">
        <v>1690000</v>
      </c>
      <c r="DA42" s="42">
        <v>223000000</v>
      </c>
      <c r="DB42" s="43">
        <v>0</v>
      </c>
      <c r="DC42" s="44">
        <v>129000</v>
      </c>
      <c r="DD42" s="42">
        <v>162000</v>
      </c>
      <c r="DE42" s="43">
        <v>0</v>
      </c>
      <c r="DF42" s="44">
        <v>94.2</v>
      </c>
      <c r="DG42" s="32"/>
      <c r="DH42" s="42">
        <v>2912668070.4000001</v>
      </c>
      <c r="DI42" s="43">
        <v>0</v>
      </c>
      <c r="DJ42" s="44">
        <v>1738939.0590000001</v>
      </c>
      <c r="DK42" s="42">
        <v>222795825.12</v>
      </c>
      <c r="DL42" s="43">
        <v>0</v>
      </c>
      <c r="DM42" s="44">
        <v>132948.10979999998</v>
      </c>
      <c r="DN42" s="42">
        <v>161751.8034</v>
      </c>
      <c r="DO42" s="43">
        <v>0</v>
      </c>
      <c r="DP42" s="44">
        <v>95.205369599999997</v>
      </c>
      <c r="DQ42" s="32"/>
    </row>
    <row r="43" spans="1:121" x14ac:dyDescent="0.25">
      <c r="A43" s="28">
        <v>0.73958333333333803</v>
      </c>
      <c r="B43" s="45">
        <v>2836864510</v>
      </c>
      <c r="C43" s="46">
        <v>0</v>
      </c>
      <c r="D43" s="47">
        <v>1600020.9</v>
      </c>
      <c r="E43" s="45">
        <v>217180640</v>
      </c>
      <c r="F43" s="46">
        <v>0</v>
      </c>
      <c r="G43" s="47">
        <v>122327.45</v>
      </c>
      <c r="H43" s="45">
        <v>157709.98000000001</v>
      </c>
      <c r="I43" s="46">
        <v>0</v>
      </c>
      <c r="J43" s="47">
        <v>87.890929999999997</v>
      </c>
      <c r="K43" s="32"/>
      <c r="L43" s="45">
        <v>2960578050</v>
      </c>
      <c r="M43" s="46">
        <v>0</v>
      </c>
      <c r="N43" s="47">
        <v>1580808.8</v>
      </c>
      <c r="O43" s="45">
        <v>226488896</v>
      </c>
      <c r="P43" s="46">
        <v>0</v>
      </c>
      <c r="Q43" s="47">
        <v>120858.516</v>
      </c>
      <c r="R43" s="45">
        <v>164412.19</v>
      </c>
      <c r="S43" s="46">
        <v>0</v>
      </c>
      <c r="T43" s="47">
        <v>86.860470000000007</v>
      </c>
      <c r="U43" s="32"/>
      <c r="V43" s="45">
        <v>2927498500</v>
      </c>
      <c r="W43" s="46">
        <v>0</v>
      </c>
      <c r="X43" s="47">
        <v>1604316.2</v>
      </c>
      <c r="Y43" s="45">
        <v>224032352</v>
      </c>
      <c r="Z43" s="46">
        <v>0</v>
      </c>
      <c r="AA43" s="47">
        <v>122655.875</v>
      </c>
      <c r="AB43" s="45">
        <v>162829.76999999999</v>
      </c>
      <c r="AC43" s="46">
        <v>0</v>
      </c>
      <c r="AD43" s="47">
        <v>88.392150000000001</v>
      </c>
      <c r="AE43" s="32"/>
      <c r="AF43" s="45">
        <v>2920479740</v>
      </c>
      <c r="AG43" s="46">
        <v>0</v>
      </c>
      <c r="AH43" s="47">
        <v>1639889.2</v>
      </c>
      <c r="AI43" s="45">
        <v>223537632</v>
      </c>
      <c r="AJ43" s="46">
        <v>0</v>
      </c>
      <c r="AK43" s="47">
        <v>125375.39</v>
      </c>
      <c r="AL43" s="45">
        <v>162603.32999999999</v>
      </c>
      <c r="AM43" s="46">
        <v>0</v>
      </c>
      <c r="AN43" s="47">
        <v>90.169560000000004</v>
      </c>
      <c r="AO43" s="32"/>
      <c r="AP43" s="45">
        <v>2951609600</v>
      </c>
      <c r="AQ43" s="46">
        <v>0</v>
      </c>
      <c r="AR43" s="47">
        <v>1599044.5</v>
      </c>
      <c r="AS43" s="45">
        <v>225805856</v>
      </c>
      <c r="AT43" s="46">
        <v>0</v>
      </c>
      <c r="AU43" s="47">
        <v>122252.76</v>
      </c>
      <c r="AV43" s="45">
        <v>163309.03</v>
      </c>
      <c r="AW43" s="46">
        <v>0</v>
      </c>
      <c r="AX43" s="47">
        <v>87.790090000000006</v>
      </c>
      <c r="AY43" s="32"/>
      <c r="AZ43" s="45"/>
      <c r="BA43" s="46"/>
      <c r="BB43" s="47"/>
      <c r="BC43" s="45"/>
      <c r="BD43" s="46"/>
      <c r="BE43" s="47"/>
      <c r="BF43" s="45"/>
      <c r="BG43" s="46"/>
      <c r="BH43" s="47"/>
      <c r="BI43" s="32"/>
      <c r="BJ43" s="45">
        <v>2947388930</v>
      </c>
      <c r="BK43" s="46">
        <v>0</v>
      </c>
      <c r="BL43" s="47">
        <v>1669366.5</v>
      </c>
      <c r="BM43" s="45">
        <v>225492784</v>
      </c>
      <c r="BN43" s="46">
        <v>0</v>
      </c>
      <c r="BO43" s="47">
        <v>127629.02</v>
      </c>
      <c r="BP43" s="45">
        <v>163703.88</v>
      </c>
      <c r="BQ43" s="46">
        <v>0</v>
      </c>
      <c r="BR43" s="47">
        <v>91.778499999999994</v>
      </c>
      <c r="BS43" s="32"/>
      <c r="BT43" s="45">
        <v>2955658240</v>
      </c>
      <c r="BU43" s="46">
        <v>0</v>
      </c>
      <c r="BV43" s="47">
        <v>1647464.6</v>
      </c>
      <c r="BW43" s="45">
        <v>226076304</v>
      </c>
      <c r="BX43" s="46">
        <v>0</v>
      </c>
      <c r="BY43" s="47">
        <v>125954.6</v>
      </c>
      <c r="BZ43" s="45">
        <v>164145.99648261222</v>
      </c>
      <c r="CA43" s="46">
        <v>0</v>
      </c>
      <c r="CB43" s="47">
        <v>90.6755</v>
      </c>
      <c r="CC43" s="32"/>
      <c r="CD43" s="45">
        <v>2946597630</v>
      </c>
      <c r="CE43" s="46">
        <v>0</v>
      </c>
      <c r="CF43" s="47">
        <v>1611363</v>
      </c>
      <c r="CG43" s="45">
        <v>225412912</v>
      </c>
      <c r="CH43" s="46">
        <v>0</v>
      </c>
      <c r="CI43" s="47">
        <v>123194.65</v>
      </c>
      <c r="CJ43" s="45">
        <v>163485.4</v>
      </c>
      <c r="CK43" s="46">
        <v>0</v>
      </c>
      <c r="CL43" s="47">
        <v>89.270340000000004</v>
      </c>
      <c r="CM43" s="32"/>
      <c r="CN43" s="45">
        <v>2960000000</v>
      </c>
      <c r="CO43" s="46">
        <v>0</v>
      </c>
      <c r="CP43" s="47">
        <v>1491020.6</v>
      </c>
      <c r="CQ43" s="45">
        <v>227000000</v>
      </c>
      <c r="CR43" s="46">
        <v>0</v>
      </c>
      <c r="CS43" s="47">
        <v>113993.724</v>
      </c>
      <c r="CT43" s="45">
        <v>163510.45000000001</v>
      </c>
      <c r="CU43" s="46">
        <v>0</v>
      </c>
      <c r="CV43" s="47">
        <v>81.176429999999996</v>
      </c>
      <c r="CW43" s="32"/>
      <c r="CX43" s="45">
        <v>2930000000</v>
      </c>
      <c r="CY43" s="46">
        <v>0</v>
      </c>
      <c r="CZ43" s="47">
        <v>1540000</v>
      </c>
      <c r="DA43" s="45">
        <v>224000000</v>
      </c>
      <c r="DB43" s="46">
        <v>0</v>
      </c>
      <c r="DC43" s="47">
        <v>118000</v>
      </c>
      <c r="DD43" s="45">
        <v>163000</v>
      </c>
      <c r="DE43" s="46">
        <v>0</v>
      </c>
      <c r="DF43" s="47">
        <v>85.8</v>
      </c>
      <c r="DG43" s="32"/>
      <c r="DH43" s="45">
        <v>2930281388.0999999</v>
      </c>
      <c r="DI43" s="46">
        <v>0</v>
      </c>
      <c r="DJ43" s="47">
        <v>1626705.432</v>
      </c>
      <c r="DK43" s="45">
        <v>224132705.28</v>
      </c>
      <c r="DL43" s="46">
        <v>0</v>
      </c>
      <c r="DM43" s="47">
        <v>124367.45805</v>
      </c>
      <c r="DN43" s="45">
        <v>162273.91949999999</v>
      </c>
      <c r="DO43" s="46">
        <v>0</v>
      </c>
      <c r="DP43" s="47">
        <v>89.270893799999996</v>
      </c>
      <c r="DQ43" s="32"/>
    </row>
    <row r="44" spans="1:121" x14ac:dyDescent="0.25">
      <c r="A44" s="28">
        <v>0.74305555555556002</v>
      </c>
      <c r="B44" s="42">
        <v>2853538560</v>
      </c>
      <c r="C44" s="43">
        <v>0</v>
      </c>
      <c r="D44" s="44">
        <v>1367230</v>
      </c>
      <c r="E44" s="42">
        <v>218443552</v>
      </c>
      <c r="F44" s="43">
        <v>0</v>
      </c>
      <c r="G44" s="44">
        <v>104529.78</v>
      </c>
      <c r="H44" s="42">
        <v>158263.34</v>
      </c>
      <c r="I44" s="43">
        <v>0</v>
      </c>
      <c r="J44" s="44">
        <v>74.805170000000004</v>
      </c>
      <c r="K44" s="32"/>
      <c r="L44" s="42">
        <v>2968723200</v>
      </c>
      <c r="M44" s="43">
        <v>0</v>
      </c>
      <c r="N44" s="44">
        <v>1348864.8</v>
      </c>
      <c r="O44" s="42">
        <v>227106928</v>
      </c>
      <c r="P44" s="43">
        <v>0</v>
      </c>
      <c r="Q44" s="44">
        <v>103125.625</v>
      </c>
      <c r="R44" s="42">
        <v>164629.45000000001</v>
      </c>
      <c r="S44" s="43">
        <v>0</v>
      </c>
      <c r="T44" s="44">
        <v>73.265320000000003</v>
      </c>
      <c r="U44" s="32"/>
      <c r="V44" s="42">
        <v>2938609920</v>
      </c>
      <c r="W44" s="43">
        <v>0</v>
      </c>
      <c r="X44" s="44">
        <v>1315026.5</v>
      </c>
      <c r="Y44" s="42">
        <v>224893248</v>
      </c>
      <c r="Z44" s="43">
        <v>0</v>
      </c>
      <c r="AA44" s="44">
        <v>100538.664</v>
      </c>
      <c r="AB44" s="42">
        <v>163137.97</v>
      </c>
      <c r="AC44" s="43">
        <v>0</v>
      </c>
      <c r="AD44" s="44">
        <v>71.971549999999993</v>
      </c>
      <c r="AE44" s="32"/>
      <c r="AF44" s="42">
        <v>2926754300</v>
      </c>
      <c r="AG44" s="43">
        <v>0</v>
      </c>
      <c r="AH44" s="44">
        <v>1363277.6</v>
      </c>
      <c r="AI44" s="42">
        <v>224035856</v>
      </c>
      <c r="AJ44" s="43">
        <v>0</v>
      </c>
      <c r="AK44" s="44">
        <v>104227.56</v>
      </c>
      <c r="AL44" s="42">
        <v>162699.34</v>
      </c>
      <c r="AM44" s="43">
        <v>0</v>
      </c>
      <c r="AN44" s="44">
        <v>74.670950000000005</v>
      </c>
      <c r="AO44" s="32"/>
      <c r="AP44" s="42">
        <v>2968007420</v>
      </c>
      <c r="AQ44" s="43">
        <v>0</v>
      </c>
      <c r="AR44" s="44">
        <v>1362354.5</v>
      </c>
      <c r="AS44" s="42">
        <v>227051504</v>
      </c>
      <c r="AT44" s="43">
        <v>0</v>
      </c>
      <c r="AU44" s="44">
        <v>104157.06</v>
      </c>
      <c r="AV44" s="42">
        <v>163907.23000000001</v>
      </c>
      <c r="AW44" s="43">
        <v>0</v>
      </c>
      <c r="AX44" s="44">
        <v>74.206429999999997</v>
      </c>
      <c r="AY44" s="32"/>
      <c r="AZ44" s="42"/>
      <c r="BA44" s="43"/>
      <c r="BB44" s="44"/>
      <c r="BC44" s="42"/>
      <c r="BD44" s="43"/>
      <c r="BE44" s="44"/>
      <c r="BF44" s="42"/>
      <c r="BG44" s="43"/>
      <c r="BH44" s="44"/>
      <c r="BI44" s="32"/>
      <c r="BJ44" s="42">
        <v>2962813700</v>
      </c>
      <c r="BK44" s="43">
        <v>0</v>
      </c>
      <c r="BL44" s="44">
        <v>1417657.8</v>
      </c>
      <c r="BM44" s="42">
        <v>226693440</v>
      </c>
      <c r="BN44" s="43">
        <v>0</v>
      </c>
      <c r="BO44" s="44">
        <v>108385.06</v>
      </c>
      <c r="BP44" s="42">
        <v>164210.34</v>
      </c>
      <c r="BQ44" s="43">
        <v>0</v>
      </c>
      <c r="BR44" s="44">
        <v>77.365930000000006</v>
      </c>
      <c r="BS44" s="32"/>
      <c r="BT44" s="42">
        <v>2971089410</v>
      </c>
      <c r="BU44" s="43">
        <v>0</v>
      </c>
      <c r="BV44" s="44">
        <v>1377035.8</v>
      </c>
      <c r="BW44" s="42">
        <v>227252160</v>
      </c>
      <c r="BX44" s="43">
        <v>0</v>
      </c>
      <c r="BY44" s="44">
        <v>105279.42</v>
      </c>
      <c r="BZ44" s="42">
        <v>164701.83436724838</v>
      </c>
      <c r="CA44" s="43">
        <v>0</v>
      </c>
      <c r="CB44" s="44">
        <v>74.974000000000004</v>
      </c>
      <c r="CC44" s="32"/>
      <c r="CD44" s="42">
        <v>2950895360</v>
      </c>
      <c r="CE44" s="43">
        <v>0</v>
      </c>
      <c r="CF44" s="44">
        <v>1318778.8</v>
      </c>
      <c r="CG44" s="42">
        <v>225757712</v>
      </c>
      <c r="CH44" s="43">
        <v>0</v>
      </c>
      <c r="CI44" s="44">
        <v>100825.58</v>
      </c>
      <c r="CJ44" s="42">
        <v>163395.75</v>
      </c>
      <c r="CK44" s="43">
        <v>0</v>
      </c>
      <c r="CL44" s="44">
        <v>72.714066000000003</v>
      </c>
      <c r="CM44" s="32"/>
      <c r="CN44" s="42">
        <v>2970000000</v>
      </c>
      <c r="CO44" s="43">
        <v>0</v>
      </c>
      <c r="CP44" s="44">
        <v>1321130.7</v>
      </c>
      <c r="CQ44" s="42">
        <v>227000000</v>
      </c>
      <c r="CR44" s="43">
        <v>0</v>
      </c>
      <c r="CS44" s="44">
        <v>101004.952</v>
      </c>
      <c r="CT44" s="42">
        <v>163867.12</v>
      </c>
      <c r="CU44" s="43">
        <v>0</v>
      </c>
      <c r="CV44" s="44">
        <v>70.210617999999997</v>
      </c>
      <c r="CW44" s="32"/>
      <c r="CX44" s="42">
        <v>2940000000</v>
      </c>
      <c r="CY44" s="43">
        <v>0</v>
      </c>
      <c r="CZ44" s="44">
        <v>1280000</v>
      </c>
      <c r="DA44" s="42">
        <v>225000000</v>
      </c>
      <c r="DB44" s="43">
        <v>0</v>
      </c>
      <c r="DC44" s="44">
        <v>97900</v>
      </c>
      <c r="DD44" s="42">
        <v>164000</v>
      </c>
      <c r="DE44" s="43">
        <v>0</v>
      </c>
      <c r="DF44" s="44">
        <v>70.2</v>
      </c>
      <c r="DG44" s="32"/>
      <c r="DH44" s="42">
        <v>2941004187</v>
      </c>
      <c r="DI44" s="43">
        <v>0</v>
      </c>
      <c r="DJ44" s="44">
        <v>1362170.7990000001</v>
      </c>
      <c r="DK44" s="42">
        <v>224950999.68000001</v>
      </c>
      <c r="DL44" s="43">
        <v>0</v>
      </c>
      <c r="DM44" s="44">
        <v>104142.8916</v>
      </c>
      <c r="DN44" s="42">
        <v>162438.2298</v>
      </c>
      <c r="DO44" s="43">
        <v>0</v>
      </c>
      <c r="DP44" s="44">
        <v>74.267067600000004</v>
      </c>
      <c r="DQ44" s="32"/>
    </row>
    <row r="45" spans="1:121" x14ac:dyDescent="0.25">
      <c r="A45" s="28">
        <v>0.74652777777778201</v>
      </c>
      <c r="B45" s="45">
        <v>2871090690</v>
      </c>
      <c r="C45" s="46">
        <v>0</v>
      </c>
      <c r="D45" s="47">
        <v>1253819.8</v>
      </c>
      <c r="E45" s="45">
        <v>219769920</v>
      </c>
      <c r="F45" s="46">
        <v>0</v>
      </c>
      <c r="G45" s="47">
        <v>95859.233999999997</v>
      </c>
      <c r="H45" s="45">
        <v>159015.47</v>
      </c>
      <c r="I45" s="46">
        <v>0</v>
      </c>
      <c r="J45" s="47">
        <v>68.100470000000001</v>
      </c>
      <c r="K45" s="32"/>
      <c r="L45" s="45">
        <v>2971474430</v>
      </c>
      <c r="M45" s="46">
        <v>0</v>
      </c>
      <c r="N45" s="47">
        <v>1256508.5</v>
      </c>
      <c r="O45" s="45">
        <v>227317936</v>
      </c>
      <c r="P45" s="46">
        <v>0</v>
      </c>
      <c r="Q45" s="47">
        <v>96064.72</v>
      </c>
      <c r="R45" s="45">
        <v>164545.31</v>
      </c>
      <c r="S45" s="46">
        <v>0</v>
      </c>
      <c r="T45" s="47">
        <v>67.59393</v>
      </c>
      <c r="U45" s="32"/>
      <c r="V45" s="45">
        <v>2950230270</v>
      </c>
      <c r="W45" s="46">
        <v>0</v>
      </c>
      <c r="X45" s="47">
        <v>1184513.8999999999</v>
      </c>
      <c r="Y45" s="45">
        <v>225793824</v>
      </c>
      <c r="Z45" s="46">
        <v>0</v>
      </c>
      <c r="AA45" s="47">
        <v>90560.56</v>
      </c>
      <c r="AB45" s="45">
        <v>163487.69</v>
      </c>
      <c r="AC45" s="46">
        <v>0</v>
      </c>
      <c r="AD45" s="47">
        <v>64.359054999999998</v>
      </c>
      <c r="AE45" s="32"/>
      <c r="AF45" s="45">
        <v>2929137410</v>
      </c>
      <c r="AG45" s="46">
        <v>0</v>
      </c>
      <c r="AH45" s="47">
        <v>1204868</v>
      </c>
      <c r="AI45" s="45">
        <v>224210048</v>
      </c>
      <c r="AJ45" s="46">
        <v>0</v>
      </c>
      <c r="AK45" s="47">
        <v>92116.625</v>
      </c>
      <c r="AL45" s="45">
        <v>162533.34</v>
      </c>
      <c r="AM45" s="46">
        <v>0</v>
      </c>
      <c r="AN45" s="47">
        <v>65.586770000000001</v>
      </c>
      <c r="AO45" s="32"/>
      <c r="AP45" s="45">
        <v>2988775940</v>
      </c>
      <c r="AQ45" s="46">
        <v>0</v>
      </c>
      <c r="AR45" s="47">
        <v>1224791.5</v>
      </c>
      <c r="AS45" s="45">
        <v>228614048</v>
      </c>
      <c r="AT45" s="46">
        <v>0</v>
      </c>
      <c r="AU45" s="47">
        <v>93639.86</v>
      </c>
      <c r="AV45" s="45">
        <v>164814.94</v>
      </c>
      <c r="AW45" s="46">
        <v>0</v>
      </c>
      <c r="AX45" s="47">
        <v>66.338930000000005</v>
      </c>
      <c r="AY45" s="32"/>
      <c r="AZ45" s="45"/>
      <c r="BA45" s="46"/>
      <c r="BB45" s="47"/>
      <c r="BC45" s="45"/>
      <c r="BD45" s="46"/>
      <c r="BE45" s="47"/>
      <c r="BF45" s="45"/>
      <c r="BG45" s="46"/>
      <c r="BH45" s="47"/>
      <c r="BI45" s="32"/>
      <c r="BJ45" s="45">
        <v>2975086080</v>
      </c>
      <c r="BK45" s="46">
        <v>0</v>
      </c>
      <c r="BL45" s="47">
        <v>1276553</v>
      </c>
      <c r="BM45" s="45">
        <v>227631824</v>
      </c>
      <c r="BN45" s="46">
        <v>0</v>
      </c>
      <c r="BO45" s="47">
        <v>97597.233999999997</v>
      </c>
      <c r="BP45" s="45">
        <v>164533.75</v>
      </c>
      <c r="BQ45" s="46">
        <v>0</v>
      </c>
      <c r="BR45" s="47">
        <v>69.208145000000002</v>
      </c>
      <c r="BS45" s="32"/>
      <c r="BT45" s="45">
        <v>2954643060.5999999</v>
      </c>
      <c r="BU45" s="46">
        <v>0</v>
      </c>
      <c r="BV45" s="47">
        <v>1243737.4949999999</v>
      </c>
      <c r="BW45" s="45">
        <v>225954447.84</v>
      </c>
      <c r="BX45" s="46">
        <v>0</v>
      </c>
      <c r="BY45" s="47">
        <v>95088.371400000004</v>
      </c>
      <c r="BZ45" s="45">
        <v>163629.28792283268</v>
      </c>
      <c r="CA45" s="46">
        <v>0</v>
      </c>
      <c r="CB45" s="47">
        <v>67.406486400000006</v>
      </c>
      <c r="CC45" s="32"/>
      <c r="CD45" s="45">
        <v>2953215490</v>
      </c>
      <c r="CE45" s="46">
        <v>0</v>
      </c>
      <c r="CF45" s="47">
        <v>1188336.2</v>
      </c>
      <c r="CG45" s="45">
        <v>225915488</v>
      </c>
      <c r="CH45" s="46">
        <v>0</v>
      </c>
      <c r="CI45" s="47">
        <v>90852.81</v>
      </c>
      <c r="CJ45" s="45">
        <v>163293.53</v>
      </c>
      <c r="CK45" s="46">
        <v>0</v>
      </c>
      <c r="CL45" s="47">
        <v>65.003333999999995</v>
      </c>
      <c r="CM45" s="32"/>
      <c r="CN45" s="45">
        <v>2960000000</v>
      </c>
      <c r="CO45" s="46">
        <v>0</v>
      </c>
      <c r="CP45" s="47">
        <v>1323940.7</v>
      </c>
      <c r="CQ45" s="45">
        <v>227000000</v>
      </c>
      <c r="CR45" s="46">
        <v>0</v>
      </c>
      <c r="CS45" s="47">
        <v>101219.98</v>
      </c>
      <c r="CT45" s="45">
        <v>163818.62</v>
      </c>
      <c r="CU45" s="46">
        <v>0</v>
      </c>
      <c r="CV45" s="47">
        <v>69.035759999999996</v>
      </c>
      <c r="CW45" s="32"/>
      <c r="CX45" s="45">
        <v>2950000000</v>
      </c>
      <c r="CY45" s="46">
        <v>0</v>
      </c>
      <c r="CZ45" s="47">
        <v>1170000</v>
      </c>
      <c r="DA45" s="45">
        <v>226000000</v>
      </c>
      <c r="DB45" s="46">
        <v>0</v>
      </c>
      <c r="DC45" s="47">
        <v>89800</v>
      </c>
      <c r="DD45" s="45">
        <v>164000</v>
      </c>
      <c r="DE45" s="46">
        <v>0</v>
      </c>
      <c r="DF45" s="47">
        <v>63.7</v>
      </c>
      <c r="DG45" s="32"/>
      <c r="DH45" s="45">
        <v>2952379584</v>
      </c>
      <c r="DI45" s="46">
        <v>0</v>
      </c>
      <c r="DJ45" s="47">
        <v>1257294.9509999999</v>
      </c>
      <c r="DK45" s="45">
        <v>225777150.72</v>
      </c>
      <c r="DL45" s="46">
        <v>0</v>
      </c>
      <c r="DM45" s="47">
        <v>96124.842000000004</v>
      </c>
      <c r="DN45" s="45">
        <v>162528.5772</v>
      </c>
      <c r="DO45" s="46">
        <v>0</v>
      </c>
      <c r="DP45" s="47">
        <v>68.316994350000002</v>
      </c>
      <c r="DQ45" s="32"/>
    </row>
    <row r="46" spans="1:121" x14ac:dyDescent="0.25">
      <c r="A46" s="28">
        <v>0.750000000000004</v>
      </c>
      <c r="B46" s="42">
        <v>2881292290</v>
      </c>
      <c r="C46" s="43">
        <v>0</v>
      </c>
      <c r="D46" s="44">
        <v>1246163</v>
      </c>
      <c r="E46" s="42">
        <v>220518400</v>
      </c>
      <c r="F46" s="43">
        <v>0</v>
      </c>
      <c r="G46" s="44">
        <v>95273.86</v>
      </c>
      <c r="H46" s="42">
        <v>159275.34</v>
      </c>
      <c r="I46" s="43">
        <v>0</v>
      </c>
      <c r="J46" s="44">
        <v>67.430083999999994</v>
      </c>
      <c r="K46" s="32"/>
      <c r="L46" s="42">
        <v>2970040320</v>
      </c>
      <c r="M46" s="43">
        <v>0</v>
      </c>
      <c r="N46" s="44">
        <v>1293230.8999999999</v>
      </c>
      <c r="O46" s="42">
        <v>227224640</v>
      </c>
      <c r="P46" s="43">
        <v>0</v>
      </c>
      <c r="Q46" s="44">
        <v>98872.25</v>
      </c>
      <c r="R46" s="42">
        <v>164180.17000000001</v>
      </c>
      <c r="S46" s="43">
        <v>0</v>
      </c>
      <c r="T46" s="44">
        <v>69.255430000000004</v>
      </c>
      <c r="U46" s="32"/>
      <c r="V46" s="42">
        <v>2954669570</v>
      </c>
      <c r="W46" s="43">
        <v>0</v>
      </c>
      <c r="X46" s="44">
        <v>1214336.5</v>
      </c>
      <c r="Y46" s="42">
        <v>226097280</v>
      </c>
      <c r="Z46" s="43">
        <v>0</v>
      </c>
      <c r="AA46" s="44">
        <v>92840.6</v>
      </c>
      <c r="AB46" s="42">
        <v>163375.06</v>
      </c>
      <c r="AC46" s="43">
        <v>0</v>
      </c>
      <c r="AD46" s="44">
        <v>65.844980000000007</v>
      </c>
      <c r="AE46" s="32"/>
      <c r="AF46" s="42">
        <v>2925823740</v>
      </c>
      <c r="AG46" s="43">
        <v>0</v>
      </c>
      <c r="AH46" s="44">
        <v>1199625.5</v>
      </c>
      <c r="AI46" s="42">
        <v>223938144</v>
      </c>
      <c r="AJ46" s="43">
        <v>0</v>
      </c>
      <c r="AK46" s="44">
        <v>91715.94</v>
      </c>
      <c r="AL46" s="42">
        <v>161922.23000000001</v>
      </c>
      <c r="AM46" s="43">
        <v>0</v>
      </c>
      <c r="AN46" s="44">
        <v>65.352419999999995</v>
      </c>
      <c r="AO46" s="32"/>
      <c r="AP46" s="42">
        <v>3007023100</v>
      </c>
      <c r="AQ46" s="43">
        <v>0</v>
      </c>
      <c r="AR46" s="44">
        <v>1268901.6000000001</v>
      </c>
      <c r="AS46" s="42">
        <v>229965200</v>
      </c>
      <c r="AT46" s="43">
        <v>0</v>
      </c>
      <c r="AU46" s="44">
        <v>97012.26</v>
      </c>
      <c r="AV46" s="42">
        <v>165587.92000000001</v>
      </c>
      <c r="AW46" s="43">
        <v>0</v>
      </c>
      <c r="AX46" s="44">
        <v>68.653850000000006</v>
      </c>
      <c r="AY46" s="32"/>
      <c r="AZ46" s="42"/>
      <c r="BA46" s="43"/>
      <c r="BB46" s="44"/>
      <c r="BC46" s="42"/>
      <c r="BD46" s="43"/>
      <c r="BE46" s="44"/>
      <c r="BF46" s="42"/>
      <c r="BG46" s="43"/>
      <c r="BH46" s="44"/>
      <c r="BI46" s="32"/>
      <c r="BJ46" s="42">
        <v>2978435840</v>
      </c>
      <c r="BK46" s="43">
        <v>0</v>
      </c>
      <c r="BL46" s="44">
        <v>1256865.5</v>
      </c>
      <c r="BM46" s="42">
        <v>227874272</v>
      </c>
      <c r="BN46" s="43">
        <v>0</v>
      </c>
      <c r="BO46" s="44">
        <v>96092.09</v>
      </c>
      <c r="BP46" s="42">
        <v>164392</v>
      </c>
      <c r="BQ46" s="43">
        <v>0</v>
      </c>
      <c r="BR46" s="44">
        <v>67.904494999999997</v>
      </c>
      <c r="BS46" s="32"/>
      <c r="BT46" s="42">
        <v>2965539713.4000001</v>
      </c>
      <c r="BU46" s="43">
        <v>0</v>
      </c>
      <c r="BV46" s="44">
        <v>1247364.162</v>
      </c>
      <c r="BW46" s="42">
        <v>226739842.56</v>
      </c>
      <c r="BX46" s="43">
        <v>0</v>
      </c>
      <c r="BY46" s="44">
        <v>95365.640699999989</v>
      </c>
      <c r="BZ46" s="42">
        <v>163781.597628547</v>
      </c>
      <c r="CA46" s="43">
        <v>0</v>
      </c>
      <c r="CB46" s="44">
        <v>67.662233100000009</v>
      </c>
      <c r="CC46" s="32"/>
      <c r="CD46" s="42">
        <v>2959816450</v>
      </c>
      <c r="CE46" s="43">
        <v>0</v>
      </c>
      <c r="CF46" s="44">
        <v>1201149.2</v>
      </c>
      <c r="CG46" s="42">
        <v>226406272</v>
      </c>
      <c r="CH46" s="43">
        <v>0</v>
      </c>
      <c r="CI46" s="44">
        <v>91832.414000000004</v>
      </c>
      <c r="CJ46" s="42">
        <v>163385.26999999999</v>
      </c>
      <c r="CK46" s="43">
        <v>0</v>
      </c>
      <c r="CL46" s="44">
        <v>65.50479</v>
      </c>
      <c r="CM46" s="32"/>
      <c r="CN46" s="42">
        <v>2970000000</v>
      </c>
      <c r="CO46" s="43">
        <v>0</v>
      </c>
      <c r="CP46" s="44">
        <v>1317001.1000000001</v>
      </c>
      <c r="CQ46" s="42">
        <v>227000000</v>
      </c>
      <c r="CR46" s="43">
        <v>0</v>
      </c>
      <c r="CS46" s="44">
        <v>100689.5275</v>
      </c>
      <c r="CT46" s="42">
        <v>164176.14000000001</v>
      </c>
      <c r="CU46" s="43">
        <v>0</v>
      </c>
      <c r="CV46" s="44">
        <v>70.153414999999995</v>
      </c>
      <c r="CW46" s="32"/>
      <c r="CX46" s="42">
        <v>2950000000</v>
      </c>
      <c r="CY46" s="43">
        <v>0</v>
      </c>
      <c r="CZ46" s="44">
        <v>1290000</v>
      </c>
      <c r="DA46" s="42">
        <v>226000000</v>
      </c>
      <c r="DB46" s="43">
        <v>0</v>
      </c>
      <c r="DC46" s="44">
        <v>92200</v>
      </c>
      <c r="DD46" s="42">
        <v>163000</v>
      </c>
      <c r="DE46" s="43">
        <v>0</v>
      </c>
      <c r="DF46" s="44">
        <v>65</v>
      </c>
      <c r="DG46" s="32"/>
      <c r="DH46" s="42">
        <v>2962883662.1999998</v>
      </c>
      <c r="DI46" s="43">
        <v>0</v>
      </c>
      <c r="DJ46" s="44">
        <v>1254129.8219999999</v>
      </c>
      <c r="DK46" s="42">
        <v>226523056.31999999</v>
      </c>
      <c r="DL46" s="43">
        <v>0</v>
      </c>
      <c r="DM46" s="44">
        <v>95882.876099999994</v>
      </c>
      <c r="DN46" s="42">
        <v>162641.99160000001</v>
      </c>
      <c r="DO46" s="43">
        <v>0</v>
      </c>
      <c r="DP46" s="44">
        <v>67.925404799999995</v>
      </c>
      <c r="DQ46" s="32"/>
    </row>
    <row r="47" spans="1:121" x14ac:dyDescent="0.25">
      <c r="A47" s="28">
        <v>0.75347222222222698</v>
      </c>
      <c r="B47" s="45">
        <v>2883535360</v>
      </c>
      <c r="C47" s="46">
        <v>0</v>
      </c>
      <c r="D47" s="47">
        <v>1301759.5</v>
      </c>
      <c r="E47" s="45">
        <v>220679152</v>
      </c>
      <c r="F47" s="46">
        <v>0</v>
      </c>
      <c r="G47" s="47">
        <v>99524.38</v>
      </c>
      <c r="H47" s="45">
        <v>158946.94</v>
      </c>
      <c r="I47" s="46">
        <v>0</v>
      </c>
      <c r="J47" s="47">
        <v>70.274559999999994</v>
      </c>
      <c r="K47" s="32"/>
      <c r="L47" s="45">
        <v>2962178050</v>
      </c>
      <c r="M47" s="46">
        <v>0</v>
      </c>
      <c r="N47" s="47">
        <v>1365653</v>
      </c>
      <c r="O47" s="45">
        <v>226636592</v>
      </c>
      <c r="P47" s="46">
        <v>0</v>
      </c>
      <c r="Q47" s="47">
        <v>104409.16</v>
      </c>
      <c r="R47" s="45">
        <v>163330.07999999999</v>
      </c>
      <c r="S47" s="46">
        <v>0</v>
      </c>
      <c r="T47" s="47">
        <v>72.97681</v>
      </c>
      <c r="U47" s="32"/>
      <c r="V47" s="45">
        <v>2948046340</v>
      </c>
      <c r="W47" s="46">
        <v>0</v>
      </c>
      <c r="X47" s="47">
        <v>1273693.8</v>
      </c>
      <c r="Y47" s="45">
        <v>225580464</v>
      </c>
      <c r="Z47" s="46">
        <v>0</v>
      </c>
      <c r="AA47" s="47">
        <v>97378.67</v>
      </c>
      <c r="AB47" s="45">
        <v>162566.44</v>
      </c>
      <c r="AC47" s="46">
        <v>0</v>
      </c>
      <c r="AD47" s="47">
        <v>68.99333</v>
      </c>
      <c r="AE47" s="32"/>
      <c r="AF47" s="45">
        <v>2918919680</v>
      </c>
      <c r="AG47" s="46">
        <v>0</v>
      </c>
      <c r="AH47" s="47">
        <v>1267774</v>
      </c>
      <c r="AI47" s="45">
        <v>223392272</v>
      </c>
      <c r="AJ47" s="46">
        <v>0</v>
      </c>
      <c r="AK47" s="47">
        <v>96926.17</v>
      </c>
      <c r="AL47" s="45">
        <v>161036.44</v>
      </c>
      <c r="AM47" s="46">
        <v>0</v>
      </c>
      <c r="AN47" s="47">
        <v>69.220519999999993</v>
      </c>
      <c r="AO47" s="32"/>
      <c r="AP47" s="45">
        <v>3012414720</v>
      </c>
      <c r="AQ47" s="46">
        <v>0</v>
      </c>
      <c r="AR47" s="47">
        <v>1333528.5</v>
      </c>
      <c r="AS47" s="45">
        <v>230363264</v>
      </c>
      <c r="AT47" s="46">
        <v>0</v>
      </c>
      <c r="AU47" s="47">
        <v>101953.2</v>
      </c>
      <c r="AV47" s="45">
        <v>165556.12</v>
      </c>
      <c r="AW47" s="46">
        <v>0</v>
      </c>
      <c r="AX47" s="47">
        <v>72.142653999999993</v>
      </c>
      <c r="AY47" s="32"/>
      <c r="AZ47" s="45"/>
      <c r="BA47" s="46"/>
      <c r="BB47" s="47"/>
      <c r="BC47" s="45"/>
      <c r="BD47" s="46"/>
      <c r="BE47" s="47"/>
      <c r="BF47" s="45"/>
      <c r="BG47" s="46"/>
      <c r="BH47" s="47"/>
      <c r="BI47" s="32"/>
      <c r="BJ47" s="45">
        <v>2973618690</v>
      </c>
      <c r="BK47" s="46">
        <v>0</v>
      </c>
      <c r="BL47" s="47">
        <v>1305487.5</v>
      </c>
      <c r="BM47" s="45">
        <v>227510304</v>
      </c>
      <c r="BN47" s="46">
        <v>0</v>
      </c>
      <c r="BO47" s="47">
        <v>99809.36</v>
      </c>
      <c r="BP47" s="45">
        <v>163779.73000000001</v>
      </c>
      <c r="BQ47" s="46">
        <v>0</v>
      </c>
      <c r="BR47" s="47">
        <v>70.428139999999999</v>
      </c>
      <c r="BS47" s="32"/>
      <c r="BT47" s="45">
        <v>2973382919.0999999</v>
      </c>
      <c r="BU47" s="46">
        <v>0</v>
      </c>
      <c r="BV47" s="47">
        <v>1262831.625</v>
      </c>
      <c r="BW47" s="45">
        <v>227294274.24000001</v>
      </c>
      <c r="BX47" s="46">
        <v>0</v>
      </c>
      <c r="BY47" s="47">
        <v>96548.205600000001</v>
      </c>
      <c r="BZ47" s="45">
        <v>163772.58112123431</v>
      </c>
      <c r="CA47" s="46">
        <v>0</v>
      </c>
      <c r="CB47" s="47">
        <v>68.255173799999994</v>
      </c>
      <c r="CC47" s="32"/>
      <c r="CD47" s="45">
        <v>2955135230</v>
      </c>
      <c r="CE47" s="46">
        <v>0</v>
      </c>
      <c r="CF47" s="47">
        <v>1266685.5</v>
      </c>
      <c r="CG47" s="45">
        <v>226044960</v>
      </c>
      <c r="CH47" s="46">
        <v>0</v>
      </c>
      <c r="CI47" s="47">
        <v>96842.875</v>
      </c>
      <c r="CJ47" s="45">
        <v>162740.22</v>
      </c>
      <c r="CK47" s="46">
        <v>0</v>
      </c>
      <c r="CL47" s="47">
        <v>68.796880000000002</v>
      </c>
      <c r="CM47" s="32"/>
      <c r="CN47" s="45">
        <v>2950000000</v>
      </c>
      <c r="CO47" s="46">
        <v>0</v>
      </c>
      <c r="CP47" s="47">
        <v>1393759.25</v>
      </c>
      <c r="CQ47" s="45">
        <v>226000000</v>
      </c>
      <c r="CR47" s="46">
        <v>0</v>
      </c>
      <c r="CS47" s="47">
        <v>106557.93</v>
      </c>
      <c r="CT47" s="45">
        <v>163089.82</v>
      </c>
      <c r="CU47" s="46">
        <v>0</v>
      </c>
      <c r="CV47" s="47">
        <v>73.976074999999994</v>
      </c>
      <c r="CW47" s="32"/>
      <c r="CX47" s="45">
        <v>2950000000</v>
      </c>
      <c r="CY47" s="46">
        <v>0</v>
      </c>
      <c r="CZ47" s="47">
        <v>1370000</v>
      </c>
      <c r="DA47" s="45">
        <v>226000000</v>
      </c>
      <c r="DB47" s="46">
        <v>0</v>
      </c>
      <c r="DC47" s="47">
        <v>99100</v>
      </c>
      <c r="DD47" s="45">
        <v>162000</v>
      </c>
      <c r="DE47" s="46">
        <v>0</v>
      </c>
      <c r="DF47" s="47">
        <v>76.099999999999994</v>
      </c>
      <c r="DG47" s="32"/>
      <c r="DH47" s="45">
        <v>2966704775.0999999</v>
      </c>
      <c r="DI47" s="46">
        <v>0</v>
      </c>
      <c r="DJ47" s="47">
        <v>1302272.73</v>
      </c>
      <c r="DK47" s="45">
        <v>226793255.03999999</v>
      </c>
      <c r="DL47" s="46">
        <v>0</v>
      </c>
      <c r="DM47" s="47">
        <v>99563.557499999995</v>
      </c>
      <c r="DN47" s="45">
        <v>162365.06880000001</v>
      </c>
      <c r="DO47" s="46">
        <v>0</v>
      </c>
      <c r="DP47" s="47">
        <v>70.4311443</v>
      </c>
      <c r="DQ47" s="32"/>
    </row>
    <row r="48" spans="1:121" x14ac:dyDescent="0.25">
      <c r="A48" s="28">
        <v>0.75694444444444897</v>
      </c>
      <c r="B48" s="42">
        <v>2872059900</v>
      </c>
      <c r="C48" s="43">
        <v>0</v>
      </c>
      <c r="D48" s="44">
        <v>1401902.5</v>
      </c>
      <c r="E48" s="42">
        <v>219825408</v>
      </c>
      <c r="F48" s="43">
        <v>0</v>
      </c>
      <c r="G48" s="44">
        <v>107180.664</v>
      </c>
      <c r="H48" s="42">
        <v>157682.16</v>
      </c>
      <c r="I48" s="43">
        <v>0</v>
      </c>
      <c r="J48" s="44">
        <v>76.238209999999995</v>
      </c>
      <c r="K48" s="32"/>
      <c r="L48" s="42">
        <v>2941573380</v>
      </c>
      <c r="M48" s="43">
        <v>0</v>
      </c>
      <c r="N48" s="44">
        <v>1469348.8</v>
      </c>
      <c r="O48" s="42">
        <v>225069536</v>
      </c>
      <c r="P48" s="43">
        <v>0</v>
      </c>
      <c r="Q48" s="44">
        <v>112337.125</v>
      </c>
      <c r="R48" s="42">
        <v>161624.53</v>
      </c>
      <c r="S48" s="43">
        <v>0</v>
      </c>
      <c r="T48" s="44">
        <v>79.060554999999994</v>
      </c>
      <c r="U48" s="32"/>
      <c r="V48" s="42">
        <v>2921893890</v>
      </c>
      <c r="W48" s="43">
        <v>0</v>
      </c>
      <c r="X48" s="44">
        <v>1362098.9</v>
      </c>
      <c r="Y48" s="42">
        <v>223592176</v>
      </c>
      <c r="Z48" s="43">
        <v>0</v>
      </c>
      <c r="AA48" s="44">
        <v>104137.59</v>
      </c>
      <c r="AB48" s="42">
        <v>160425.92000000001</v>
      </c>
      <c r="AC48" s="43">
        <v>0</v>
      </c>
      <c r="AD48" s="44">
        <v>74.337350000000001</v>
      </c>
      <c r="AE48" s="32"/>
      <c r="AF48" s="42">
        <v>2903748100</v>
      </c>
      <c r="AG48" s="43">
        <v>0</v>
      </c>
      <c r="AH48" s="44">
        <v>1351327.6</v>
      </c>
      <c r="AI48" s="42">
        <v>222229776</v>
      </c>
      <c r="AJ48" s="43">
        <v>0</v>
      </c>
      <c r="AK48" s="44">
        <v>103314.15</v>
      </c>
      <c r="AL48" s="42">
        <v>159486.34</v>
      </c>
      <c r="AM48" s="43">
        <v>0</v>
      </c>
      <c r="AN48" s="44">
        <v>74.133709999999994</v>
      </c>
      <c r="AO48" s="32"/>
      <c r="AP48" s="42">
        <v>3000135170</v>
      </c>
      <c r="AQ48" s="43">
        <v>0</v>
      </c>
      <c r="AR48" s="44">
        <v>1409720.1</v>
      </c>
      <c r="AS48" s="42">
        <v>229413504</v>
      </c>
      <c r="AT48" s="43">
        <v>0</v>
      </c>
      <c r="AU48" s="44">
        <v>107778.36</v>
      </c>
      <c r="AV48" s="42">
        <v>164383.84</v>
      </c>
      <c r="AW48" s="43">
        <v>0</v>
      </c>
      <c r="AX48" s="44">
        <v>76.638379999999998</v>
      </c>
      <c r="AY48" s="32"/>
      <c r="AZ48" s="42"/>
      <c r="BA48" s="43"/>
      <c r="BB48" s="44"/>
      <c r="BC48" s="42"/>
      <c r="BD48" s="43"/>
      <c r="BE48" s="44"/>
      <c r="BF48" s="42"/>
      <c r="BG48" s="43"/>
      <c r="BH48" s="44"/>
      <c r="BI48" s="32"/>
      <c r="BJ48" s="42">
        <v>2955283200</v>
      </c>
      <c r="BK48" s="43">
        <v>0</v>
      </c>
      <c r="BL48" s="44">
        <v>1417282.1</v>
      </c>
      <c r="BM48" s="42">
        <v>226123488</v>
      </c>
      <c r="BN48" s="43">
        <v>0</v>
      </c>
      <c r="BO48" s="44">
        <v>108356.45</v>
      </c>
      <c r="BP48" s="42">
        <v>162210.75</v>
      </c>
      <c r="BQ48" s="43">
        <v>0</v>
      </c>
      <c r="BR48" s="44">
        <v>76.714293999999995</v>
      </c>
      <c r="BS48" s="32"/>
      <c r="BT48" s="42">
        <v>2972940913.8000002</v>
      </c>
      <c r="BU48" s="43">
        <v>0</v>
      </c>
      <c r="BV48" s="44">
        <v>1325905.2179999999</v>
      </c>
      <c r="BW48" s="42">
        <v>227228633.28</v>
      </c>
      <c r="BX48" s="43">
        <v>0</v>
      </c>
      <c r="BY48" s="44">
        <v>101370.4164</v>
      </c>
      <c r="BZ48" s="42">
        <v>163157.06812581539</v>
      </c>
      <c r="CA48" s="43">
        <v>0</v>
      </c>
      <c r="CB48" s="44">
        <v>71.922247650000003</v>
      </c>
      <c r="CC48" s="32"/>
      <c r="CD48" s="42">
        <v>2940987140</v>
      </c>
      <c r="CE48" s="43">
        <v>0</v>
      </c>
      <c r="CF48" s="44">
        <v>1329538.5</v>
      </c>
      <c r="CG48" s="42">
        <v>224975776</v>
      </c>
      <c r="CH48" s="43">
        <v>0</v>
      </c>
      <c r="CI48" s="44">
        <v>101648.164</v>
      </c>
      <c r="CJ48" s="42">
        <v>161421.45000000001</v>
      </c>
      <c r="CK48" s="43">
        <v>0</v>
      </c>
      <c r="CL48" s="44">
        <v>72.011949999999999</v>
      </c>
      <c r="CM48" s="32"/>
      <c r="CN48" s="42">
        <v>2930000000</v>
      </c>
      <c r="CO48" s="43">
        <v>0</v>
      </c>
      <c r="CP48" s="44">
        <v>1517590.45</v>
      </c>
      <c r="CQ48" s="42">
        <v>224000000</v>
      </c>
      <c r="CR48" s="43">
        <v>0</v>
      </c>
      <c r="CS48" s="44">
        <v>116025.3425</v>
      </c>
      <c r="CT48" s="42">
        <v>161033.49</v>
      </c>
      <c r="CU48" s="43">
        <v>0</v>
      </c>
      <c r="CV48" s="44">
        <v>81.306872499999997</v>
      </c>
      <c r="CW48" s="32"/>
      <c r="CX48" s="42">
        <v>2920000000</v>
      </c>
      <c r="CY48" s="43">
        <v>0</v>
      </c>
      <c r="CZ48" s="44">
        <v>1470000</v>
      </c>
      <c r="DA48" s="42">
        <v>224000000</v>
      </c>
      <c r="DB48" s="43">
        <v>0</v>
      </c>
      <c r="DC48" s="44">
        <v>107000</v>
      </c>
      <c r="DD48" s="42">
        <v>160000</v>
      </c>
      <c r="DE48" s="43">
        <v>0</v>
      </c>
      <c r="DF48" s="44">
        <v>82.3</v>
      </c>
      <c r="DG48" s="32"/>
      <c r="DH48" s="42">
        <v>2905092582.4250002</v>
      </c>
      <c r="DI48" s="43">
        <v>0</v>
      </c>
      <c r="DJ48" s="44">
        <v>1352853.6969999999</v>
      </c>
      <c r="DK48" s="42">
        <v>222090587.44</v>
      </c>
      <c r="DL48" s="43">
        <v>0</v>
      </c>
      <c r="DM48" s="44">
        <v>103430.66540000001</v>
      </c>
      <c r="DN48" s="42">
        <v>160396.7893</v>
      </c>
      <c r="DO48" s="43">
        <v>0</v>
      </c>
      <c r="DP48" s="44">
        <v>74.12028076</v>
      </c>
      <c r="DQ48" s="32"/>
    </row>
    <row r="49" spans="1:121" x14ac:dyDescent="0.25">
      <c r="A49" s="28">
        <v>0.76041666666667096</v>
      </c>
      <c r="B49" s="45">
        <v>2852323840</v>
      </c>
      <c r="C49" s="46">
        <v>0</v>
      </c>
      <c r="D49" s="47">
        <v>1431065.2</v>
      </c>
      <c r="E49" s="45">
        <v>218355168</v>
      </c>
      <c r="F49" s="46">
        <v>0</v>
      </c>
      <c r="G49" s="47">
        <v>109410.27</v>
      </c>
      <c r="H49" s="45">
        <v>156143.38</v>
      </c>
      <c r="I49" s="46">
        <v>0</v>
      </c>
      <c r="J49" s="47">
        <v>77.469925000000003</v>
      </c>
      <c r="K49" s="32"/>
      <c r="L49" s="45">
        <v>2911894780</v>
      </c>
      <c r="M49" s="46">
        <v>0</v>
      </c>
      <c r="N49" s="47">
        <v>1465738.1</v>
      </c>
      <c r="O49" s="45">
        <v>222848064</v>
      </c>
      <c r="P49" s="46">
        <v>0</v>
      </c>
      <c r="Q49" s="47">
        <v>112061.05499999999</v>
      </c>
      <c r="R49" s="45">
        <v>159683.84</v>
      </c>
      <c r="S49" s="46">
        <v>0</v>
      </c>
      <c r="T49" s="47">
        <v>78.59836</v>
      </c>
      <c r="U49" s="32"/>
      <c r="V49" s="45">
        <v>2893747710</v>
      </c>
      <c r="W49" s="46">
        <v>0</v>
      </c>
      <c r="X49" s="47">
        <v>1353106.4</v>
      </c>
      <c r="Y49" s="45">
        <v>221461808</v>
      </c>
      <c r="Z49" s="46">
        <v>0</v>
      </c>
      <c r="AA49" s="47">
        <v>103450.05499999999</v>
      </c>
      <c r="AB49" s="45">
        <v>158276.28</v>
      </c>
      <c r="AC49" s="46">
        <v>0</v>
      </c>
      <c r="AD49" s="47">
        <v>73.194990000000004</v>
      </c>
      <c r="AE49" s="32"/>
      <c r="AF49" s="45">
        <v>2882090750</v>
      </c>
      <c r="AG49" s="46">
        <v>0</v>
      </c>
      <c r="AH49" s="47">
        <v>1344998.8</v>
      </c>
      <c r="AI49" s="45">
        <v>220599632</v>
      </c>
      <c r="AJ49" s="46">
        <v>0</v>
      </c>
      <c r="AK49" s="47">
        <v>102830.26</v>
      </c>
      <c r="AL49" s="45">
        <v>157812.6</v>
      </c>
      <c r="AM49" s="46">
        <v>0</v>
      </c>
      <c r="AN49" s="47">
        <v>73.425574999999995</v>
      </c>
      <c r="AO49" s="32"/>
      <c r="AP49" s="45">
        <v>2974269180</v>
      </c>
      <c r="AQ49" s="46">
        <v>0</v>
      </c>
      <c r="AR49" s="47">
        <v>1411925.2</v>
      </c>
      <c r="AS49" s="45">
        <v>227469440</v>
      </c>
      <c r="AT49" s="46">
        <v>0</v>
      </c>
      <c r="AU49" s="47">
        <v>107946.914</v>
      </c>
      <c r="AV49" s="45">
        <v>162611.67000000001</v>
      </c>
      <c r="AW49" s="46">
        <v>0</v>
      </c>
      <c r="AX49" s="47">
        <v>76.449380000000005</v>
      </c>
      <c r="AY49" s="32"/>
      <c r="AZ49" s="45"/>
      <c r="BA49" s="46"/>
      <c r="BB49" s="47"/>
      <c r="BC49" s="45"/>
      <c r="BD49" s="46"/>
      <c r="BE49" s="47"/>
      <c r="BF49" s="45"/>
      <c r="BG49" s="46"/>
      <c r="BH49" s="47"/>
      <c r="BI49" s="32"/>
      <c r="BJ49" s="45">
        <v>2923137280</v>
      </c>
      <c r="BK49" s="46">
        <v>0</v>
      </c>
      <c r="BL49" s="47">
        <v>1437020</v>
      </c>
      <c r="BM49" s="45">
        <v>223721408</v>
      </c>
      <c r="BN49" s="46">
        <v>0</v>
      </c>
      <c r="BO49" s="47">
        <v>109865.484</v>
      </c>
      <c r="BP49" s="45">
        <v>160100.57999999999</v>
      </c>
      <c r="BQ49" s="46">
        <v>0</v>
      </c>
      <c r="BR49" s="47">
        <v>77.130840000000006</v>
      </c>
      <c r="BS49" s="32"/>
      <c r="BT49" s="45">
        <v>2961995355</v>
      </c>
      <c r="BU49" s="46">
        <v>0</v>
      </c>
      <c r="BV49" s="47">
        <v>1359505.422</v>
      </c>
      <c r="BW49" s="45">
        <v>226409562.72</v>
      </c>
      <c r="BX49" s="46">
        <v>0</v>
      </c>
      <c r="BY49" s="47">
        <v>103939.24859999999</v>
      </c>
      <c r="BZ49" s="45">
        <v>162244.33714565125</v>
      </c>
      <c r="CA49" s="46">
        <v>0</v>
      </c>
      <c r="CB49" s="47">
        <v>73.143288900000002</v>
      </c>
      <c r="CC49" s="32"/>
      <c r="CD49" s="45">
        <v>2924613120</v>
      </c>
      <c r="CE49" s="46">
        <v>0</v>
      </c>
      <c r="CF49" s="47">
        <v>1354376.8</v>
      </c>
      <c r="CG49" s="45">
        <v>223740384</v>
      </c>
      <c r="CH49" s="46">
        <v>0</v>
      </c>
      <c r="CI49" s="47">
        <v>103547.13</v>
      </c>
      <c r="CJ49" s="45">
        <v>160169.47</v>
      </c>
      <c r="CK49" s="46">
        <v>0</v>
      </c>
      <c r="CL49" s="47">
        <v>72.616455000000002</v>
      </c>
      <c r="CM49" s="32"/>
      <c r="CN49" s="45">
        <v>2890000000</v>
      </c>
      <c r="CO49" s="46">
        <v>0</v>
      </c>
      <c r="CP49" s="47">
        <v>1500683.9</v>
      </c>
      <c r="CQ49" s="45">
        <v>221000000</v>
      </c>
      <c r="CR49" s="46">
        <v>0</v>
      </c>
      <c r="CS49" s="47">
        <v>114732.75049999999</v>
      </c>
      <c r="CT49" s="45">
        <v>158881.35999999999</v>
      </c>
      <c r="CU49" s="46">
        <v>0</v>
      </c>
      <c r="CV49" s="47">
        <v>80.090509999999995</v>
      </c>
      <c r="CW49" s="32"/>
      <c r="CX49" s="45">
        <v>2890000000</v>
      </c>
      <c r="CY49" s="46">
        <v>0</v>
      </c>
      <c r="CZ49" s="47">
        <v>1470000</v>
      </c>
      <c r="DA49" s="45">
        <v>221000000</v>
      </c>
      <c r="DB49" s="46">
        <v>0</v>
      </c>
      <c r="DC49" s="47">
        <v>109000</v>
      </c>
      <c r="DD49" s="45">
        <v>158000</v>
      </c>
      <c r="DE49" s="46">
        <v>0</v>
      </c>
      <c r="DF49" s="47">
        <v>80</v>
      </c>
      <c r="DG49" s="32"/>
      <c r="DH49" s="45">
        <v>2889154912.0500002</v>
      </c>
      <c r="DI49" s="46">
        <v>0</v>
      </c>
      <c r="DJ49" s="47">
        <v>1388054.6960000002</v>
      </c>
      <c r="DK49" s="45">
        <v>220881450.96000001</v>
      </c>
      <c r="DL49" s="46">
        <v>0</v>
      </c>
      <c r="DM49" s="47">
        <v>106121.90355</v>
      </c>
      <c r="DN49" s="45">
        <v>159144.36180000001</v>
      </c>
      <c r="DO49" s="46">
        <v>0</v>
      </c>
      <c r="DP49" s="47">
        <v>75.573130149999997</v>
      </c>
      <c r="DQ49" s="32"/>
    </row>
    <row r="50" spans="1:121" x14ac:dyDescent="0.25">
      <c r="A50" s="28">
        <v>0.76388888888889395</v>
      </c>
      <c r="B50" s="42">
        <v>2818990080</v>
      </c>
      <c r="C50" s="43">
        <v>0</v>
      </c>
      <c r="D50" s="44">
        <v>1565877.8</v>
      </c>
      <c r="E50" s="42">
        <v>215847792</v>
      </c>
      <c r="F50" s="43">
        <v>0</v>
      </c>
      <c r="G50" s="44">
        <v>119717.12</v>
      </c>
      <c r="H50" s="42">
        <v>153934.34</v>
      </c>
      <c r="I50" s="43">
        <v>0</v>
      </c>
      <c r="J50" s="44">
        <v>84.542460000000005</v>
      </c>
      <c r="K50" s="32"/>
      <c r="L50" s="42">
        <v>2876244740</v>
      </c>
      <c r="M50" s="43">
        <v>0</v>
      </c>
      <c r="N50" s="44">
        <v>1595238.6</v>
      </c>
      <c r="O50" s="42">
        <v>220175664</v>
      </c>
      <c r="P50" s="43">
        <v>0</v>
      </c>
      <c r="Q50" s="44">
        <v>121961.88</v>
      </c>
      <c r="R50" s="42">
        <v>157409.06</v>
      </c>
      <c r="S50" s="43">
        <v>0</v>
      </c>
      <c r="T50" s="44">
        <v>86.078230000000005</v>
      </c>
      <c r="U50" s="32"/>
      <c r="V50" s="42">
        <v>2862313980</v>
      </c>
      <c r="W50" s="43">
        <v>0</v>
      </c>
      <c r="X50" s="44">
        <v>1487139.9</v>
      </c>
      <c r="Y50" s="42">
        <v>219070928</v>
      </c>
      <c r="Z50" s="43">
        <v>0</v>
      </c>
      <c r="AA50" s="44">
        <v>113697.42</v>
      </c>
      <c r="AB50" s="42">
        <v>156158.98000000001</v>
      </c>
      <c r="AC50" s="43">
        <v>0</v>
      </c>
      <c r="AD50" s="44">
        <v>80.198689999999999</v>
      </c>
      <c r="AE50" s="32"/>
      <c r="AF50" s="42">
        <v>2854000640</v>
      </c>
      <c r="AG50" s="43">
        <v>0</v>
      </c>
      <c r="AH50" s="44">
        <v>1461873.2</v>
      </c>
      <c r="AI50" s="42">
        <v>218460992</v>
      </c>
      <c r="AJ50" s="43">
        <v>0</v>
      </c>
      <c r="AK50" s="44">
        <v>111765.71</v>
      </c>
      <c r="AL50" s="42">
        <v>155779.73000000001</v>
      </c>
      <c r="AM50" s="43">
        <v>0</v>
      </c>
      <c r="AN50" s="44">
        <v>79.633219999999994</v>
      </c>
      <c r="AO50" s="32"/>
      <c r="AP50" s="42">
        <v>2939977220</v>
      </c>
      <c r="AQ50" s="43">
        <v>0</v>
      </c>
      <c r="AR50" s="44">
        <v>1538355.1</v>
      </c>
      <c r="AS50" s="42">
        <v>224887840</v>
      </c>
      <c r="AT50" s="43">
        <v>0</v>
      </c>
      <c r="AU50" s="44">
        <v>117612.93</v>
      </c>
      <c r="AV50" s="42">
        <v>160286.01999999999</v>
      </c>
      <c r="AW50" s="43">
        <v>0</v>
      </c>
      <c r="AX50" s="44">
        <v>83.519394000000005</v>
      </c>
      <c r="AY50" s="32"/>
      <c r="AZ50" s="42"/>
      <c r="BA50" s="43"/>
      <c r="BB50" s="44"/>
      <c r="BC50" s="42"/>
      <c r="BD50" s="43"/>
      <c r="BE50" s="44"/>
      <c r="BF50" s="42"/>
      <c r="BG50" s="43"/>
      <c r="BH50" s="44"/>
      <c r="BI50" s="32"/>
      <c r="BJ50" s="42">
        <v>2879825150</v>
      </c>
      <c r="BK50" s="43">
        <v>0</v>
      </c>
      <c r="BL50" s="44">
        <v>1588739.4</v>
      </c>
      <c r="BM50" s="42">
        <v>220450272</v>
      </c>
      <c r="BN50" s="43">
        <v>0</v>
      </c>
      <c r="BO50" s="44">
        <v>121464.95</v>
      </c>
      <c r="BP50" s="42">
        <v>157377.92000000001</v>
      </c>
      <c r="BQ50" s="43">
        <v>0</v>
      </c>
      <c r="BR50" s="44">
        <v>85.235489999999999</v>
      </c>
      <c r="BS50" s="32"/>
      <c r="BT50" s="42">
        <v>2869446433.2999997</v>
      </c>
      <c r="BU50" s="43">
        <v>0</v>
      </c>
      <c r="BV50" s="44">
        <v>1455344.6779999998</v>
      </c>
      <c r="BW50" s="42">
        <v>219342276.63999999</v>
      </c>
      <c r="BX50" s="43">
        <v>0</v>
      </c>
      <c r="BY50" s="44">
        <v>111266.51685</v>
      </c>
      <c r="BZ50" s="42">
        <v>156846.74839876126</v>
      </c>
      <c r="CA50" s="43">
        <v>0</v>
      </c>
      <c r="CB50" s="44">
        <v>78.208217524999995</v>
      </c>
      <c r="CC50" s="32"/>
      <c r="CD50" s="42">
        <v>2898200580</v>
      </c>
      <c r="CE50" s="43">
        <v>0</v>
      </c>
      <c r="CF50" s="44">
        <v>1523021.8</v>
      </c>
      <c r="CG50" s="42">
        <v>221732304</v>
      </c>
      <c r="CH50" s="43">
        <v>0</v>
      </c>
      <c r="CI50" s="44">
        <v>116440.664</v>
      </c>
      <c r="CJ50" s="42">
        <v>158315.69</v>
      </c>
      <c r="CK50" s="43">
        <v>0</v>
      </c>
      <c r="CL50" s="44">
        <v>81.380584999999996</v>
      </c>
      <c r="CM50" s="32"/>
      <c r="CN50" s="42">
        <v>2850000000</v>
      </c>
      <c r="CO50" s="43">
        <v>0</v>
      </c>
      <c r="CP50" s="44">
        <v>1635332.65</v>
      </c>
      <c r="CQ50" s="42">
        <v>218000000</v>
      </c>
      <c r="CR50" s="43">
        <v>0</v>
      </c>
      <c r="CS50" s="44">
        <v>125027.19500000001</v>
      </c>
      <c r="CT50" s="42">
        <v>156464.53</v>
      </c>
      <c r="CU50" s="43">
        <v>0</v>
      </c>
      <c r="CV50" s="44">
        <v>88.226179999999999</v>
      </c>
      <c r="CW50" s="32"/>
      <c r="CX50" s="42">
        <v>2860000000</v>
      </c>
      <c r="CY50" s="43">
        <v>0</v>
      </c>
      <c r="CZ50" s="44">
        <v>1600000</v>
      </c>
      <c r="DA50" s="42">
        <v>219000000</v>
      </c>
      <c r="DB50" s="43">
        <v>0</v>
      </c>
      <c r="DC50" s="44">
        <v>121000</v>
      </c>
      <c r="DD50" s="42">
        <v>156000</v>
      </c>
      <c r="DE50" s="43">
        <v>0</v>
      </c>
      <c r="DF50" s="44">
        <v>87</v>
      </c>
      <c r="DG50" s="32"/>
      <c r="DH50" s="42">
        <v>2865971008.0250001</v>
      </c>
      <c r="DI50" s="43">
        <v>0</v>
      </c>
      <c r="DJ50" s="44">
        <v>1533949.5350000001</v>
      </c>
      <c r="DK50" s="42">
        <v>219132320.24000001</v>
      </c>
      <c r="DL50" s="43">
        <v>0</v>
      </c>
      <c r="DM50" s="44">
        <v>117276.138175</v>
      </c>
      <c r="DN50" s="42">
        <v>157492.7335</v>
      </c>
      <c r="DO50" s="43">
        <v>0</v>
      </c>
      <c r="DP50" s="44">
        <v>83.671883874999992</v>
      </c>
      <c r="DQ50" s="32"/>
    </row>
    <row r="51" spans="1:121" x14ac:dyDescent="0.25">
      <c r="A51" s="28">
        <v>0.76736111111111605</v>
      </c>
      <c r="B51" s="45">
        <v>2778213630</v>
      </c>
      <c r="C51" s="46">
        <v>0</v>
      </c>
      <c r="D51" s="47">
        <v>1604997.8</v>
      </c>
      <c r="E51" s="45">
        <v>212780736</v>
      </c>
      <c r="F51" s="46">
        <v>0</v>
      </c>
      <c r="G51" s="47">
        <v>122707.95</v>
      </c>
      <c r="H51" s="45">
        <v>151279.04999999999</v>
      </c>
      <c r="I51" s="46">
        <v>0</v>
      </c>
      <c r="J51" s="47">
        <v>86.03192</v>
      </c>
      <c r="K51" s="32"/>
      <c r="L51" s="45">
        <v>2828621570</v>
      </c>
      <c r="M51" s="46">
        <v>0</v>
      </c>
      <c r="N51" s="47">
        <v>1642189.4</v>
      </c>
      <c r="O51" s="45">
        <v>216581008</v>
      </c>
      <c r="P51" s="46">
        <v>0</v>
      </c>
      <c r="Q51" s="47">
        <v>125551.45</v>
      </c>
      <c r="R51" s="45">
        <v>154444.72</v>
      </c>
      <c r="S51" s="46">
        <v>0</v>
      </c>
      <c r="T51" s="47">
        <v>88.561745000000002</v>
      </c>
      <c r="U51" s="32"/>
      <c r="V51" s="45">
        <v>2819251200</v>
      </c>
      <c r="W51" s="46">
        <v>0</v>
      </c>
      <c r="X51" s="47">
        <v>1533289.5</v>
      </c>
      <c r="Y51" s="45">
        <v>215819744</v>
      </c>
      <c r="Z51" s="46">
        <v>0</v>
      </c>
      <c r="AA51" s="47">
        <v>117225.68</v>
      </c>
      <c r="AB51" s="45">
        <v>153218.10999999999</v>
      </c>
      <c r="AC51" s="46">
        <v>0</v>
      </c>
      <c r="AD51" s="47">
        <v>82.117810000000006</v>
      </c>
      <c r="AE51" s="32"/>
      <c r="AF51" s="45">
        <v>2821076740</v>
      </c>
      <c r="AG51" s="46">
        <v>0</v>
      </c>
      <c r="AH51" s="47">
        <v>1526915.2</v>
      </c>
      <c r="AI51" s="45">
        <v>215988704</v>
      </c>
      <c r="AJ51" s="46">
        <v>0</v>
      </c>
      <c r="AK51" s="47">
        <v>116738.42</v>
      </c>
      <c r="AL51" s="45">
        <v>153569.31</v>
      </c>
      <c r="AM51" s="46">
        <v>0</v>
      </c>
      <c r="AN51" s="47">
        <v>83.071939999999998</v>
      </c>
      <c r="AO51" s="32"/>
      <c r="AP51" s="45">
        <v>2899063300</v>
      </c>
      <c r="AQ51" s="46">
        <v>0</v>
      </c>
      <c r="AR51" s="47">
        <v>1585280.8</v>
      </c>
      <c r="AS51" s="45">
        <v>221824768</v>
      </c>
      <c r="AT51" s="46">
        <v>0</v>
      </c>
      <c r="AU51" s="47">
        <v>121200.55499999999</v>
      </c>
      <c r="AV51" s="45">
        <v>157710.17000000001</v>
      </c>
      <c r="AW51" s="46">
        <v>0</v>
      </c>
      <c r="AX51" s="47">
        <v>85.696489999999997</v>
      </c>
      <c r="AY51" s="32"/>
      <c r="AZ51" s="45"/>
      <c r="BA51" s="46"/>
      <c r="BB51" s="47"/>
      <c r="BC51" s="45"/>
      <c r="BD51" s="46"/>
      <c r="BE51" s="47"/>
      <c r="BF51" s="45"/>
      <c r="BG51" s="46"/>
      <c r="BH51" s="47"/>
      <c r="BI51" s="32"/>
      <c r="BJ51" s="45">
        <v>2828571650</v>
      </c>
      <c r="BK51" s="46">
        <v>0</v>
      </c>
      <c r="BL51" s="47">
        <v>1637303.8</v>
      </c>
      <c r="BM51" s="45">
        <v>216599856</v>
      </c>
      <c r="BN51" s="46">
        <v>0</v>
      </c>
      <c r="BO51" s="47">
        <v>125177.88</v>
      </c>
      <c r="BP51" s="45">
        <v>154324.01999999999</v>
      </c>
      <c r="BQ51" s="46">
        <v>0</v>
      </c>
      <c r="BR51" s="47">
        <v>87.620445000000004</v>
      </c>
      <c r="BS51" s="32"/>
      <c r="BT51" s="45">
        <v>2797691812.5</v>
      </c>
      <c r="BU51" s="46">
        <v>0</v>
      </c>
      <c r="BV51" s="47">
        <v>1472586.64</v>
      </c>
      <c r="BW51" s="45">
        <v>213931579.19999999</v>
      </c>
      <c r="BX51" s="46">
        <v>0</v>
      </c>
      <c r="BY51" s="47">
        <v>112584.72229999999</v>
      </c>
      <c r="BZ51" s="45">
        <v>152608.38796803798</v>
      </c>
      <c r="CA51" s="46">
        <v>0</v>
      </c>
      <c r="CB51" s="47">
        <v>78.754173499999993</v>
      </c>
      <c r="CC51" s="32"/>
      <c r="CD51" s="45">
        <v>2856871940</v>
      </c>
      <c r="CE51" s="46">
        <v>0</v>
      </c>
      <c r="CF51" s="47">
        <v>1590372.8</v>
      </c>
      <c r="CG51" s="45">
        <v>218648704</v>
      </c>
      <c r="CH51" s="46">
        <v>0</v>
      </c>
      <c r="CI51" s="47">
        <v>121589.86</v>
      </c>
      <c r="CJ51" s="45">
        <v>155607.35999999999</v>
      </c>
      <c r="CK51" s="46">
        <v>0</v>
      </c>
      <c r="CL51" s="47">
        <v>84.639365999999995</v>
      </c>
      <c r="CM51" s="32"/>
      <c r="CN51" s="45">
        <v>2800000000</v>
      </c>
      <c r="CO51" s="46">
        <v>0</v>
      </c>
      <c r="CP51" s="47">
        <v>1686960</v>
      </c>
      <c r="CQ51" s="45">
        <v>214000000</v>
      </c>
      <c r="CR51" s="46">
        <v>0</v>
      </c>
      <c r="CS51" s="47">
        <v>128974.285</v>
      </c>
      <c r="CT51" s="45">
        <v>153192.82</v>
      </c>
      <c r="CU51" s="46">
        <v>0</v>
      </c>
      <c r="CV51" s="47">
        <v>90.961772499999995</v>
      </c>
      <c r="CW51" s="32"/>
      <c r="CX51" s="45">
        <v>2820000000</v>
      </c>
      <c r="CY51" s="46">
        <v>0</v>
      </c>
      <c r="CZ51" s="47">
        <v>1640000</v>
      </c>
      <c r="DA51" s="45">
        <v>216000000</v>
      </c>
      <c r="DB51" s="46">
        <v>0</v>
      </c>
      <c r="DC51" s="47">
        <v>124000</v>
      </c>
      <c r="DD51" s="45">
        <v>153000</v>
      </c>
      <c r="DE51" s="46">
        <v>0</v>
      </c>
      <c r="DF51" s="47">
        <v>89.9</v>
      </c>
      <c r="DG51" s="32"/>
      <c r="DH51" s="45">
        <v>2828125849.5999999</v>
      </c>
      <c r="DI51" s="46">
        <v>0</v>
      </c>
      <c r="DJ51" s="47">
        <v>1570502.40625</v>
      </c>
      <c r="DK51" s="45">
        <v>216328641.64000002</v>
      </c>
      <c r="DL51" s="46">
        <v>0</v>
      </c>
      <c r="DM51" s="47">
        <v>120070.7239</v>
      </c>
      <c r="DN51" s="45">
        <v>155122.11430000002</v>
      </c>
      <c r="DO51" s="46">
        <v>0</v>
      </c>
      <c r="DP51" s="47">
        <v>85.247613000000001</v>
      </c>
      <c r="DQ51" s="32"/>
    </row>
    <row r="52" spans="1:121" x14ac:dyDescent="0.25">
      <c r="A52" s="28">
        <v>0.77083333333333803</v>
      </c>
      <c r="B52" s="42">
        <v>2744116220</v>
      </c>
      <c r="C52" s="43">
        <v>0</v>
      </c>
      <c r="D52" s="44">
        <v>1521673.5</v>
      </c>
      <c r="E52" s="42">
        <v>210230624</v>
      </c>
      <c r="F52" s="43">
        <v>0</v>
      </c>
      <c r="G52" s="44">
        <v>116337.484</v>
      </c>
      <c r="H52" s="42">
        <v>149162.53</v>
      </c>
      <c r="I52" s="43">
        <v>0</v>
      </c>
      <c r="J52" s="44">
        <v>81.22099</v>
      </c>
      <c r="K52" s="32"/>
      <c r="L52" s="42">
        <v>2787600380</v>
      </c>
      <c r="M52" s="43">
        <v>0</v>
      </c>
      <c r="N52" s="44">
        <v>1506240.8</v>
      </c>
      <c r="O52" s="42">
        <v>213489184</v>
      </c>
      <c r="P52" s="43">
        <v>0</v>
      </c>
      <c r="Q52" s="44">
        <v>115157.69</v>
      </c>
      <c r="R52" s="42">
        <v>152076.73000000001</v>
      </c>
      <c r="S52" s="43">
        <v>0</v>
      </c>
      <c r="T52" s="44">
        <v>81.343689999999995</v>
      </c>
      <c r="U52" s="32"/>
      <c r="V52" s="42">
        <v>2782333180</v>
      </c>
      <c r="W52" s="43">
        <v>0</v>
      </c>
      <c r="X52" s="44">
        <v>1437494.5</v>
      </c>
      <c r="Y52" s="42">
        <v>213071664</v>
      </c>
      <c r="Z52" s="43">
        <v>0</v>
      </c>
      <c r="AA52" s="44">
        <v>109901.81</v>
      </c>
      <c r="AB52" s="42">
        <v>151055.69</v>
      </c>
      <c r="AC52" s="43">
        <v>0</v>
      </c>
      <c r="AD52" s="44">
        <v>76.745170000000002</v>
      </c>
      <c r="AE52" s="32"/>
      <c r="AF52" s="42">
        <v>2795538690</v>
      </c>
      <c r="AG52" s="43">
        <v>0</v>
      </c>
      <c r="AH52" s="44">
        <v>1433920.8</v>
      </c>
      <c r="AI52" s="42">
        <v>214090240</v>
      </c>
      <c r="AJ52" s="43">
        <v>0</v>
      </c>
      <c r="AK52" s="44">
        <v>109628.64</v>
      </c>
      <c r="AL52" s="42">
        <v>152009.92000000001</v>
      </c>
      <c r="AM52" s="43">
        <v>0</v>
      </c>
      <c r="AN52" s="44">
        <v>77.970910000000003</v>
      </c>
      <c r="AO52" s="32"/>
      <c r="AP52" s="42">
        <v>2857457410</v>
      </c>
      <c r="AQ52" s="43">
        <v>0</v>
      </c>
      <c r="AR52" s="44">
        <v>1452944.5</v>
      </c>
      <c r="AS52" s="42">
        <v>218715248</v>
      </c>
      <c r="AT52" s="43">
        <v>0</v>
      </c>
      <c r="AU52" s="44">
        <v>111082.98</v>
      </c>
      <c r="AV52" s="42">
        <v>155171.56</v>
      </c>
      <c r="AW52" s="43">
        <v>0</v>
      </c>
      <c r="AX52" s="44">
        <v>78.250206000000006</v>
      </c>
      <c r="AY52" s="32"/>
      <c r="AZ52" s="42"/>
      <c r="BA52" s="43"/>
      <c r="BB52" s="44"/>
      <c r="BC52" s="42"/>
      <c r="BD52" s="43"/>
      <c r="BE52" s="44"/>
      <c r="BF52" s="42"/>
      <c r="BG52" s="43"/>
      <c r="BH52" s="44"/>
      <c r="BI52" s="32"/>
      <c r="BJ52" s="42">
        <v>2785604100</v>
      </c>
      <c r="BK52" s="43">
        <v>0</v>
      </c>
      <c r="BL52" s="44">
        <v>1541615.9</v>
      </c>
      <c r="BM52" s="42">
        <v>213369808</v>
      </c>
      <c r="BN52" s="43">
        <v>0</v>
      </c>
      <c r="BO52" s="44">
        <v>117862.164</v>
      </c>
      <c r="BP52" s="42">
        <v>151879.29999999999</v>
      </c>
      <c r="BQ52" s="43">
        <v>0</v>
      </c>
      <c r="BR52" s="44">
        <v>82.672719999999998</v>
      </c>
      <c r="BS52" s="32"/>
      <c r="BT52" s="42">
        <v>2768775817</v>
      </c>
      <c r="BU52" s="43">
        <v>0</v>
      </c>
      <c r="BV52" s="44">
        <v>1370719.7549999999</v>
      </c>
      <c r="BW52" s="42">
        <v>211795280</v>
      </c>
      <c r="BX52" s="43">
        <v>0</v>
      </c>
      <c r="BY52" s="44">
        <v>104796.628</v>
      </c>
      <c r="BZ52" s="42">
        <v>150894.56485930021</v>
      </c>
      <c r="CA52" s="43">
        <v>0</v>
      </c>
      <c r="CB52" s="44">
        <v>72.845159249999995</v>
      </c>
      <c r="CC52" s="32"/>
      <c r="CD52" s="42">
        <v>2812170240</v>
      </c>
      <c r="CE52" s="43">
        <v>0</v>
      </c>
      <c r="CF52" s="44">
        <v>1506235.6</v>
      </c>
      <c r="CG52" s="42">
        <v>215324032</v>
      </c>
      <c r="CH52" s="43">
        <v>0</v>
      </c>
      <c r="CI52" s="44">
        <v>115157.266</v>
      </c>
      <c r="CJ52" s="42">
        <v>152898.22</v>
      </c>
      <c r="CK52" s="43">
        <v>0</v>
      </c>
      <c r="CL52" s="44">
        <v>79.960840000000005</v>
      </c>
      <c r="CM52" s="32"/>
      <c r="CN52" s="42">
        <v>2750000000</v>
      </c>
      <c r="CO52" s="43">
        <v>0</v>
      </c>
      <c r="CP52" s="44">
        <v>1538656.5</v>
      </c>
      <c r="CQ52" s="42">
        <v>211000000</v>
      </c>
      <c r="CR52" s="43">
        <v>0</v>
      </c>
      <c r="CS52" s="44">
        <v>117635.95</v>
      </c>
      <c r="CT52" s="42">
        <v>150693.35500000001</v>
      </c>
      <c r="CU52" s="43">
        <v>0</v>
      </c>
      <c r="CV52" s="44">
        <v>83.180017000000007</v>
      </c>
      <c r="CW52" s="32"/>
      <c r="CX52" s="42">
        <v>2780000000</v>
      </c>
      <c r="CY52" s="43">
        <v>0</v>
      </c>
      <c r="CZ52" s="44">
        <v>1510000</v>
      </c>
      <c r="DA52" s="42">
        <v>213000000</v>
      </c>
      <c r="DB52" s="43">
        <v>0</v>
      </c>
      <c r="DC52" s="44">
        <v>113000</v>
      </c>
      <c r="DD52" s="42">
        <v>151000</v>
      </c>
      <c r="DE52" s="43">
        <v>0</v>
      </c>
      <c r="DF52" s="44">
        <v>82.9</v>
      </c>
      <c r="DG52" s="32"/>
      <c r="DH52" s="42">
        <v>2793095436.8250003</v>
      </c>
      <c r="DI52" s="43">
        <v>0</v>
      </c>
      <c r="DJ52" s="44">
        <v>1483898.0719999999</v>
      </c>
      <c r="DK52" s="42">
        <v>213736765.76000002</v>
      </c>
      <c r="DL52" s="43">
        <v>0</v>
      </c>
      <c r="DM52" s="44">
        <v>113449.502385</v>
      </c>
      <c r="DN52" s="42">
        <v>153009.03320000001</v>
      </c>
      <c r="DO52" s="43">
        <v>0</v>
      </c>
      <c r="DP52" s="44">
        <v>80.139688649999997</v>
      </c>
      <c r="DQ52" s="32"/>
    </row>
    <row r="53" spans="1:121" x14ac:dyDescent="0.25">
      <c r="A53" s="28">
        <v>0.77430555555556102</v>
      </c>
      <c r="B53" s="45">
        <v>2716744960</v>
      </c>
      <c r="C53" s="46">
        <v>0</v>
      </c>
      <c r="D53" s="47">
        <v>1473369</v>
      </c>
      <c r="E53" s="45">
        <v>208201920</v>
      </c>
      <c r="F53" s="46">
        <v>0</v>
      </c>
      <c r="G53" s="47">
        <v>112644.45</v>
      </c>
      <c r="H53" s="45">
        <v>147695.72</v>
      </c>
      <c r="I53" s="46">
        <v>0</v>
      </c>
      <c r="J53" s="47">
        <v>79.065314999999998</v>
      </c>
      <c r="K53" s="32"/>
      <c r="L53" s="45">
        <v>2748608510</v>
      </c>
      <c r="M53" s="46">
        <v>0</v>
      </c>
      <c r="N53" s="47">
        <v>1391808.5</v>
      </c>
      <c r="O53" s="45">
        <v>210566576</v>
      </c>
      <c r="P53" s="46">
        <v>0</v>
      </c>
      <c r="Q53" s="47">
        <v>106408.98</v>
      </c>
      <c r="R53" s="45">
        <v>150116.94</v>
      </c>
      <c r="S53" s="46">
        <v>0</v>
      </c>
      <c r="T53" s="47">
        <v>75.753889999999998</v>
      </c>
      <c r="U53" s="32"/>
      <c r="V53" s="45">
        <v>2750972420</v>
      </c>
      <c r="W53" s="46">
        <v>0</v>
      </c>
      <c r="X53" s="47">
        <v>1368235.8</v>
      </c>
      <c r="Y53" s="45">
        <v>210742416</v>
      </c>
      <c r="Z53" s="46">
        <v>0</v>
      </c>
      <c r="AA53" s="47">
        <v>104606.75</v>
      </c>
      <c r="AB53" s="45">
        <v>150108</v>
      </c>
      <c r="AC53" s="46">
        <v>0</v>
      </c>
      <c r="AD53" s="47">
        <v>73.30077</v>
      </c>
      <c r="AE53" s="32"/>
      <c r="AF53" s="45">
        <v>2770399740</v>
      </c>
      <c r="AG53" s="46">
        <v>0</v>
      </c>
      <c r="AH53" s="47">
        <v>1327057.8999999999</v>
      </c>
      <c r="AI53" s="45">
        <v>212202112</v>
      </c>
      <c r="AJ53" s="46">
        <v>0</v>
      </c>
      <c r="AK53" s="47">
        <v>101458.57</v>
      </c>
      <c r="AL53" s="45">
        <v>150745.4</v>
      </c>
      <c r="AM53" s="46">
        <v>0</v>
      </c>
      <c r="AN53" s="47">
        <v>72.266270000000006</v>
      </c>
      <c r="AO53" s="32"/>
      <c r="AP53" s="45">
        <v>2817560830</v>
      </c>
      <c r="AQ53" s="46">
        <v>0</v>
      </c>
      <c r="AR53" s="47">
        <v>1372865.4</v>
      </c>
      <c r="AS53" s="45">
        <v>215746016</v>
      </c>
      <c r="AT53" s="46">
        <v>0</v>
      </c>
      <c r="AU53" s="47">
        <v>104960.66</v>
      </c>
      <c r="AV53" s="45">
        <v>153099.22</v>
      </c>
      <c r="AW53" s="46">
        <v>0</v>
      </c>
      <c r="AX53" s="47">
        <v>74.443129999999996</v>
      </c>
      <c r="AY53" s="32"/>
      <c r="AZ53" s="45"/>
      <c r="BA53" s="46"/>
      <c r="BB53" s="47"/>
      <c r="BC53" s="45"/>
      <c r="BD53" s="46"/>
      <c r="BE53" s="47"/>
      <c r="BF53" s="45"/>
      <c r="BG53" s="46"/>
      <c r="BH53" s="47"/>
      <c r="BI53" s="32"/>
      <c r="BJ53" s="45">
        <v>2747001340</v>
      </c>
      <c r="BK53" s="46">
        <v>0</v>
      </c>
      <c r="BL53" s="47">
        <v>1434107.8</v>
      </c>
      <c r="BM53" s="45">
        <v>210459904</v>
      </c>
      <c r="BN53" s="46">
        <v>0</v>
      </c>
      <c r="BO53" s="47">
        <v>109642.81</v>
      </c>
      <c r="BP53" s="45">
        <v>149864.51999999999</v>
      </c>
      <c r="BQ53" s="46">
        <v>0</v>
      </c>
      <c r="BR53" s="47">
        <v>77.246750000000006</v>
      </c>
      <c r="BS53" s="32"/>
      <c r="BT53" s="45">
        <v>2740607177</v>
      </c>
      <c r="BU53" s="46">
        <v>0</v>
      </c>
      <c r="BV53" s="47">
        <v>1312865.0399999998</v>
      </c>
      <c r="BW53" s="45">
        <v>209728262.39999998</v>
      </c>
      <c r="BX53" s="46">
        <v>0</v>
      </c>
      <c r="BY53" s="47">
        <v>100373.4375</v>
      </c>
      <c r="BZ53" s="45">
        <v>149551.45182614928</v>
      </c>
      <c r="CA53" s="46">
        <v>0</v>
      </c>
      <c r="CB53" s="47">
        <v>69.691372999999999</v>
      </c>
      <c r="CC53" s="32"/>
      <c r="CD53" s="45">
        <v>2774753790</v>
      </c>
      <c r="CE53" s="46">
        <v>0</v>
      </c>
      <c r="CF53" s="47">
        <v>1412331.2</v>
      </c>
      <c r="CG53" s="45">
        <v>212526672</v>
      </c>
      <c r="CH53" s="46">
        <v>0</v>
      </c>
      <c r="CI53" s="47">
        <v>107977.95</v>
      </c>
      <c r="CJ53" s="45">
        <v>150836.48000000001</v>
      </c>
      <c r="CK53" s="46">
        <v>0</v>
      </c>
      <c r="CL53" s="47">
        <v>75.097949999999997</v>
      </c>
      <c r="CM53" s="32"/>
      <c r="CN53" s="45">
        <v>2710000000</v>
      </c>
      <c r="CO53" s="46">
        <v>0</v>
      </c>
      <c r="CP53" s="47">
        <v>1416277</v>
      </c>
      <c r="CQ53" s="45">
        <v>208000000</v>
      </c>
      <c r="CR53" s="46">
        <v>0</v>
      </c>
      <c r="CS53" s="47">
        <v>108279.67</v>
      </c>
      <c r="CT53" s="45">
        <v>148714.505</v>
      </c>
      <c r="CU53" s="46">
        <v>0</v>
      </c>
      <c r="CV53" s="47">
        <v>77.322914999999995</v>
      </c>
      <c r="CW53" s="32"/>
      <c r="CX53" s="45">
        <v>2750000000</v>
      </c>
      <c r="CY53" s="46">
        <v>0</v>
      </c>
      <c r="CZ53" s="47">
        <v>1390000</v>
      </c>
      <c r="DA53" s="45">
        <v>210000000</v>
      </c>
      <c r="DB53" s="46">
        <v>0</v>
      </c>
      <c r="DC53" s="47">
        <v>106000</v>
      </c>
      <c r="DD53" s="45">
        <v>150000</v>
      </c>
      <c r="DE53" s="46">
        <v>0</v>
      </c>
      <c r="DF53" s="47">
        <v>76.599999999999994</v>
      </c>
      <c r="DG53" s="32"/>
      <c r="DH53" s="45">
        <v>2760847152.0500002</v>
      </c>
      <c r="DI53" s="46">
        <v>0</v>
      </c>
      <c r="DJ53" s="47">
        <v>1409371.7015</v>
      </c>
      <c r="DK53" s="45">
        <v>211335888.88</v>
      </c>
      <c r="DL53" s="46">
        <v>0</v>
      </c>
      <c r="DM53" s="47">
        <v>107751.73088750002</v>
      </c>
      <c r="DN53" s="45">
        <v>151249.2322</v>
      </c>
      <c r="DO53" s="46">
        <v>0</v>
      </c>
      <c r="DP53" s="47">
        <v>76.15942579</v>
      </c>
      <c r="DQ53" s="32"/>
    </row>
    <row r="54" spans="1:121" x14ac:dyDescent="0.25">
      <c r="A54" s="28">
        <v>0.77777777777778301</v>
      </c>
      <c r="B54" s="42">
        <v>2701646590</v>
      </c>
      <c r="C54" s="43">
        <v>0</v>
      </c>
      <c r="D54" s="44">
        <v>1431971.1</v>
      </c>
      <c r="E54" s="42">
        <v>207061136</v>
      </c>
      <c r="F54" s="43">
        <v>0</v>
      </c>
      <c r="G54" s="44">
        <v>109479.48</v>
      </c>
      <c r="H54" s="42">
        <v>147049.53</v>
      </c>
      <c r="I54" s="43">
        <v>0</v>
      </c>
      <c r="J54" s="44">
        <v>76.969139999999996</v>
      </c>
      <c r="K54" s="32"/>
      <c r="L54" s="42">
        <v>2719767300</v>
      </c>
      <c r="M54" s="43">
        <v>0</v>
      </c>
      <c r="N54" s="44">
        <v>1317075.2</v>
      </c>
      <c r="O54" s="42">
        <v>208391584</v>
      </c>
      <c r="P54" s="43">
        <v>0</v>
      </c>
      <c r="Q54" s="44">
        <v>100695.36</v>
      </c>
      <c r="R54" s="42">
        <v>148937</v>
      </c>
      <c r="S54" s="43">
        <v>0</v>
      </c>
      <c r="T54" s="44">
        <v>71.869119999999995</v>
      </c>
      <c r="U54" s="32"/>
      <c r="V54" s="42">
        <v>2719161470</v>
      </c>
      <c r="W54" s="43">
        <v>0</v>
      </c>
      <c r="X54" s="44">
        <v>1323493</v>
      </c>
      <c r="Y54" s="42">
        <v>208393552</v>
      </c>
      <c r="Z54" s="43">
        <v>0</v>
      </c>
      <c r="AA54" s="44">
        <v>101185.984</v>
      </c>
      <c r="AB54" s="42">
        <v>148892.81</v>
      </c>
      <c r="AC54" s="43">
        <v>0</v>
      </c>
      <c r="AD54" s="44">
        <v>70.667310000000001</v>
      </c>
      <c r="AE54" s="32"/>
      <c r="AF54" s="42">
        <v>2749408260</v>
      </c>
      <c r="AG54" s="43">
        <v>0</v>
      </c>
      <c r="AH54" s="44">
        <v>1296427.6000000001</v>
      </c>
      <c r="AI54" s="42">
        <v>210630928</v>
      </c>
      <c r="AJ54" s="43">
        <v>0</v>
      </c>
      <c r="AK54" s="44">
        <v>99116.79</v>
      </c>
      <c r="AL54" s="42">
        <v>149893.28</v>
      </c>
      <c r="AM54" s="43">
        <v>0</v>
      </c>
      <c r="AN54" s="44">
        <v>70.764610000000005</v>
      </c>
      <c r="AO54" s="32"/>
      <c r="AP54" s="42">
        <v>2783056640</v>
      </c>
      <c r="AQ54" s="43">
        <v>0</v>
      </c>
      <c r="AR54" s="44">
        <v>1357796.8</v>
      </c>
      <c r="AS54" s="42">
        <v>213160416</v>
      </c>
      <c r="AT54" s="43">
        <v>0</v>
      </c>
      <c r="AU54" s="44">
        <v>103808.59</v>
      </c>
      <c r="AV54" s="42">
        <v>151436.31</v>
      </c>
      <c r="AW54" s="43">
        <v>0</v>
      </c>
      <c r="AX54" s="44">
        <v>73.819694999999996</v>
      </c>
      <c r="AY54" s="32"/>
      <c r="AZ54" s="42"/>
      <c r="BA54" s="43"/>
      <c r="BB54" s="44"/>
      <c r="BC54" s="42"/>
      <c r="BD54" s="43"/>
      <c r="BE54" s="44"/>
      <c r="BF54" s="42"/>
      <c r="BG54" s="43"/>
      <c r="BH54" s="44"/>
      <c r="BI54" s="32"/>
      <c r="BJ54" s="42">
        <v>2713671170</v>
      </c>
      <c r="BK54" s="43">
        <v>0</v>
      </c>
      <c r="BL54" s="44">
        <v>1366850.8</v>
      </c>
      <c r="BM54" s="42">
        <v>207948352</v>
      </c>
      <c r="BN54" s="43">
        <v>0</v>
      </c>
      <c r="BO54" s="44">
        <v>104500.80499999999</v>
      </c>
      <c r="BP54" s="42">
        <v>148329.22</v>
      </c>
      <c r="BQ54" s="43">
        <v>0</v>
      </c>
      <c r="BR54" s="44">
        <v>73.951830000000001</v>
      </c>
      <c r="BS54" s="32"/>
      <c r="BT54" s="42">
        <v>2713706340.5</v>
      </c>
      <c r="BU54" s="43">
        <v>0</v>
      </c>
      <c r="BV54" s="44">
        <v>1315252.675</v>
      </c>
      <c r="BW54" s="42">
        <v>207735876.79999998</v>
      </c>
      <c r="BX54" s="43">
        <v>0</v>
      </c>
      <c r="BY54" s="44">
        <v>100555.98</v>
      </c>
      <c r="BZ54" s="42">
        <v>148483.43485619273</v>
      </c>
      <c r="CA54" s="43">
        <v>0</v>
      </c>
      <c r="CB54" s="44">
        <v>70.282710000000009</v>
      </c>
      <c r="CC54" s="32"/>
      <c r="CD54" s="42">
        <v>2746654980</v>
      </c>
      <c r="CE54" s="43">
        <v>0</v>
      </c>
      <c r="CF54" s="44">
        <v>1380336.1</v>
      </c>
      <c r="CG54" s="42">
        <v>210423440</v>
      </c>
      <c r="CH54" s="43">
        <v>0</v>
      </c>
      <c r="CI54" s="44">
        <v>105531.85</v>
      </c>
      <c r="CJ54" s="42">
        <v>149468.97</v>
      </c>
      <c r="CK54" s="43">
        <v>0</v>
      </c>
      <c r="CL54" s="44">
        <v>73.567276000000007</v>
      </c>
      <c r="CM54" s="32"/>
      <c r="CN54" s="42">
        <v>2690000000</v>
      </c>
      <c r="CO54" s="43">
        <v>0</v>
      </c>
      <c r="CP54" s="44">
        <v>1317916.53</v>
      </c>
      <c r="CQ54" s="42">
        <v>206000000</v>
      </c>
      <c r="CR54" s="43">
        <v>0</v>
      </c>
      <c r="CS54" s="44">
        <v>100759.6673</v>
      </c>
      <c r="CT54" s="42">
        <v>147969.677</v>
      </c>
      <c r="CU54" s="43">
        <v>0</v>
      </c>
      <c r="CV54" s="44">
        <v>72.016840999999999</v>
      </c>
      <c r="CW54" s="32"/>
      <c r="CX54" s="42">
        <v>2720000000</v>
      </c>
      <c r="CY54" s="43">
        <v>0</v>
      </c>
      <c r="CZ54" s="44">
        <v>1320000</v>
      </c>
      <c r="DA54" s="42">
        <v>208000000</v>
      </c>
      <c r="DB54" s="43">
        <v>0</v>
      </c>
      <c r="DC54" s="44">
        <v>103000</v>
      </c>
      <c r="DD54" s="42">
        <v>149000</v>
      </c>
      <c r="DE54" s="43">
        <v>0</v>
      </c>
      <c r="DF54" s="44">
        <v>71.3</v>
      </c>
      <c r="DG54" s="32"/>
      <c r="DH54" s="42">
        <v>2732594422.4250002</v>
      </c>
      <c r="DI54" s="43">
        <v>0</v>
      </c>
      <c r="DJ54" s="44">
        <v>1374194.4314999999</v>
      </c>
      <c r="DK54" s="42">
        <v>209234464.20000002</v>
      </c>
      <c r="DL54" s="43">
        <v>0</v>
      </c>
      <c r="DM54" s="44">
        <v>105062.30645</v>
      </c>
      <c r="DN54" s="42">
        <v>149834.81159999999</v>
      </c>
      <c r="DO54" s="43">
        <v>0</v>
      </c>
      <c r="DP54" s="44">
        <v>74.489571049999995</v>
      </c>
      <c r="DQ54" s="32"/>
    </row>
    <row r="55" spans="1:121" x14ac:dyDescent="0.25">
      <c r="A55" s="28">
        <v>0.781250000000005</v>
      </c>
      <c r="B55" s="45">
        <v>2690523140</v>
      </c>
      <c r="C55" s="46">
        <v>0</v>
      </c>
      <c r="D55" s="47">
        <v>1377697.1</v>
      </c>
      <c r="E55" s="45">
        <v>206215824</v>
      </c>
      <c r="F55" s="46">
        <v>0</v>
      </c>
      <c r="G55" s="47">
        <v>105330.03</v>
      </c>
      <c r="H55" s="45">
        <v>146653.44</v>
      </c>
      <c r="I55" s="46">
        <v>0</v>
      </c>
      <c r="J55" s="47">
        <v>74.284700000000001</v>
      </c>
      <c r="K55" s="32"/>
      <c r="L55" s="45">
        <v>2694455300</v>
      </c>
      <c r="M55" s="46">
        <v>0</v>
      </c>
      <c r="N55" s="47">
        <v>1260900.1000000001</v>
      </c>
      <c r="O55" s="45">
        <v>206471712</v>
      </c>
      <c r="P55" s="46">
        <v>0</v>
      </c>
      <c r="Q55" s="47">
        <v>96400.58</v>
      </c>
      <c r="R55" s="45">
        <v>147836</v>
      </c>
      <c r="S55" s="46">
        <v>0</v>
      </c>
      <c r="T55" s="47">
        <v>69.386610000000005</v>
      </c>
      <c r="U55" s="32"/>
      <c r="V55" s="45">
        <v>2694128450</v>
      </c>
      <c r="W55" s="46">
        <v>0</v>
      </c>
      <c r="X55" s="47">
        <v>1308138</v>
      </c>
      <c r="Y55" s="45">
        <v>206492640</v>
      </c>
      <c r="Z55" s="46">
        <v>0</v>
      </c>
      <c r="AA55" s="47">
        <v>100012.03</v>
      </c>
      <c r="AB55" s="45">
        <v>147811.25</v>
      </c>
      <c r="AC55" s="46">
        <v>0</v>
      </c>
      <c r="AD55" s="47">
        <v>70.204530000000005</v>
      </c>
      <c r="AE55" s="32"/>
      <c r="AF55" s="45">
        <v>2730167810</v>
      </c>
      <c r="AG55" s="46">
        <v>0</v>
      </c>
      <c r="AH55" s="47">
        <v>1271707</v>
      </c>
      <c r="AI55" s="45">
        <v>209170048</v>
      </c>
      <c r="AJ55" s="46">
        <v>0</v>
      </c>
      <c r="AK55" s="47">
        <v>97226.83</v>
      </c>
      <c r="AL55" s="45">
        <v>149175.60999999999</v>
      </c>
      <c r="AM55" s="46">
        <v>0</v>
      </c>
      <c r="AN55" s="47">
        <v>70.169334000000006</v>
      </c>
      <c r="AO55" s="32"/>
      <c r="AP55" s="45">
        <v>2761344000</v>
      </c>
      <c r="AQ55" s="46">
        <v>0</v>
      </c>
      <c r="AR55" s="47">
        <v>1325620.6000000001</v>
      </c>
      <c r="AS55" s="45">
        <v>211538864</v>
      </c>
      <c r="AT55" s="46">
        <v>0</v>
      </c>
      <c r="AU55" s="47">
        <v>101348.63</v>
      </c>
      <c r="AV55" s="45">
        <v>150602.54999999999</v>
      </c>
      <c r="AW55" s="46">
        <v>0</v>
      </c>
      <c r="AX55" s="47">
        <v>72.544290000000004</v>
      </c>
      <c r="AY55" s="32"/>
      <c r="AZ55" s="45"/>
      <c r="BA55" s="46"/>
      <c r="BB55" s="47"/>
      <c r="BC55" s="45"/>
      <c r="BD55" s="46"/>
      <c r="BE55" s="47"/>
      <c r="BF55" s="45"/>
      <c r="BG55" s="46"/>
      <c r="BH55" s="47"/>
      <c r="BI55" s="32"/>
      <c r="BJ55" s="45">
        <v>2692188420</v>
      </c>
      <c r="BK55" s="46">
        <v>0</v>
      </c>
      <c r="BL55" s="47">
        <v>1311684.8</v>
      </c>
      <c r="BM55" s="45">
        <v>206311584</v>
      </c>
      <c r="BN55" s="46">
        <v>0</v>
      </c>
      <c r="BO55" s="47">
        <v>100283.14</v>
      </c>
      <c r="BP55" s="45">
        <v>147472.26999999999</v>
      </c>
      <c r="BQ55" s="46">
        <v>0</v>
      </c>
      <c r="BR55" s="47">
        <v>71.484809999999996</v>
      </c>
      <c r="BS55" s="32"/>
      <c r="BT55" s="45">
        <v>2742722956.7999997</v>
      </c>
      <c r="BU55" s="46">
        <v>0</v>
      </c>
      <c r="BV55" s="47">
        <v>1310134.865</v>
      </c>
      <c r="BW55" s="45">
        <v>210023127.35999998</v>
      </c>
      <c r="BX55" s="46">
        <v>0</v>
      </c>
      <c r="BY55" s="47">
        <v>100164.6832</v>
      </c>
      <c r="BZ55" s="45">
        <v>150469.28678985234</v>
      </c>
      <c r="CA55" s="46">
        <v>0</v>
      </c>
      <c r="CB55" s="47">
        <v>70.752614799999989</v>
      </c>
      <c r="CC55" s="32"/>
      <c r="CD55" s="45">
        <v>2727878660</v>
      </c>
      <c r="CE55" s="46">
        <v>0</v>
      </c>
      <c r="CF55" s="47">
        <v>1368113.5</v>
      </c>
      <c r="CG55" s="45">
        <v>209027552</v>
      </c>
      <c r="CH55" s="46">
        <v>0</v>
      </c>
      <c r="CI55" s="47">
        <v>104597.42</v>
      </c>
      <c r="CJ55" s="45">
        <v>148695.5</v>
      </c>
      <c r="CK55" s="46">
        <v>0</v>
      </c>
      <c r="CL55" s="47">
        <v>73.900769999999994</v>
      </c>
      <c r="CM55" s="32"/>
      <c r="CN55" s="45">
        <v>2680000000</v>
      </c>
      <c r="CO55" s="46">
        <v>0</v>
      </c>
      <c r="CP55" s="47">
        <v>1259611.825</v>
      </c>
      <c r="CQ55" s="45">
        <v>205000000</v>
      </c>
      <c r="CR55" s="46">
        <v>0</v>
      </c>
      <c r="CS55" s="47">
        <v>96302.077499999999</v>
      </c>
      <c r="CT55" s="45">
        <v>147072.655</v>
      </c>
      <c r="CU55" s="46">
        <v>0</v>
      </c>
      <c r="CV55" s="47">
        <v>69.436082499999998</v>
      </c>
      <c r="CW55" s="32"/>
      <c r="CX55" s="45">
        <v>2690000000</v>
      </c>
      <c r="CY55" s="46">
        <v>0</v>
      </c>
      <c r="CZ55" s="47">
        <v>1260000</v>
      </c>
      <c r="DA55" s="45">
        <v>206000000</v>
      </c>
      <c r="DB55" s="46">
        <v>0</v>
      </c>
      <c r="DC55" s="47">
        <v>99400</v>
      </c>
      <c r="DD55" s="45">
        <v>148000</v>
      </c>
      <c r="DE55" s="46">
        <v>0</v>
      </c>
      <c r="DF55" s="47">
        <v>68.400000000000006</v>
      </c>
      <c r="DG55" s="32"/>
      <c r="DH55" s="45">
        <v>2714324492.8250003</v>
      </c>
      <c r="DI55" s="46">
        <v>0</v>
      </c>
      <c r="DJ55" s="47">
        <v>1330729.9055000001</v>
      </c>
      <c r="DK55" s="45">
        <v>207869089.76000002</v>
      </c>
      <c r="DL55" s="46">
        <v>0</v>
      </c>
      <c r="DM55" s="47">
        <v>101739.28756500001</v>
      </c>
      <c r="DN55" s="45">
        <v>149036.84340000001</v>
      </c>
      <c r="DO55" s="46">
        <v>0</v>
      </c>
      <c r="DP55" s="47">
        <v>72.596022809999994</v>
      </c>
      <c r="DQ55" s="32"/>
    </row>
    <row r="56" spans="1:121" x14ac:dyDescent="0.25">
      <c r="A56" s="28">
        <v>0.78472222222222798</v>
      </c>
      <c r="B56" s="42">
        <v>2677006850</v>
      </c>
      <c r="C56" s="43">
        <v>0</v>
      </c>
      <c r="D56" s="44">
        <v>1284120.5</v>
      </c>
      <c r="E56" s="42">
        <v>205210144</v>
      </c>
      <c r="F56" s="43">
        <v>0</v>
      </c>
      <c r="G56" s="44">
        <v>98175.81</v>
      </c>
      <c r="H56" s="42">
        <v>146218.17000000001</v>
      </c>
      <c r="I56" s="43">
        <v>0</v>
      </c>
      <c r="J56" s="44">
        <v>69.591570000000004</v>
      </c>
      <c r="K56" s="32"/>
      <c r="L56" s="42">
        <v>2674619140</v>
      </c>
      <c r="M56" s="43">
        <v>0</v>
      </c>
      <c r="N56" s="44">
        <v>1174097.6000000001</v>
      </c>
      <c r="O56" s="42">
        <v>204966656</v>
      </c>
      <c r="P56" s="43">
        <v>0</v>
      </c>
      <c r="Q56" s="44">
        <v>89764.24</v>
      </c>
      <c r="R56" s="42">
        <v>147150.79999999999</v>
      </c>
      <c r="S56" s="43">
        <v>0</v>
      </c>
      <c r="T56" s="44">
        <v>64.902919999999995</v>
      </c>
      <c r="U56" s="32"/>
      <c r="V56" s="42">
        <v>2674768690</v>
      </c>
      <c r="W56" s="43">
        <v>0</v>
      </c>
      <c r="X56" s="44">
        <v>1278122.1000000001</v>
      </c>
      <c r="Y56" s="42">
        <v>204884016</v>
      </c>
      <c r="Z56" s="43">
        <v>0</v>
      </c>
      <c r="AA56" s="44">
        <v>97717.25</v>
      </c>
      <c r="AB56" s="42">
        <v>147145.19</v>
      </c>
      <c r="AC56" s="43">
        <v>0</v>
      </c>
      <c r="AD56" s="44">
        <v>69.156814999999995</v>
      </c>
      <c r="AE56" s="32"/>
      <c r="AF56" s="42">
        <v>2714429700</v>
      </c>
      <c r="AG56" s="43">
        <v>0</v>
      </c>
      <c r="AH56" s="44">
        <v>1221398</v>
      </c>
      <c r="AI56" s="42">
        <v>207981024</v>
      </c>
      <c r="AJ56" s="43">
        <v>0</v>
      </c>
      <c r="AK56" s="44">
        <v>93380.56</v>
      </c>
      <c r="AL56" s="42">
        <v>148805.07999999999</v>
      </c>
      <c r="AM56" s="43">
        <v>0</v>
      </c>
      <c r="AN56" s="44">
        <v>67.831010000000006</v>
      </c>
      <c r="AO56" s="32"/>
      <c r="AP56" s="42">
        <v>2743301120</v>
      </c>
      <c r="AQ56" s="43">
        <v>0</v>
      </c>
      <c r="AR56" s="44">
        <v>1239495.1000000001</v>
      </c>
      <c r="AS56" s="42">
        <v>210171088</v>
      </c>
      <c r="AT56" s="43">
        <v>0</v>
      </c>
      <c r="AU56" s="44">
        <v>94764.054999999993</v>
      </c>
      <c r="AV56" s="42">
        <v>150143.34</v>
      </c>
      <c r="AW56" s="43">
        <v>0</v>
      </c>
      <c r="AX56" s="44">
        <v>68.031440000000003</v>
      </c>
      <c r="AY56" s="32"/>
      <c r="AZ56" s="42"/>
      <c r="BA56" s="43"/>
      <c r="BB56" s="44"/>
      <c r="BC56" s="42"/>
      <c r="BD56" s="43"/>
      <c r="BE56" s="44"/>
      <c r="BF56" s="42"/>
      <c r="BG56" s="43"/>
      <c r="BH56" s="44"/>
      <c r="BI56" s="32"/>
      <c r="BJ56" s="42">
        <v>2677185790</v>
      </c>
      <c r="BK56" s="43">
        <v>0</v>
      </c>
      <c r="BL56" s="44">
        <v>1231642</v>
      </c>
      <c r="BM56" s="42">
        <v>205163408</v>
      </c>
      <c r="BN56" s="43">
        <v>0</v>
      </c>
      <c r="BO56" s="44">
        <v>94163.63</v>
      </c>
      <c r="BP56" s="42">
        <v>147070.28</v>
      </c>
      <c r="BQ56" s="43">
        <v>0</v>
      </c>
      <c r="BR56" s="44">
        <v>67.623339999999999</v>
      </c>
      <c r="BS56" s="32"/>
      <c r="BT56" s="42">
        <v>2715221022.0999999</v>
      </c>
      <c r="BU56" s="43">
        <v>0</v>
      </c>
      <c r="BV56" s="44">
        <v>1266204.05</v>
      </c>
      <c r="BW56" s="42">
        <v>207970467.68000001</v>
      </c>
      <c r="BX56" s="43">
        <v>0</v>
      </c>
      <c r="BY56" s="44">
        <v>96806</v>
      </c>
      <c r="BZ56" s="42">
        <v>149278.78756943851</v>
      </c>
      <c r="CA56" s="43">
        <v>0</v>
      </c>
      <c r="CB56" s="44">
        <v>68.820384499999989</v>
      </c>
      <c r="CC56" s="32"/>
      <c r="CD56" s="42">
        <v>2714866430</v>
      </c>
      <c r="CE56" s="43">
        <v>0</v>
      </c>
      <c r="CF56" s="44">
        <v>1292327.8999999999</v>
      </c>
      <c r="CG56" s="42">
        <v>208071008</v>
      </c>
      <c r="CH56" s="43">
        <v>0</v>
      </c>
      <c r="CI56" s="44">
        <v>98803.33</v>
      </c>
      <c r="CJ56" s="42">
        <v>148405.85999999999</v>
      </c>
      <c r="CK56" s="43">
        <v>0</v>
      </c>
      <c r="CL56" s="44">
        <v>70.717150000000004</v>
      </c>
      <c r="CM56" s="32"/>
      <c r="CN56" s="42">
        <v>2660000000</v>
      </c>
      <c r="CO56" s="43">
        <v>0</v>
      </c>
      <c r="CP56" s="44">
        <v>1166489.165</v>
      </c>
      <c r="CQ56" s="42">
        <v>204000000</v>
      </c>
      <c r="CR56" s="43">
        <v>0</v>
      </c>
      <c r="CS56" s="44">
        <v>89182.543000000005</v>
      </c>
      <c r="CT56" s="42">
        <v>146641.19899999999</v>
      </c>
      <c r="CU56" s="43">
        <v>0</v>
      </c>
      <c r="CV56" s="44">
        <v>64.518674899999993</v>
      </c>
      <c r="CW56" s="32"/>
      <c r="CX56" s="42">
        <v>2670000000</v>
      </c>
      <c r="CY56" s="43">
        <v>0</v>
      </c>
      <c r="CZ56" s="44">
        <v>1170000</v>
      </c>
      <c r="DA56" s="42">
        <v>205000000</v>
      </c>
      <c r="DB56" s="43">
        <v>0</v>
      </c>
      <c r="DC56" s="44">
        <v>93700</v>
      </c>
      <c r="DD56" s="42">
        <v>147000</v>
      </c>
      <c r="DE56" s="43">
        <v>0</v>
      </c>
      <c r="DF56" s="44">
        <v>63</v>
      </c>
      <c r="DG56" s="32"/>
      <c r="DH56" s="42">
        <v>2700356592.0250001</v>
      </c>
      <c r="DI56" s="43">
        <v>0</v>
      </c>
      <c r="DJ56" s="44">
        <v>1277745.4797500002</v>
      </c>
      <c r="DK56" s="42">
        <v>206819256.56</v>
      </c>
      <c r="DL56" s="43">
        <v>0</v>
      </c>
      <c r="DM56" s="44">
        <v>97688.461349999998</v>
      </c>
      <c r="DN56" s="42">
        <v>148544.86545000001</v>
      </c>
      <c r="DO56" s="43">
        <v>0</v>
      </c>
      <c r="DP56" s="44">
        <v>70.192327309999996</v>
      </c>
      <c r="DQ56" s="32"/>
    </row>
    <row r="57" spans="1:121" x14ac:dyDescent="0.25">
      <c r="A57" s="28">
        <v>0.78819444444444997</v>
      </c>
      <c r="B57" s="45">
        <v>2664723200</v>
      </c>
      <c r="C57" s="46">
        <v>0</v>
      </c>
      <c r="D57" s="47">
        <v>1261946.2</v>
      </c>
      <c r="E57" s="45">
        <v>204291296</v>
      </c>
      <c r="F57" s="46">
        <v>0</v>
      </c>
      <c r="G57" s="47">
        <v>96480.55</v>
      </c>
      <c r="H57" s="45">
        <v>145936.29999999999</v>
      </c>
      <c r="I57" s="46">
        <v>0</v>
      </c>
      <c r="J57" s="47">
        <v>69.141890000000004</v>
      </c>
      <c r="K57" s="32"/>
      <c r="L57" s="45">
        <v>2666420220</v>
      </c>
      <c r="M57" s="46">
        <v>0</v>
      </c>
      <c r="N57" s="47">
        <v>1148055.5</v>
      </c>
      <c r="O57" s="45">
        <v>204352000</v>
      </c>
      <c r="P57" s="46">
        <v>0</v>
      </c>
      <c r="Q57" s="47">
        <v>87773.24</v>
      </c>
      <c r="R57" s="45">
        <v>147326.31</v>
      </c>
      <c r="S57" s="46">
        <v>0</v>
      </c>
      <c r="T57" s="47">
        <v>64.151169999999993</v>
      </c>
      <c r="U57" s="32"/>
      <c r="V57" s="45">
        <v>2666964610</v>
      </c>
      <c r="W57" s="46">
        <v>0</v>
      </c>
      <c r="X57" s="47">
        <v>1315272.8</v>
      </c>
      <c r="Y57" s="45">
        <v>204270528</v>
      </c>
      <c r="Z57" s="46">
        <v>0</v>
      </c>
      <c r="AA57" s="47">
        <v>100557.57</v>
      </c>
      <c r="AB57" s="45">
        <v>147345.04999999999</v>
      </c>
      <c r="AC57" s="46">
        <v>0</v>
      </c>
      <c r="AD57" s="47">
        <v>72.419809999999998</v>
      </c>
      <c r="AE57" s="32"/>
      <c r="AF57" s="45">
        <v>2701249540</v>
      </c>
      <c r="AG57" s="46">
        <v>0</v>
      </c>
      <c r="AH57" s="47">
        <v>1216608.8999999999</v>
      </c>
      <c r="AI57" s="45">
        <v>206978592</v>
      </c>
      <c r="AJ57" s="46">
        <v>0</v>
      </c>
      <c r="AK57" s="47">
        <v>93014.43</v>
      </c>
      <c r="AL57" s="45">
        <v>148694.73000000001</v>
      </c>
      <c r="AM57" s="46">
        <v>0</v>
      </c>
      <c r="AN57" s="47">
        <v>68.036190000000005</v>
      </c>
      <c r="AO57" s="32"/>
      <c r="AP57" s="45">
        <v>2724861700</v>
      </c>
      <c r="AQ57" s="46">
        <v>0</v>
      </c>
      <c r="AR57" s="47">
        <v>1244881.3999999999</v>
      </c>
      <c r="AS57" s="45">
        <v>208775248</v>
      </c>
      <c r="AT57" s="46">
        <v>0</v>
      </c>
      <c r="AU57" s="47">
        <v>95175.88</v>
      </c>
      <c r="AV57" s="45">
        <v>149748.70000000001</v>
      </c>
      <c r="AW57" s="46">
        <v>0</v>
      </c>
      <c r="AX57" s="47">
        <v>69.137060000000005</v>
      </c>
      <c r="AY57" s="32"/>
      <c r="AZ57" s="45"/>
      <c r="BA57" s="46"/>
      <c r="BB57" s="47"/>
      <c r="BC57" s="45"/>
      <c r="BD57" s="46"/>
      <c r="BE57" s="47"/>
      <c r="BF57" s="45"/>
      <c r="BG57" s="46"/>
      <c r="BH57" s="47"/>
      <c r="BI57" s="32"/>
      <c r="BJ57" s="45">
        <v>2669553410</v>
      </c>
      <c r="BK57" s="46">
        <v>0</v>
      </c>
      <c r="BL57" s="47">
        <v>1233967.5</v>
      </c>
      <c r="BM57" s="45">
        <v>204575424</v>
      </c>
      <c r="BN57" s="46">
        <v>0</v>
      </c>
      <c r="BO57" s="47">
        <v>94341.440000000002</v>
      </c>
      <c r="BP57" s="45">
        <v>147159.88</v>
      </c>
      <c r="BQ57" s="46">
        <v>0</v>
      </c>
      <c r="BR57" s="47">
        <v>68.280779999999993</v>
      </c>
      <c r="BS57" s="32"/>
      <c r="BT57" s="45">
        <v>2693217629.4000001</v>
      </c>
      <c r="BU57" s="46">
        <v>0</v>
      </c>
      <c r="BV57" s="47">
        <v>1278999.4170000001</v>
      </c>
      <c r="BW57" s="45">
        <v>206312450.56</v>
      </c>
      <c r="BX57" s="46">
        <v>0</v>
      </c>
      <c r="BY57" s="47">
        <v>97784.298349999997</v>
      </c>
      <c r="BZ57" s="45">
        <v>148723.34246123093</v>
      </c>
      <c r="CA57" s="46">
        <v>0</v>
      </c>
      <c r="CB57" s="47">
        <v>70.217902299999992</v>
      </c>
      <c r="CC57" s="32"/>
      <c r="CD57" s="45">
        <v>2712731650</v>
      </c>
      <c r="CE57" s="46">
        <v>0</v>
      </c>
      <c r="CF57" s="47">
        <v>1293238</v>
      </c>
      <c r="CG57" s="45">
        <v>207908576</v>
      </c>
      <c r="CH57" s="46">
        <v>0</v>
      </c>
      <c r="CI57" s="47">
        <v>98872.960000000006</v>
      </c>
      <c r="CJ57" s="45">
        <v>148839.07999999999</v>
      </c>
      <c r="CK57" s="46">
        <v>0</v>
      </c>
      <c r="CL57" s="47">
        <v>71.501940000000005</v>
      </c>
      <c r="CM57" s="32"/>
      <c r="CN57" s="45">
        <v>2660000000</v>
      </c>
      <c r="CO57" s="46">
        <v>0</v>
      </c>
      <c r="CP57" s="47">
        <v>1137634.53</v>
      </c>
      <c r="CQ57" s="45">
        <v>204000000</v>
      </c>
      <c r="CR57" s="46">
        <v>0</v>
      </c>
      <c r="CS57" s="47">
        <v>86976.515599999999</v>
      </c>
      <c r="CT57" s="45">
        <v>146993.14600000001</v>
      </c>
      <c r="CU57" s="46">
        <v>0</v>
      </c>
      <c r="CV57" s="47">
        <v>63.635223000000003</v>
      </c>
      <c r="CW57" s="32"/>
      <c r="CX57" s="45">
        <v>2670000000</v>
      </c>
      <c r="CY57" s="46">
        <v>0</v>
      </c>
      <c r="CZ57" s="47">
        <v>1150000</v>
      </c>
      <c r="DA57" s="45">
        <v>204000000</v>
      </c>
      <c r="DB57" s="46">
        <v>0</v>
      </c>
      <c r="DC57" s="47">
        <v>94100</v>
      </c>
      <c r="DD57" s="45">
        <v>147000</v>
      </c>
      <c r="DE57" s="46">
        <v>0</v>
      </c>
      <c r="DF57" s="47">
        <v>60.4</v>
      </c>
      <c r="DG57" s="32"/>
      <c r="DH57" s="45">
        <v>2698320595.2000003</v>
      </c>
      <c r="DI57" s="46">
        <v>0</v>
      </c>
      <c r="DJ57" s="47">
        <v>1299235.1040000001</v>
      </c>
      <c r="DK57" s="45">
        <v>206651815.40000001</v>
      </c>
      <c r="DL57" s="46">
        <v>0</v>
      </c>
      <c r="DM57" s="47">
        <v>99331.441750000013</v>
      </c>
      <c r="DN57" s="45">
        <v>148937.11215</v>
      </c>
      <c r="DO57" s="46">
        <v>0</v>
      </c>
      <c r="DP57" s="47">
        <v>71.968030150000004</v>
      </c>
      <c r="DQ57" s="32"/>
    </row>
    <row r="58" spans="1:121" x14ac:dyDescent="0.25">
      <c r="A58" s="28">
        <v>0.79166666666667196</v>
      </c>
      <c r="B58" s="42">
        <v>2648284930</v>
      </c>
      <c r="C58" s="43">
        <v>0</v>
      </c>
      <c r="D58" s="44">
        <v>1372772</v>
      </c>
      <c r="E58" s="42">
        <v>203055248</v>
      </c>
      <c r="F58" s="43">
        <v>0</v>
      </c>
      <c r="G58" s="44">
        <v>104953.65</v>
      </c>
      <c r="H58" s="42">
        <v>145439.76999999999</v>
      </c>
      <c r="I58" s="43">
        <v>0</v>
      </c>
      <c r="J58" s="44">
        <v>75.778170000000003</v>
      </c>
      <c r="K58" s="32"/>
      <c r="L58" s="42">
        <v>2654208000</v>
      </c>
      <c r="M58" s="43">
        <v>0</v>
      </c>
      <c r="N58" s="44">
        <v>1276496.8</v>
      </c>
      <c r="O58" s="42">
        <v>203442176</v>
      </c>
      <c r="P58" s="43">
        <v>0</v>
      </c>
      <c r="Q58" s="44">
        <v>97593.085999999996</v>
      </c>
      <c r="R58" s="42">
        <v>147342.82999999999</v>
      </c>
      <c r="S58" s="43">
        <v>0</v>
      </c>
      <c r="T58" s="44">
        <v>71.124300000000005</v>
      </c>
      <c r="U58" s="32"/>
      <c r="V58" s="42">
        <v>2654603070</v>
      </c>
      <c r="W58" s="43">
        <v>0</v>
      </c>
      <c r="X58" s="44">
        <v>1431176.8</v>
      </c>
      <c r="Y58" s="42">
        <v>203407456</v>
      </c>
      <c r="Z58" s="43">
        <v>0</v>
      </c>
      <c r="AA58" s="44">
        <v>109418.9</v>
      </c>
      <c r="AB58" s="42">
        <v>147256.76999999999</v>
      </c>
      <c r="AC58" s="43">
        <v>0</v>
      </c>
      <c r="AD58" s="44">
        <v>78.827895999999996</v>
      </c>
      <c r="AE58" s="32"/>
      <c r="AF58" s="42">
        <v>2680172540</v>
      </c>
      <c r="AG58" s="43">
        <v>0</v>
      </c>
      <c r="AH58" s="44">
        <v>1314449.2</v>
      </c>
      <c r="AI58" s="42">
        <v>205384016</v>
      </c>
      <c r="AJ58" s="43">
        <v>0</v>
      </c>
      <c r="AK58" s="44">
        <v>100494.7</v>
      </c>
      <c r="AL58" s="42">
        <v>148162.67000000001</v>
      </c>
      <c r="AM58" s="43">
        <v>0</v>
      </c>
      <c r="AN58" s="44">
        <v>73.270454000000001</v>
      </c>
      <c r="AO58" s="32"/>
      <c r="AP58" s="42">
        <v>2704989180</v>
      </c>
      <c r="AQ58" s="43">
        <v>0</v>
      </c>
      <c r="AR58" s="44">
        <v>1374231.8</v>
      </c>
      <c r="AS58" s="42">
        <v>207296672</v>
      </c>
      <c r="AT58" s="43">
        <v>0</v>
      </c>
      <c r="AU58" s="44">
        <v>105065.23</v>
      </c>
      <c r="AV58" s="42">
        <v>149389.98000000001</v>
      </c>
      <c r="AW58" s="43">
        <v>0</v>
      </c>
      <c r="AX58" s="44">
        <v>76.392539999999997</v>
      </c>
      <c r="AY58" s="32"/>
      <c r="AZ58" s="42"/>
      <c r="BA58" s="43"/>
      <c r="BB58" s="44"/>
      <c r="BC58" s="42"/>
      <c r="BD58" s="43"/>
      <c r="BE58" s="44"/>
      <c r="BF58" s="42"/>
      <c r="BG58" s="43"/>
      <c r="BH58" s="44"/>
      <c r="BI58" s="32"/>
      <c r="BJ58" s="42">
        <v>2657461250</v>
      </c>
      <c r="BK58" s="43">
        <v>0</v>
      </c>
      <c r="BL58" s="44">
        <v>1370458.4</v>
      </c>
      <c r="BM58" s="42">
        <v>203663952</v>
      </c>
      <c r="BN58" s="43">
        <v>0</v>
      </c>
      <c r="BO58" s="44">
        <v>104776.75</v>
      </c>
      <c r="BP58" s="42">
        <v>147109.60999999999</v>
      </c>
      <c r="BQ58" s="43">
        <v>0</v>
      </c>
      <c r="BR58" s="44">
        <v>75.717590000000001</v>
      </c>
      <c r="BS58" s="32"/>
      <c r="BT58" s="42">
        <v>2672117384.2999997</v>
      </c>
      <c r="BU58" s="43">
        <v>0</v>
      </c>
      <c r="BV58" s="44">
        <v>1398152.3739999998</v>
      </c>
      <c r="BW58" s="42">
        <v>204698649.91999999</v>
      </c>
      <c r="BX58" s="43">
        <v>0</v>
      </c>
      <c r="BY58" s="44">
        <v>106894.0097</v>
      </c>
      <c r="BZ58" s="42">
        <v>148258.48536677138</v>
      </c>
      <c r="CA58" s="43">
        <v>0</v>
      </c>
      <c r="CB58" s="44">
        <v>77.092777300000009</v>
      </c>
      <c r="CC58" s="32"/>
      <c r="CD58" s="42">
        <v>2709336060</v>
      </c>
      <c r="CE58" s="43">
        <v>0</v>
      </c>
      <c r="CF58" s="44">
        <v>1408092.4</v>
      </c>
      <c r="CG58" s="42">
        <v>207650640</v>
      </c>
      <c r="CH58" s="43">
        <v>0</v>
      </c>
      <c r="CI58" s="44">
        <v>107653.99</v>
      </c>
      <c r="CJ58" s="42">
        <v>149213.25</v>
      </c>
      <c r="CK58" s="43">
        <v>0</v>
      </c>
      <c r="CL58" s="44">
        <v>77.926956000000004</v>
      </c>
      <c r="CM58" s="32"/>
      <c r="CN58" s="42">
        <v>2650000000</v>
      </c>
      <c r="CO58" s="43">
        <v>0</v>
      </c>
      <c r="CP58" s="44">
        <v>1271286.7649999999</v>
      </c>
      <c r="CQ58" s="42">
        <v>203000000</v>
      </c>
      <c r="CR58" s="43">
        <v>0</v>
      </c>
      <c r="CS58" s="44">
        <v>97194.7598</v>
      </c>
      <c r="CT58" s="42">
        <v>147191.29500000001</v>
      </c>
      <c r="CU58" s="43">
        <v>0</v>
      </c>
      <c r="CV58" s="44">
        <v>70.856209250000006</v>
      </c>
      <c r="CW58" s="32"/>
      <c r="CX58" s="42">
        <v>2650000000</v>
      </c>
      <c r="CY58" s="43">
        <v>0</v>
      </c>
      <c r="CZ58" s="44">
        <v>1280000</v>
      </c>
      <c r="DA58" s="42">
        <v>203000000</v>
      </c>
      <c r="DB58" s="43">
        <v>0</v>
      </c>
      <c r="DC58" s="44">
        <v>105000</v>
      </c>
      <c r="DD58" s="42">
        <v>147000</v>
      </c>
      <c r="DE58" s="43">
        <v>0</v>
      </c>
      <c r="DF58" s="44">
        <v>66.400000000000006</v>
      </c>
      <c r="DG58" s="32"/>
      <c r="DH58" s="42">
        <v>2694882204.75</v>
      </c>
      <c r="DI58" s="43">
        <v>0</v>
      </c>
      <c r="DJ58" s="44">
        <v>1405209.1097500001</v>
      </c>
      <c r="DK58" s="42">
        <v>206385194.80000001</v>
      </c>
      <c r="DL58" s="43">
        <v>0</v>
      </c>
      <c r="DM58" s="44">
        <v>107433.53375</v>
      </c>
      <c r="DN58" s="42">
        <v>149373.44745000001</v>
      </c>
      <c r="DO58" s="43">
        <v>0</v>
      </c>
      <c r="DP58" s="44">
        <v>78.077551749999998</v>
      </c>
      <c r="DQ58" s="32"/>
    </row>
    <row r="59" spans="1:121" x14ac:dyDescent="0.25">
      <c r="A59" s="28">
        <v>0.79513888888889495</v>
      </c>
      <c r="B59" s="34">
        <v>2552786180</v>
      </c>
      <c r="C59" s="35">
        <v>0</v>
      </c>
      <c r="D59" s="36">
        <v>1361735.8</v>
      </c>
      <c r="E59" s="34">
        <v>195735392</v>
      </c>
      <c r="F59" s="35">
        <v>0</v>
      </c>
      <c r="G59" s="36">
        <v>104109.9</v>
      </c>
      <c r="H59" s="34">
        <v>140223.66</v>
      </c>
      <c r="I59" s="35">
        <v>0</v>
      </c>
      <c r="J59" s="36">
        <v>74.663610000000006</v>
      </c>
      <c r="K59" s="32"/>
      <c r="L59" s="34">
        <v>2555102720</v>
      </c>
      <c r="M59" s="35">
        <v>0</v>
      </c>
      <c r="N59" s="36">
        <v>1315222.8</v>
      </c>
      <c r="O59" s="34">
        <v>195827728</v>
      </c>
      <c r="P59" s="35">
        <v>0</v>
      </c>
      <c r="Q59" s="36">
        <v>100553.836</v>
      </c>
      <c r="R59" s="34">
        <v>142123.20000000001</v>
      </c>
      <c r="S59" s="35">
        <v>0</v>
      </c>
      <c r="T59" s="36">
        <v>72.698530000000005</v>
      </c>
      <c r="U59" s="32"/>
      <c r="V59" s="34">
        <v>2551567620</v>
      </c>
      <c r="W59" s="35">
        <v>0</v>
      </c>
      <c r="X59" s="36">
        <v>1442973.6</v>
      </c>
      <c r="Y59" s="34">
        <v>198576864</v>
      </c>
      <c r="Z59" s="35">
        <v>0</v>
      </c>
      <c r="AA59" s="36">
        <v>110320.79</v>
      </c>
      <c r="AB59" s="34">
        <v>143473.57999999999</v>
      </c>
      <c r="AC59" s="35">
        <v>0</v>
      </c>
      <c r="AD59" s="36">
        <v>78.661670000000001</v>
      </c>
      <c r="AE59" s="32"/>
      <c r="AF59" s="34">
        <v>2573743100</v>
      </c>
      <c r="AG59" s="35">
        <v>0</v>
      </c>
      <c r="AH59" s="36">
        <v>1357418.5</v>
      </c>
      <c r="AI59" s="34">
        <v>197224704</v>
      </c>
      <c r="AJ59" s="35">
        <v>0</v>
      </c>
      <c r="AK59" s="36">
        <v>103779.875</v>
      </c>
      <c r="AL59" s="34">
        <v>142518.26999999999</v>
      </c>
      <c r="AM59" s="35">
        <v>0</v>
      </c>
      <c r="AN59" s="36">
        <v>75.164410000000004</v>
      </c>
      <c r="AO59" s="32"/>
      <c r="AP59" s="34">
        <v>2601839620</v>
      </c>
      <c r="AQ59" s="35">
        <v>0</v>
      </c>
      <c r="AR59" s="36">
        <v>1372439.1</v>
      </c>
      <c r="AS59" s="34">
        <v>199374784</v>
      </c>
      <c r="AT59" s="35">
        <v>0</v>
      </c>
      <c r="AU59" s="36">
        <v>104928.16</v>
      </c>
      <c r="AV59" s="34">
        <v>143981.97</v>
      </c>
      <c r="AW59" s="35">
        <v>0</v>
      </c>
      <c r="AX59" s="36">
        <v>75.511300000000006</v>
      </c>
      <c r="AY59" s="32"/>
      <c r="AZ59" s="34"/>
      <c r="BA59" s="35"/>
      <c r="BB59" s="36"/>
      <c r="BC59" s="34"/>
      <c r="BD59" s="35"/>
      <c r="BE59" s="36"/>
      <c r="BF59" s="34"/>
      <c r="BG59" s="35"/>
      <c r="BH59" s="36"/>
      <c r="BI59" s="32"/>
      <c r="BJ59" s="34">
        <v>2559096830</v>
      </c>
      <c r="BK59" s="35">
        <v>0</v>
      </c>
      <c r="BL59" s="36">
        <v>1425933.5</v>
      </c>
      <c r="BM59" s="34">
        <v>196124352</v>
      </c>
      <c r="BN59" s="35">
        <v>0</v>
      </c>
      <c r="BO59" s="36">
        <v>109018.08</v>
      </c>
      <c r="BP59" s="34">
        <v>141938.92000000001</v>
      </c>
      <c r="BQ59" s="35">
        <v>0</v>
      </c>
      <c r="BR59" s="36">
        <v>78.309659999999994</v>
      </c>
      <c r="BS59" s="32"/>
      <c r="BT59" s="34">
        <v>2644382210</v>
      </c>
      <c r="BU59" s="35">
        <v>0</v>
      </c>
      <c r="BV59" s="36">
        <v>1480975.8</v>
      </c>
      <c r="BW59" s="34">
        <v>202588384</v>
      </c>
      <c r="BX59" s="35">
        <v>0</v>
      </c>
      <c r="BY59" s="36">
        <v>113226.234</v>
      </c>
      <c r="BZ59" s="34">
        <v>146243.97</v>
      </c>
      <c r="CA59" s="35">
        <v>0</v>
      </c>
      <c r="CB59" s="36">
        <v>81.738889999999998</v>
      </c>
      <c r="CC59" s="32"/>
      <c r="CD59" s="34">
        <v>2618771970</v>
      </c>
      <c r="CE59" s="35">
        <v>0</v>
      </c>
      <c r="CF59" s="36">
        <v>1444251.5</v>
      </c>
      <c r="CG59" s="34">
        <v>200705584</v>
      </c>
      <c r="CH59" s="35">
        <v>0</v>
      </c>
      <c r="CI59" s="36">
        <v>110418.54</v>
      </c>
      <c r="CJ59" s="34">
        <v>144329.48000000001</v>
      </c>
      <c r="CK59" s="35">
        <v>0</v>
      </c>
      <c r="CL59" s="36">
        <v>79.861305000000002</v>
      </c>
      <c r="CM59" s="32"/>
      <c r="CN59" s="34">
        <v>2550000000</v>
      </c>
      <c r="CO59" s="35">
        <v>0</v>
      </c>
      <c r="CP59" s="36">
        <v>1310413.28</v>
      </c>
      <c r="CQ59" s="34">
        <v>196000000</v>
      </c>
      <c r="CR59" s="35">
        <v>0</v>
      </c>
      <c r="CS59" s="36">
        <v>100186.1306</v>
      </c>
      <c r="CT59" s="34">
        <v>141976.878</v>
      </c>
      <c r="CU59" s="35">
        <v>0</v>
      </c>
      <c r="CV59" s="36">
        <v>72.443515500000004</v>
      </c>
      <c r="CW59" s="32"/>
      <c r="CX59" s="34">
        <v>2560000000</v>
      </c>
      <c r="CY59" s="35">
        <v>0</v>
      </c>
      <c r="CZ59" s="36">
        <v>1400000</v>
      </c>
      <c r="DA59" s="34">
        <v>196000000</v>
      </c>
      <c r="DB59" s="35">
        <v>0</v>
      </c>
      <c r="DC59" s="36">
        <v>107000</v>
      </c>
      <c r="DD59" s="34">
        <v>142000</v>
      </c>
      <c r="DE59" s="35">
        <v>0</v>
      </c>
      <c r="DF59" s="36">
        <v>77.099999999999994</v>
      </c>
      <c r="DG59" s="32"/>
      <c r="DH59" s="34">
        <v>2681263620</v>
      </c>
      <c r="DI59" s="35">
        <v>0</v>
      </c>
      <c r="DJ59" s="36">
        <v>1463861.2</v>
      </c>
      <c r="DK59" s="34">
        <v>205374768</v>
      </c>
      <c r="DL59" s="35">
        <v>0</v>
      </c>
      <c r="DM59" s="36">
        <v>111917.664</v>
      </c>
      <c r="DN59" s="34">
        <v>146872.38</v>
      </c>
      <c r="DO59" s="35">
        <v>0</v>
      </c>
      <c r="DP59" s="36">
        <v>79.784580000000005</v>
      </c>
      <c r="DQ59" s="32"/>
    </row>
    <row r="60" spans="1:121" x14ac:dyDescent="0.25">
      <c r="A60" s="28">
        <v>0.79861111111111704</v>
      </c>
      <c r="B60" s="39">
        <v>2354288900</v>
      </c>
      <c r="C60" s="40">
        <v>0</v>
      </c>
      <c r="D60" s="41">
        <v>1249528.3999999999</v>
      </c>
      <c r="E60" s="39">
        <v>180486752</v>
      </c>
      <c r="F60" s="40">
        <v>0</v>
      </c>
      <c r="G60" s="41">
        <v>95531.195000000007</v>
      </c>
      <c r="H60" s="39">
        <v>129277.336</v>
      </c>
      <c r="I60" s="40">
        <v>0</v>
      </c>
      <c r="J60" s="41">
        <v>68.02655</v>
      </c>
      <c r="K60" s="32"/>
      <c r="L60" s="39">
        <v>2338291200</v>
      </c>
      <c r="M60" s="40">
        <v>0</v>
      </c>
      <c r="N60" s="41">
        <v>1232561.8999999999</v>
      </c>
      <c r="O60" s="39">
        <v>179177920</v>
      </c>
      <c r="P60" s="40">
        <v>0</v>
      </c>
      <c r="Q60" s="41">
        <v>94234.085999999996</v>
      </c>
      <c r="R60" s="39">
        <v>130222.57</v>
      </c>
      <c r="S60" s="40">
        <v>0</v>
      </c>
      <c r="T60" s="41">
        <v>67.937280000000001</v>
      </c>
      <c r="U60" s="32"/>
      <c r="V60" s="39">
        <v>2338414780</v>
      </c>
      <c r="W60" s="40">
        <v>0</v>
      </c>
      <c r="X60" s="41">
        <v>1363570.9</v>
      </c>
      <c r="Y60" s="39">
        <v>181688800</v>
      </c>
      <c r="Z60" s="40">
        <v>0</v>
      </c>
      <c r="AA60" s="41">
        <v>104250.125</v>
      </c>
      <c r="AB60" s="39">
        <v>131466.57999999999</v>
      </c>
      <c r="AC60" s="40">
        <v>0</v>
      </c>
      <c r="AD60" s="41">
        <v>74.088714999999993</v>
      </c>
      <c r="AE60" s="32"/>
      <c r="AF60" s="39">
        <v>2351358980</v>
      </c>
      <c r="AG60" s="40">
        <v>0</v>
      </c>
      <c r="AH60" s="41">
        <v>1263583.6000000001</v>
      </c>
      <c r="AI60" s="39">
        <v>180141584</v>
      </c>
      <c r="AJ60" s="40">
        <v>0</v>
      </c>
      <c r="AK60" s="41">
        <v>96605.81</v>
      </c>
      <c r="AL60" s="39">
        <v>130415.78</v>
      </c>
      <c r="AM60" s="40">
        <v>0</v>
      </c>
      <c r="AN60" s="41">
        <v>69.617410000000007</v>
      </c>
      <c r="AO60" s="32"/>
      <c r="AP60" s="39">
        <v>2375679230</v>
      </c>
      <c r="AQ60" s="40">
        <v>0</v>
      </c>
      <c r="AR60" s="41">
        <v>1251979</v>
      </c>
      <c r="AS60" s="39">
        <v>182022512</v>
      </c>
      <c r="AT60" s="40">
        <v>0</v>
      </c>
      <c r="AU60" s="41">
        <v>95718.53</v>
      </c>
      <c r="AV60" s="39">
        <v>131634.38</v>
      </c>
      <c r="AW60" s="40">
        <v>0</v>
      </c>
      <c r="AX60" s="41">
        <v>68.539214999999999</v>
      </c>
      <c r="AY60" s="32"/>
      <c r="AZ60" s="39"/>
      <c r="BA60" s="40"/>
      <c r="BB60" s="41"/>
      <c r="BC60" s="39"/>
      <c r="BD60" s="40"/>
      <c r="BE60" s="41"/>
      <c r="BF60" s="39"/>
      <c r="BG60" s="40"/>
      <c r="BH60" s="41"/>
      <c r="BI60" s="32"/>
      <c r="BJ60" s="39">
        <v>2343550980</v>
      </c>
      <c r="BK60" s="40">
        <v>0</v>
      </c>
      <c r="BL60" s="41">
        <v>1336559.1000000001</v>
      </c>
      <c r="BM60" s="39">
        <v>179571008</v>
      </c>
      <c r="BN60" s="40">
        <v>0</v>
      </c>
      <c r="BO60" s="41">
        <v>102185.09</v>
      </c>
      <c r="BP60" s="39">
        <v>130077.41</v>
      </c>
      <c r="BQ60" s="40">
        <v>0</v>
      </c>
      <c r="BR60" s="41">
        <v>73.275919999999999</v>
      </c>
      <c r="BS60" s="32"/>
      <c r="BT60" s="39">
        <v>2415570430</v>
      </c>
      <c r="BU60" s="40">
        <v>0</v>
      </c>
      <c r="BV60" s="41">
        <v>1361038.8</v>
      </c>
      <c r="BW60" s="39">
        <v>185042112</v>
      </c>
      <c r="BX60" s="40">
        <v>0</v>
      </c>
      <c r="BY60" s="41">
        <v>104056.56</v>
      </c>
      <c r="BZ60" s="39">
        <v>133764.94</v>
      </c>
      <c r="CA60" s="40">
        <v>0</v>
      </c>
      <c r="CB60" s="41">
        <v>74.846819999999994</v>
      </c>
      <c r="CC60" s="32"/>
      <c r="CD60" s="39">
        <v>2412023040</v>
      </c>
      <c r="CE60" s="40">
        <v>0</v>
      </c>
      <c r="CF60" s="41">
        <v>1358915.8</v>
      </c>
      <c r="CG60" s="39">
        <v>184830096</v>
      </c>
      <c r="CH60" s="40">
        <v>0</v>
      </c>
      <c r="CI60" s="41">
        <v>103894.3</v>
      </c>
      <c r="CJ60" s="39">
        <v>132885.67000000001</v>
      </c>
      <c r="CK60" s="40">
        <v>0</v>
      </c>
      <c r="CL60" s="41">
        <v>75.316159999999996</v>
      </c>
      <c r="CM60" s="32"/>
      <c r="CN60" s="39">
        <v>2330000000</v>
      </c>
      <c r="CO60" s="40">
        <v>0</v>
      </c>
      <c r="CP60" s="41">
        <v>1228974.9650000001</v>
      </c>
      <c r="CQ60" s="39">
        <v>179000000</v>
      </c>
      <c r="CR60" s="40">
        <v>0</v>
      </c>
      <c r="CS60" s="41">
        <v>93959.850300000006</v>
      </c>
      <c r="CT60" s="39">
        <v>130094.28449999999</v>
      </c>
      <c r="CU60" s="40">
        <v>0</v>
      </c>
      <c r="CV60" s="41">
        <v>67.748230000000007</v>
      </c>
      <c r="CW60" s="32"/>
      <c r="CX60" s="39">
        <v>2340000000</v>
      </c>
      <c r="CY60" s="40">
        <v>0</v>
      </c>
      <c r="CZ60" s="41">
        <v>1300000</v>
      </c>
      <c r="DA60" s="39">
        <v>179000000</v>
      </c>
      <c r="DB60" s="40">
        <v>0</v>
      </c>
      <c r="DC60" s="41">
        <v>99000</v>
      </c>
      <c r="DD60" s="39">
        <v>130000</v>
      </c>
      <c r="DE60" s="40">
        <v>0</v>
      </c>
      <c r="DF60" s="41">
        <v>71.2</v>
      </c>
      <c r="DG60" s="32"/>
      <c r="DH60" s="39">
        <v>2475206910</v>
      </c>
      <c r="DI60" s="40">
        <v>0</v>
      </c>
      <c r="DJ60" s="41">
        <v>1390212.5</v>
      </c>
      <c r="DK60" s="39">
        <v>189571040</v>
      </c>
      <c r="DL60" s="40">
        <v>0</v>
      </c>
      <c r="DM60" s="41">
        <v>106286.94</v>
      </c>
      <c r="DN60" s="39">
        <v>135511.84</v>
      </c>
      <c r="DO60" s="40">
        <v>0</v>
      </c>
      <c r="DP60" s="41">
        <v>75.660780000000003</v>
      </c>
      <c r="DQ60" s="32"/>
    </row>
    <row r="61" spans="1:121" x14ac:dyDescent="0.25">
      <c r="A61" s="28">
        <v>0.80208333333333903</v>
      </c>
      <c r="B61" s="34">
        <v>2086174850</v>
      </c>
      <c r="C61" s="35">
        <v>0</v>
      </c>
      <c r="D61" s="36">
        <v>1134509.2</v>
      </c>
      <c r="E61" s="34">
        <v>159895904</v>
      </c>
      <c r="F61" s="35">
        <v>0</v>
      </c>
      <c r="G61" s="36">
        <v>86737.53</v>
      </c>
      <c r="H61" s="34">
        <v>114567.64</v>
      </c>
      <c r="I61" s="35">
        <v>0</v>
      </c>
      <c r="J61" s="36">
        <v>61.590747999999998</v>
      </c>
      <c r="K61" s="32"/>
      <c r="L61" s="34">
        <v>2044209920</v>
      </c>
      <c r="M61" s="35">
        <v>0</v>
      </c>
      <c r="N61" s="36">
        <v>1132472.1000000001</v>
      </c>
      <c r="O61" s="34">
        <v>156600864</v>
      </c>
      <c r="P61" s="35">
        <v>0</v>
      </c>
      <c r="Q61" s="36">
        <v>86581.85</v>
      </c>
      <c r="R61" s="34">
        <v>114033.99</v>
      </c>
      <c r="S61" s="35">
        <v>0</v>
      </c>
      <c r="T61" s="36">
        <v>62.486519999999999</v>
      </c>
      <c r="U61" s="32"/>
      <c r="V61" s="34">
        <v>2072441730</v>
      </c>
      <c r="W61" s="35">
        <v>0</v>
      </c>
      <c r="X61" s="36">
        <v>1258979.8999999999</v>
      </c>
      <c r="Y61" s="34">
        <v>158743952</v>
      </c>
      <c r="Z61" s="35">
        <v>0</v>
      </c>
      <c r="AA61" s="36">
        <v>96253.759999999995</v>
      </c>
      <c r="AB61" s="34">
        <v>115036.18</v>
      </c>
      <c r="AC61" s="35">
        <v>0</v>
      </c>
      <c r="AD61" s="36">
        <v>68.156970000000001</v>
      </c>
      <c r="AE61" s="32"/>
      <c r="AF61" s="34">
        <v>2054063360</v>
      </c>
      <c r="AG61" s="35">
        <v>0</v>
      </c>
      <c r="AH61" s="36">
        <v>1147153.8</v>
      </c>
      <c r="AI61" s="34">
        <v>157323792</v>
      </c>
      <c r="AJ61" s="35">
        <v>0</v>
      </c>
      <c r="AK61" s="36">
        <v>87704.3</v>
      </c>
      <c r="AL61" s="34">
        <v>114190.05499999999</v>
      </c>
      <c r="AM61" s="35">
        <v>0</v>
      </c>
      <c r="AN61" s="36">
        <v>62.764429999999997</v>
      </c>
      <c r="AO61" s="32"/>
      <c r="AP61" s="34">
        <v>2076060420</v>
      </c>
      <c r="AQ61" s="35">
        <v>0</v>
      </c>
      <c r="AR61" s="36">
        <v>1137423.5</v>
      </c>
      <c r="AS61" s="34">
        <v>159025280</v>
      </c>
      <c r="AT61" s="35">
        <v>0</v>
      </c>
      <c r="AU61" s="36">
        <v>86960.33</v>
      </c>
      <c r="AV61" s="34">
        <v>115177.67</v>
      </c>
      <c r="AW61" s="35">
        <v>0</v>
      </c>
      <c r="AX61" s="36">
        <v>62.186554000000001</v>
      </c>
      <c r="AY61" s="32"/>
      <c r="AZ61" s="34"/>
      <c r="BA61" s="35"/>
      <c r="BB61" s="36"/>
      <c r="BC61" s="34"/>
      <c r="BD61" s="35"/>
      <c r="BE61" s="36"/>
      <c r="BF61" s="34"/>
      <c r="BG61" s="35"/>
      <c r="BH61" s="36"/>
      <c r="BI61" s="32"/>
      <c r="BJ61" s="34">
        <v>2049485310</v>
      </c>
      <c r="BK61" s="35">
        <v>0</v>
      </c>
      <c r="BL61" s="36">
        <v>1194166.6000000001</v>
      </c>
      <c r="BM61" s="34">
        <v>157004720</v>
      </c>
      <c r="BN61" s="35">
        <v>0</v>
      </c>
      <c r="BO61" s="36">
        <v>91298.65</v>
      </c>
      <c r="BP61" s="34">
        <v>113874.81</v>
      </c>
      <c r="BQ61" s="35">
        <v>0</v>
      </c>
      <c r="BR61" s="36">
        <v>65.421559999999999</v>
      </c>
      <c r="BS61" s="32"/>
      <c r="BT61" s="34">
        <v>2116091520</v>
      </c>
      <c r="BU61" s="35">
        <v>0</v>
      </c>
      <c r="BV61" s="36">
        <v>1204716.3999999999</v>
      </c>
      <c r="BW61" s="34">
        <v>162049552</v>
      </c>
      <c r="BX61" s="35">
        <v>0</v>
      </c>
      <c r="BY61" s="36">
        <v>92105.16</v>
      </c>
      <c r="BZ61" s="34">
        <v>117338.66</v>
      </c>
      <c r="CA61" s="35">
        <v>0</v>
      </c>
      <c r="CB61" s="36">
        <v>66.012619999999998</v>
      </c>
      <c r="CC61" s="32"/>
      <c r="CD61" s="34">
        <v>2124974460</v>
      </c>
      <c r="CE61" s="35">
        <v>0</v>
      </c>
      <c r="CF61" s="36">
        <v>1185566.8</v>
      </c>
      <c r="CG61" s="34">
        <v>162797248</v>
      </c>
      <c r="CH61" s="35">
        <v>0</v>
      </c>
      <c r="CI61" s="36">
        <v>90641.09</v>
      </c>
      <c r="CJ61" s="34">
        <v>117018.74</v>
      </c>
      <c r="CK61" s="35">
        <v>0</v>
      </c>
      <c r="CL61" s="36">
        <v>65.609989999999996</v>
      </c>
      <c r="CM61" s="32"/>
      <c r="CN61" s="34">
        <v>2040000000</v>
      </c>
      <c r="CO61" s="35">
        <v>0</v>
      </c>
      <c r="CP61" s="36">
        <v>1130459.4350000001</v>
      </c>
      <c r="CQ61" s="34">
        <v>156000000</v>
      </c>
      <c r="CR61" s="35">
        <v>0</v>
      </c>
      <c r="CS61" s="36">
        <v>86427.974499999997</v>
      </c>
      <c r="CT61" s="34">
        <v>113910.677</v>
      </c>
      <c r="CU61" s="35">
        <v>0</v>
      </c>
      <c r="CV61" s="36">
        <v>62.388717700000001</v>
      </c>
      <c r="CW61" s="32"/>
      <c r="CX61" s="34">
        <v>2040000000</v>
      </c>
      <c r="CY61" s="35">
        <v>0</v>
      </c>
      <c r="CZ61" s="36">
        <v>1170000</v>
      </c>
      <c r="DA61" s="34">
        <v>156000000</v>
      </c>
      <c r="DB61" s="35">
        <v>0</v>
      </c>
      <c r="DC61" s="36">
        <v>89300</v>
      </c>
      <c r="DD61" s="34">
        <v>114000</v>
      </c>
      <c r="DE61" s="35">
        <v>0</v>
      </c>
      <c r="DF61" s="36">
        <v>64.400000000000006</v>
      </c>
      <c r="DG61" s="32"/>
      <c r="DH61" s="34">
        <v>2189882880</v>
      </c>
      <c r="DI61" s="35">
        <v>0</v>
      </c>
      <c r="DJ61" s="36">
        <v>1257396.5</v>
      </c>
      <c r="DK61" s="34">
        <v>167691296</v>
      </c>
      <c r="DL61" s="35">
        <v>0</v>
      </c>
      <c r="DM61" s="36">
        <v>96132.62</v>
      </c>
      <c r="DN61" s="34">
        <v>119753.766</v>
      </c>
      <c r="DO61" s="35">
        <v>0</v>
      </c>
      <c r="DP61" s="36">
        <v>68.032700000000006</v>
      </c>
      <c r="DQ61" s="32"/>
    </row>
    <row r="62" spans="1:121" x14ac:dyDescent="0.25">
      <c r="A62" s="28">
        <v>0.80555555555556202</v>
      </c>
      <c r="B62" s="39">
        <v>1769206530</v>
      </c>
      <c r="C62" s="40">
        <v>0</v>
      </c>
      <c r="D62" s="41">
        <v>1003525.94</v>
      </c>
      <c r="E62" s="39">
        <v>135532256</v>
      </c>
      <c r="F62" s="40">
        <v>0</v>
      </c>
      <c r="G62" s="41">
        <v>76723.39</v>
      </c>
      <c r="H62" s="39">
        <v>97108.77</v>
      </c>
      <c r="I62" s="40">
        <v>0</v>
      </c>
      <c r="J62" s="41">
        <v>54.300536999999998</v>
      </c>
      <c r="K62" s="32"/>
      <c r="L62" s="39">
        <v>1697469440</v>
      </c>
      <c r="M62" s="40">
        <v>0</v>
      </c>
      <c r="N62" s="41">
        <v>964080</v>
      </c>
      <c r="O62" s="39">
        <v>129983936</v>
      </c>
      <c r="P62" s="40">
        <v>0</v>
      </c>
      <c r="Q62" s="41">
        <v>73707.62</v>
      </c>
      <c r="R62" s="39">
        <v>94865.164000000004</v>
      </c>
      <c r="S62" s="40">
        <v>0</v>
      </c>
      <c r="T62" s="41">
        <v>52.999554000000003</v>
      </c>
      <c r="U62" s="32"/>
      <c r="V62" s="39">
        <v>1721764860</v>
      </c>
      <c r="W62" s="40">
        <v>0</v>
      </c>
      <c r="X62" s="41">
        <v>1095350.8999999999</v>
      </c>
      <c r="Y62" s="39">
        <v>131828432</v>
      </c>
      <c r="Z62" s="40">
        <v>0</v>
      </c>
      <c r="AA62" s="41">
        <v>83743.664000000004</v>
      </c>
      <c r="AB62" s="39">
        <v>95669.28</v>
      </c>
      <c r="AC62" s="40">
        <v>0</v>
      </c>
      <c r="AD62" s="41">
        <v>59.201453999999998</v>
      </c>
      <c r="AE62" s="32"/>
      <c r="AF62" s="39">
        <v>1701107710</v>
      </c>
      <c r="AG62" s="40">
        <v>0</v>
      </c>
      <c r="AH62" s="41">
        <v>974820.5</v>
      </c>
      <c r="AI62" s="39">
        <v>130248400</v>
      </c>
      <c r="AJ62" s="40">
        <v>0</v>
      </c>
      <c r="AK62" s="41">
        <v>74528.766000000003</v>
      </c>
      <c r="AL62" s="39">
        <v>94752.195000000007</v>
      </c>
      <c r="AM62" s="40">
        <v>0</v>
      </c>
      <c r="AN62" s="41">
        <v>53.175888</v>
      </c>
      <c r="AO62" s="32"/>
      <c r="AP62" s="39">
        <v>1725146880</v>
      </c>
      <c r="AQ62" s="40">
        <v>0</v>
      </c>
      <c r="AR62" s="41">
        <v>983980.56</v>
      </c>
      <c r="AS62" s="39">
        <v>132107768</v>
      </c>
      <c r="AT62" s="40">
        <v>0</v>
      </c>
      <c r="AU62" s="41">
        <v>75229.05</v>
      </c>
      <c r="AV62" s="39">
        <v>95814.97</v>
      </c>
      <c r="AW62" s="40">
        <v>0</v>
      </c>
      <c r="AX62" s="41">
        <v>53.796073999999997</v>
      </c>
      <c r="AY62" s="32"/>
      <c r="AZ62" s="39"/>
      <c r="BA62" s="40"/>
      <c r="BB62" s="41"/>
      <c r="BC62" s="39"/>
      <c r="BD62" s="40"/>
      <c r="BE62" s="41"/>
      <c r="BF62" s="39"/>
      <c r="BG62" s="40"/>
      <c r="BH62" s="41"/>
      <c r="BI62" s="32"/>
      <c r="BJ62" s="39">
        <v>1701768830</v>
      </c>
      <c r="BK62" s="40">
        <v>0</v>
      </c>
      <c r="BL62" s="41">
        <v>1015012.1</v>
      </c>
      <c r="BM62" s="39">
        <v>130319936</v>
      </c>
      <c r="BN62" s="40">
        <v>0</v>
      </c>
      <c r="BO62" s="41">
        <v>77601.625</v>
      </c>
      <c r="BP62" s="39">
        <v>94648.33</v>
      </c>
      <c r="BQ62" s="40">
        <v>0</v>
      </c>
      <c r="BR62" s="41">
        <v>55.540390000000002</v>
      </c>
      <c r="BS62" s="32"/>
      <c r="BT62" s="39">
        <v>1764931580</v>
      </c>
      <c r="BU62" s="40">
        <v>0</v>
      </c>
      <c r="BV62" s="41">
        <v>1005557.75</v>
      </c>
      <c r="BW62" s="39">
        <v>135109920</v>
      </c>
      <c r="BX62" s="40">
        <v>0</v>
      </c>
      <c r="BY62" s="41">
        <v>76878.733999999997</v>
      </c>
      <c r="BZ62" s="39">
        <v>98016.51</v>
      </c>
      <c r="CA62" s="40">
        <v>0</v>
      </c>
      <c r="CB62" s="41">
        <v>55.037734999999998</v>
      </c>
      <c r="CC62" s="32"/>
      <c r="CD62" s="39">
        <v>1783687680</v>
      </c>
      <c r="CE62" s="40">
        <v>0</v>
      </c>
      <c r="CF62" s="41">
        <v>978710.06</v>
      </c>
      <c r="CG62" s="39">
        <v>136592928</v>
      </c>
      <c r="CH62" s="40">
        <v>0</v>
      </c>
      <c r="CI62" s="41">
        <v>74826.125</v>
      </c>
      <c r="CJ62" s="39">
        <v>98057.51</v>
      </c>
      <c r="CK62" s="40">
        <v>0</v>
      </c>
      <c r="CL62" s="41">
        <v>53.762146000000001</v>
      </c>
      <c r="CM62" s="32"/>
      <c r="CN62" s="39">
        <v>1690000000</v>
      </c>
      <c r="CO62" s="40">
        <v>0</v>
      </c>
      <c r="CP62" s="41">
        <v>963841.89500000002</v>
      </c>
      <c r="CQ62" s="39">
        <v>130000000</v>
      </c>
      <c r="CR62" s="40">
        <v>0</v>
      </c>
      <c r="CS62" s="41">
        <v>73689.416500000007</v>
      </c>
      <c r="CT62" s="39">
        <v>94755.597699999998</v>
      </c>
      <c r="CU62" s="40">
        <v>0</v>
      </c>
      <c r="CV62" s="41">
        <v>52.992516850000001</v>
      </c>
      <c r="CW62" s="32"/>
      <c r="CX62" s="39">
        <v>1690000000</v>
      </c>
      <c r="CY62" s="40">
        <v>0</v>
      </c>
      <c r="CZ62" s="41">
        <v>976000</v>
      </c>
      <c r="DA62" s="39">
        <v>129000000</v>
      </c>
      <c r="DB62" s="40">
        <v>0</v>
      </c>
      <c r="DC62" s="41">
        <v>74600</v>
      </c>
      <c r="DD62" s="39">
        <v>94200</v>
      </c>
      <c r="DE62" s="40">
        <v>0</v>
      </c>
      <c r="DF62" s="41">
        <v>53.7</v>
      </c>
      <c r="DG62" s="32"/>
      <c r="DH62" s="39">
        <v>1849081980</v>
      </c>
      <c r="DI62" s="40">
        <v>0</v>
      </c>
      <c r="DJ62" s="41">
        <v>1066607.8</v>
      </c>
      <c r="DK62" s="39">
        <v>141536544</v>
      </c>
      <c r="DL62" s="40">
        <v>0</v>
      </c>
      <c r="DM62" s="41">
        <v>81546.09</v>
      </c>
      <c r="DN62" s="39">
        <v>100897.61</v>
      </c>
      <c r="DO62" s="40">
        <v>0</v>
      </c>
      <c r="DP62" s="41">
        <v>56.870579999999997</v>
      </c>
      <c r="DQ62" s="32"/>
    </row>
    <row r="63" spans="1:121" x14ac:dyDescent="0.25">
      <c r="A63" s="28">
        <v>0.80902777777778401</v>
      </c>
      <c r="B63" s="34">
        <v>1408460420</v>
      </c>
      <c r="C63" s="35">
        <v>0</v>
      </c>
      <c r="D63" s="36">
        <v>775043.6</v>
      </c>
      <c r="E63" s="34">
        <v>107833504</v>
      </c>
      <c r="F63" s="35">
        <v>0</v>
      </c>
      <c r="G63" s="36">
        <v>59255.05</v>
      </c>
      <c r="H63" s="34">
        <v>77163.89</v>
      </c>
      <c r="I63" s="35">
        <v>0</v>
      </c>
      <c r="J63" s="36">
        <v>41.871375999999998</v>
      </c>
      <c r="K63" s="32"/>
      <c r="L63" s="34">
        <v>1306480380</v>
      </c>
      <c r="M63" s="35">
        <v>0</v>
      </c>
      <c r="N63" s="36">
        <v>714314.6</v>
      </c>
      <c r="O63" s="34">
        <v>100005840</v>
      </c>
      <c r="P63" s="35">
        <v>0</v>
      </c>
      <c r="Q63" s="36">
        <v>54612.1</v>
      </c>
      <c r="R63" s="34">
        <v>73053.766000000003</v>
      </c>
      <c r="S63" s="35">
        <v>0</v>
      </c>
      <c r="T63" s="36">
        <v>39.074936000000001</v>
      </c>
      <c r="U63" s="32"/>
      <c r="V63" s="34">
        <v>1328335360</v>
      </c>
      <c r="W63" s="35">
        <v>0</v>
      </c>
      <c r="X63" s="36">
        <v>828899.6</v>
      </c>
      <c r="Y63" s="34">
        <v>101676680</v>
      </c>
      <c r="Z63" s="35">
        <v>0</v>
      </c>
      <c r="AA63" s="36">
        <v>63372.483999999997</v>
      </c>
      <c r="AB63" s="34">
        <v>73781.05</v>
      </c>
      <c r="AC63" s="35">
        <v>0</v>
      </c>
      <c r="AD63" s="36">
        <v>44.191960000000002</v>
      </c>
      <c r="AE63" s="32"/>
      <c r="AF63" s="34">
        <v>1310209920</v>
      </c>
      <c r="AG63" s="35">
        <v>0</v>
      </c>
      <c r="AH63" s="36">
        <v>727456.6</v>
      </c>
      <c r="AI63" s="34">
        <v>100285976</v>
      </c>
      <c r="AJ63" s="35">
        <v>0</v>
      </c>
      <c r="AK63" s="36">
        <v>55616.85</v>
      </c>
      <c r="AL63" s="34">
        <v>73100.5</v>
      </c>
      <c r="AM63" s="35">
        <v>0</v>
      </c>
      <c r="AN63" s="36">
        <v>39.402479999999997</v>
      </c>
      <c r="AO63" s="32"/>
      <c r="AP63" s="34">
        <v>1335222530</v>
      </c>
      <c r="AQ63" s="35">
        <v>0</v>
      </c>
      <c r="AR63" s="36">
        <v>742008.6</v>
      </c>
      <c r="AS63" s="34">
        <v>102212808</v>
      </c>
      <c r="AT63" s="35">
        <v>0</v>
      </c>
      <c r="AU63" s="36">
        <v>56729.366999999998</v>
      </c>
      <c r="AV63" s="34">
        <v>74151.875</v>
      </c>
      <c r="AW63" s="35">
        <v>0</v>
      </c>
      <c r="AX63" s="36">
        <v>40.402740000000001</v>
      </c>
      <c r="AY63" s="32"/>
      <c r="AZ63" s="34"/>
      <c r="BA63" s="35"/>
      <c r="BB63" s="36"/>
      <c r="BC63" s="34"/>
      <c r="BD63" s="35"/>
      <c r="BE63" s="36"/>
      <c r="BF63" s="34"/>
      <c r="BG63" s="35"/>
      <c r="BH63" s="36"/>
      <c r="BI63" s="32"/>
      <c r="BJ63" s="34">
        <v>1312327940</v>
      </c>
      <c r="BK63" s="35">
        <v>0</v>
      </c>
      <c r="BL63" s="36">
        <v>766197.3</v>
      </c>
      <c r="BM63" s="34">
        <v>100461784</v>
      </c>
      <c r="BN63" s="35">
        <v>0</v>
      </c>
      <c r="BO63" s="36">
        <v>58578.777000000002</v>
      </c>
      <c r="BP63" s="34">
        <v>72979.28</v>
      </c>
      <c r="BQ63" s="35">
        <v>0</v>
      </c>
      <c r="BR63" s="36">
        <v>41.940627999999997</v>
      </c>
      <c r="BS63" s="32"/>
      <c r="BT63" s="34">
        <v>1375388290</v>
      </c>
      <c r="BU63" s="35">
        <v>0</v>
      </c>
      <c r="BV63" s="36">
        <v>750621.56</v>
      </c>
      <c r="BW63" s="34">
        <v>105245888</v>
      </c>
      <c r="BX63" s="35">
        <v>0</v>
      </c>
      <c r="BY63" s="36">
        <v>57387.883000000002</v>
      </c>
      <c r="BZ63" s="34">
        <v>76382.179999999993</v>
      </c>
      <c r="CA63" s="35">
        <v>0</v>
      </c>
      <c r="CB63" s="36">
        <v>40.989319999999999</v>
      </c>
      <c r="CC63" s="32"/>
      <c r="CD63" s="34">
        <v>1402099710</v>
      </c>
      <c r="CE63" s="35">
        <v>0</v>
      </c>
      <c r="CF63" s="36">
        <v>723511.5</v>
      </c>
      <c r="CG63" s="34">
        <v>107321296</v>
      </c>
      <c r="CH63" s="35">
        <v>0</v>
      </c>
      <c r="CI63" s="36">
        <v>55315.226999999999</v>
      </c>
      <c r="CJ63" s="34">
        <v>76789.23</v>
      </c>
      <c r="CK63" s="35">
        <v>0</v>
      </c>
      <c r="CL63" s="36">
        <v>39.735329999999998</v>
      </c>
      <c r="CM63" s="32"/>
      <c r="CN63" s="34">
        <v>1300000000</v>
      </c>
      <c r="CO63" s="35">
        <v>0</v>
      </c>
      <c r="CP63" s="36">
        <v>714376.95499999996</v>
      </c>
      <c r="CQ63" s="34">
        <v>99800000</v>
      </c>
      <c r="CR63" s="35">
        <v>0</v>
      </c>
      <c r="CS63" s="36">
        <v>54616.868300000002</v>
      </c>
      <c r="CT63" s="34">
        <v>72936.618799999997</v>
      </c>
      <c r="CU63" s="35">
        <v>0</v>
      </c>
      <c r="CV63" s="36">
        <v>39.0708707</v>
      </c>
      <c r="CW63" s="32"/>
      <c r="CX63" s="34">
        <v>1300000000</v>
      </c>
      <c r="CY63" s="35">
        <v>0</v>
      </c>
      <c r="CZ63" s="36">
        <v>727000</v>
      </c>
      <c r="DA63" s="34">
        <v>99400000</v>
      </c>
      <c r="DB63" s="35">
        <v>0</v>
      </c>
      <c r="DC63" s="36">
        <v>55500</v>
      </c>
      <c r="DD63" s="34">
        <v>72600</v>
      </c>
      <c r="DE63" s="35">
        <v>0</v>
      </c>
      <c r="DF63" s="36">
        <v>39.9</v>
      </c>
      <c r="DG63" s="32"/>
      <c r="DH63" s="34">
        <v>1464157440</v>
      </c>
      <c r="DI63" s="35">
        <v>0</v>
      </c>
      <c r="DJ63" s="36">
        <v>819653.2</v>
      </c>
      <c r="DK63" s="34">
        <v>112025576</v>
      </c>
      <c r="DL63" s="35">
        <v>0</v>
      </c>
      <c r="DM63" s="36">
        <v>62665.504000000001</v>
      </c>
      <c r="DN63" s="34">
        <v>79440.740000000005</v>
      </c>
      <c r="DO63" s="35">
        <v>0</v>
      </c>
      <c r="DP63" s="36">
        <v>42.992134</v>
      </c>
      <c r="DQ63" s="32"/>
    </row>
    <row r="64" spans="1:121" x14ac:dyDescent="0.25">
      <c r="A64" s="28">
        <v>0.812500000000006</v>
      </c>
      <c r="B64" s="39">
        <v>1018224320</v>
      </c>
      <c r="C64" s="40">
        <v>0</v>
      </c>
      <c r="D64" s="41">
        <v>474107.8</v>
      </c>
      <c r="E64" s="39">
        <v>77897288</v>
      </c>
      <c r="F64" s="40">
        <v>0</v>
      </c>
      <c r="G64" s="41">
        <v>36247.35</v>
      </c>
      <c r="H64" s="39">
        <v>55565.222999999998</v>
      </c>
      <c r="I64" s="40">
        <v>0</v>
      </c>
      <c r="J64" s="41">
        <v>25.237708999999999</v>
      </c>
      <c r="K64" s="32"/>
      <c r="L64" s="39">
        <v>893091580</v>
      </c>
      <c r="M64" s="40">
        <v>0</v>
      </c>
      <c r="N64" s="41">
        <v>422894.2</v>
      </c>
      <c r="O64" s="39">
        <v>68302648</v>
      </c>
      <c r="P64" s="40">
        <v>0</v>
      </c>
      <c r="Q64" s="41">
        <v>32331.905999999999</v>
      </c>
      <c r="R64" s="39">
        <v>49837.95</v>
      </c>
      <c r="S64" s="40">
        <v>0</v>
      </c>
      <c r="T64" s="41">
        <v>23.165240000000001</v>
      </c>
      <c r="U64" s="32"/>
      <c r="V64" s="39">
        <v>919818750</v>
      </c>
      <c r="W64" s="40">
        <v>0</v>
      </c>
      <c r="X64" s="41">
        <v>520148.34</v>
      </c>
      <c r="Y64" s="39">
        <v>70355472</v>
      </c>
      <c r="Z64" s="40">
        <v>0</v>
      </c>
      <c r="AA64" s="41">
        <v>39767.277000000002</v>
      </c>
      <c r="AB64" s="39">
        <v>50956.491999999998</v>
      </c>
      <c r="AC64" s="40">
        <v>0</v>
      </c>
      <c r="AD64" s="41">
        <v>27.394358</v>
      </c>
      <c r="AE64" s="32"/>
      <c r="AF64" s="39">
        <v>896886530</v>
      </c>
      <c r="AG64" s="40">
        <v>0</v>
      </c>
      <c r="AH64" s="41">
        <v>439273</v>
      </c>
      <c r="AI64" s="39">
        <v>68596104</v>
      </c>
      <c r="AJ64" s="40">
        <v>0</v>
      </c>
      <c r="AK64" s="41">
        <v>33584.116999999998</v>
      </c>
      <c r="AL64" s="39">
        <v>50098.925999999999</v>
      </c>
      <c r="AM64" s="40">
        <v>0</v>
      </c>
      <c r="AN64" s="41">
        <v>23.619062</v>
      </c>
      <c r="AO64" s="32"/>
      <c r="AP64" s="39">
        <v>922600510</v>
      </c>
      <c r="AQ64" s="40">
        <v>0</v>
      </c>
      <c r="AR64" s="41">
        <v>435147.6</v>
      </c>
      <c r="AS64" s="39">
        <v>70565024</v>
      </c>
      <c r="AT64" s="40">
        <v>0</v>
      </c>
      <c r="AU64" s="41">
        <v>33268.707000000002</v>
      </c>
      <c r="AV64" s="39">
        <v>51095.375</v>
      </c>
      <c r="AW64" s="40">
        <v>0</v>
      </c>
      <c r="AX64" s="41">
        <v>23.630092999999999</v>
      </c>
      <c r="AY64" s="32"/>
      <c r="AZ64" s="39"/>
      <c r="BA64" s="40"/>
      <c r="BB64" s="41"/>
      <c r="BC64" s="39"/>
      <c r="BD64" s="40"/>
      <c r="BE64" s="41"/>
      <c r="BF64" s="39"/>
      <c r="BG64" s="40"/>
      <c r="BH64" s="41"/>
      <c r="BI64" s="32"/>
      <c r="BJ64" s="39">
        <v>905374270</v>
      </c>
      <c r="BK64" s="40">
        <v>0</v>
      </c>
      <c r="BL64" s="41">
        <v>459415.22</v>
      </c>
      <c r="BM64" s="39">
        <v>69254088</v>
      </c>
      <c r="BN64" s="40">
        <v>0</v>
      </c>
      <c r="BO64" s="41">
        <v>35124.1</v>
      </c>
      <c r="BP64" s="39">
        <v>50254.605000000003</v>
      </c>
      <c r="BQ64" s="40">
        <v>0</v>
      </c>
      <c r="BR64" s="41">
        <v>25.08154</v>
      </c>
      <c r="BS64" s="32"/>
      <c r="BT64" s="39">
        <v>963607680</v>
      </c>
      <c r="BU64" s="40">
        <v>0</v>
      </c>
      <c r="BV64" s="41">
        <v>450182.8</v>
      </c>
      <c r="BW64" s="39">
        <v>73701600</v>
      </c>
      <c r="BX64" s="40">
        <v>0</v>
      </c>
      <c r="BY64" s="41">
        <v>34418.22</v>
      </c>
      <c r="BZ64" s="39">
        <v>53405.991999999998</v>
      </c>
      <c r="CA64" s="40">
        <v>0</v>
      </c>
      <c r="CB64" s="41">
        <v>24.500693999999999</v>
      </c>
      <c r="CC64" s="32"/>
      <c r="CD64" s="39">
        <v>997279870</v>
      </c>
      <c r="CE64" s="40">
        <v>0</v>
      </c>
      <c r="CF64" s="41">
        <v>411705.44</v>
      </c>
      <c r="CG64" s="39">
        <v>76278720</v>
      </c>
      <c r="CH64" s="40">
        <v>0</v>
      </c>
      <c r="CI64" s="41">
        <v>31476.493999999999</v>
      </c>
      <c r="CJ64" s="39">
        <v>54202.06</v>
      </c>
      <c r="CK64" s="40">
        <v>0</v>
      </c>
      <c r="CL64" s="41">
        <v>22.723966999999998</v>
      </c>
      <c r="CM64" s="32"/>
      <c r="CN64" s="39">
        <v>890000000</v>
      </c>
      <c r="CO64" s="40">
        <v>0</v>
      </c>
      <c r="CP64" s="41">
        <v>423812.22249999997</v>
      </c>
      <c r="CQ64" s="39">
        <v>68000000</v>
      </c>
      <c r="CR64" s="40">
        <v>0</v>
      </c>
      <c r="CS64" s="41">
        <v>32402.0933</v>
      </c>
      <c r="CT64" s="39">
        <v>49694.236499999999</v>
      </c>
      <c r="CU64" s="40">
        <v>0</v>
      </c>
      <c r="CV64" s="41">
        <v>23.213990150000001</v>
      </c>
      <c r="CW64" s="32"/>
      <c r="CX64" s="39">
        <v>886000000</v>
      </c>
      <c r="CY64" s="40">
        <v>0</v>
      </c>
      <c r="CZ64" s="41">
        <v>426000</v>
      </c>
      <c r="DA64" s="39">
        <v>67800000</v>
      </c>
      <c r="DB64" s="40">
        <v>0</v>
      </c>
      <c r="DC64" s="41">
        <v>32500</v>
      </c>
      <c r="DD64" s="39">
        <v>49600</v>
      </c>
      <c r="DE64" s="40">
        <v>0</v>
      </c>
      <c r="DF64" s="41">
        <v>23.3</v>
      </c>
      <c r="DG64" s="32"/>
      <c r="DH64" s="39">
        <v>1053521980</v>
      </c>
      <c r="DI64" s="40">
        <v>0</v>
      </c>
      <c r="DJ64" s="41">
        <v>530936.25</v>
      </c>
      <c r="DK64" s="39">
        <v>80574640</v>
      </c>
      <c r="DL64" s="40">
        <v>0</v>
      </c>
      <c r="DM64" s="41">
        <v>40592.061999999998</v>
      </c>
      <c r="DN64" s="39">
        <v>56399.86</v>
      </c>
      <c r="DO64" s="40">
        <v>0</v>
      </c>
      <c r="DP64" s="41">
        <v>26.881266</v>
      </c>
      <c r="DQ64" s="32"/>
    </row>
    <row r="65" spans="1:121" x14ac:dyDescent="0.25">
      <c r="A65" s="28">
        <v>0.81597222222222898</v>
      </c>
      <c r="B65" s="34">
        <v>685992380</v>
      </c>
      <c r="C65" s="35">
        <v>0</v>
      </c>
      <c r="D65" s="36">
        <v>257633.33</v>
      </c>
      <c r="E65" s="34">
        <v>52421000</v>
      </c>
      <c r="F65" s="35">
        <v>0</v>
      </c>
      <c r="G65" s="36">
        <v>19697.059000000001</v>
      </c>
      <c r="H65" s="34">
        <v>37403.046999999999</v>
      </c>
      <c r="I65" s="35">
        <v>0</v>
      </c>
      <c r="J65" s="36">
        <v>13.749385999999999</v>
      </c>
      <c r="K65" s="32"/>
      <c r="L65" s="34">
        <v>549080060</v>
      </c>
      <c r="M65" s="35">
        <v>0</v>
      </c>
      <c r="N65" s="36">
        <v>209201.22</v>
      </c>
      <c r="O65" s="34">
        <v>41959704</v>
      </c>
      <c r="P65" s="35">
        <v>0</v>
      </c>
      <c r="Q65" s="36">
        <v>15994.244000000001</v>
      </c>
      <c r="R65" s="34">
        <v>30659.901999999998</v>
      </c>
      <c r="S65" s="35">
        <v>0</v>
      </c>
      <c r="T65" s="36">
        <v>11.657926</v>
      </c>
      <c r="U65" s="32"/>
      <c r="V65" s="34">
        <v>584019970</v>
      </c>
      <c r="W65" s="35">
        <v>0</v>
      </c>
      <c r="X65" s="36">
        <v>305409.75</v>
      </c>
      <c r="Y65" s="34">
        <v>44629600</v>
      </c>
      <c r="Z65" s="35">
        <v>0</v>
      </c>
      <c r="AA65" s="36">
        <v>23349.728999999999</v>
      </c>
      <c r="AB65" s="34">
        <v>32463.085999999999</v>
      </c>
      <c r="AC65" s="35">
        <v>0</v>
      </c>
      <c r="AD65" s="36">
        <v>16.346150999999999</v>
      </c>
      <c r="AE65" s="32"/>
      <c r="AF65" s="34">
        <v>554897540</v>
      </c>
      <c r="AG65" s="35">
        <v>0</v>
      </c>
      <c r="AH65" s="36">
        <v>221132.7</v>
      </c>
      <c r="AI65" s="34">
        <v>42404692</v>
      </c>
      <c r="AJ65" s="35">
        <v>0</v>
      </c>
      <c r="AK65" s="36">
        <v>16906.445</v>
      </c>
      <c r="AL65" s="34">
        <v>31223.748</v>
      </c>
      <c r="AM65" s="35">
        <v>0</v>
      </c>
      <c r="AN65" s="36">
        <v>11.930069</v>
      </c>
      <c r="AO65" s="32"/>
      <c r="AP65" s="34">
        <v>582713340</v>
      </c>
      <c r="AQ65" s="35">
        <v>0</v>
      </c>
      <c r="AR65" s="36">
        <v>226293.81</v>
      </c>
      <c r="AS65" s="34">
        <v>44531696</v>
      </c>
      <c r="AT65" s="35">
        <v>0</v>
      </c>
      <c r="AU65" s="36">
        <v>17301.032999999999</v>
      </c>
      <c r="AV65" s="34">
        <v>32334.425999999999</v>
      </c>
      <c r="AW65" s="35">
        <v>0</v>
      </c>
      <c r="AX65" s="36">
        <v>12.497176</v>
      </c>
      <c r="AY65" s="32"/>
      <c r="AZ65" s="34"/>
      <c r="BA65" s="35"/>
      <c r="BB65" s="36"/>
      <c r="BC65" s="34"/>
      <c r="BD65" s="35"/>
      <c r="BE65" s="36"/>
      <c r="BF65" s="34"/>
      <c r="BG65" s="35"/>
      <c r="BH65" s="36"/>
      <c r="BI65" s="32"/>
      <c r="BJ65" s="34">
        <v>568611200</v>
      </c>
      <c r="BK65" s="35">
        <v>0</v>
      </c>
      <c r="BL65" s="36">
        <v>216299.23</v>
      </c>
      <c r="BM65" s="34">
        <v>43454776</v>
      </c>
      <c r="BN65" s="35">
        <v>0</v>
      </c>
      <c r="BO65" s="36">
        <v>16536.916000000001</v>
      </c>
      <c r="BP65" s="34">
        <v>31586.43</v>
      </c>
      <c r="BQ65" s="35">
        <v>0</v>
      </c>
      <c r="BR65" s="36">
        <v>11.941858</v>
      </c>
      <c r="BS65" s="32"/>
      <c r="BT65" s="34">
        <v>620483710</v>
      </c>
      <c r="BU65" s="35">
        <v>0</v>
      </c>
      <c r="BV65" s="36">
        <v>218633.92</v>
      </c>
      <c r="BW65" s="34">
        <v>47410976</v>
      </c>
      <c r="BX65" s="35">
        <v>0</v>
      </c>
      <c r="BY65" s="36">
        <v>16715.383000000002</v>
      </c>
      <c r="BZ65" s="34">
        <v>34416.67</v>
      </c>
      <c r="CA65" s="35">
        <v>0</v>
      </c>
      <c r="CB65" s="36">
        <v>12.083824</v>
      </c>
      <c r="CC65" s="32"/>
      <c r="CD65" s="34">
        <v>660117440</v>
      </c>
      <c r="CE65" s="35">
        <v>0</v>
      </c>
      <c r="CF65" s="36">
        <v>175964.44</v>
      </c>
      <c r="CG65" s="34">
        <v>50431240</v>
      </c>
      <c r="CH65" s="35">
        <v>0</v>
      </c>
      <c r="CI65" s="36">
        <v>13453.162</v>
      </c>
      <c r="CJ65" s="34">
        <v>35670.07</v>
      </c>
      <c r="CK65" s="35">
        <v>0</v>
      </c>
      <c r="CL65" s="36">
        <v>9.9002739999999996</v>
      </c>
      <c r="CM65" s="32"/>
      <c r="CN65" s="34">
        <v>545000000</v>
      </c>
      <c r="CO65" s="35">
        <v>0</v>
      </c>
      <c r="CP65" s="36">
        <v>210463.22399999999</v>
      </c>
      <c r="CQ65" s="34">
        <v>41700000</v>
      </c>
      <c r="CR65" s="35">
        <v>0</v>
      </c>
      <c r="CS65" s="36">
        <v>16090.728800000001</v>
      </c>
      <c r="CT65" s="34">
        <v>30491.926200000002</v>
      </c>
      <c r="CU65" s="35">
        <v>0</v>
      </c>
      <c r="CV65" s="36">
        <v>11.7288631</v>
      </c>
      <c r="CW65" s="32"/>
      <c r="CX65" s="34">
        <v>546000000</v>
      </c>
      <c r="CY65" s="35">
        <v>0</v>
      </c>
      <c r="CZ65" s="36">
        <v>201000</v>
      </c>
      <c r="DA65" s="34">
        <v>41700000</v>
      </c>
      <c r="DB65" s="35">
        <v>0</v>
      </c>
      <c r="DC65" s="36">
        <v>15400</v>
      </c>
      <c r="DD65" s="34">
        <v>30800</v>
      </c>
      <c r="DE65" s="35">
        <v>0</v>
      </c>
      <c r="DF65" s="36">
        <v>11</v>
      </c>
      <c r="DG65" s="32"/>
      <c r="DH65" s="34">
        <v>711387010</v>
      </c>
      <c r="DI65" s="35">
        <v>0</v>
      </c>
      <c r="DJ65" s="36">
        <v>333049.21999999997</v>
      </c>
      <c r="DK65" s="34">
        <v>54343004</v>
      </c>
      <c r="DL65" s="35">
        <v>0</v>
      </c>
      <c r="DM65" s="36">
        <v>25462.873</v>
      </c>
      <c r="DN65" s="34">
        <v>37436.616999999998</v>
      </c>
      <c r="DO65" s="35">
        <v>0</v>
      </c>
      <c r="DP65" s="36">
        <v>16.232388</v>
      </c>
      <c r="DQ65" s="32"/>
    </row>
    <row r="66" spans="1:121" x14ac:dyDescent="0.25">
      <c r="A66" s="28">
        <v>0.81944444444445097</v>
      </c>
      <c r="B66" s="39">
        <v>452666528</v>
      </c>
      <c r="C66" s="40">
        <v>0</v>
      </c>
      <c r="D66" s="41">
        <v>140291.70000000001</v>
      </c>
      <c r="E66" s="39">
        <v>34566024</v>
      </c>
      <c r="F66" s="40">
        <v>0</v>
      </c>
      <c r="G66" s="41">
        <v>10725.853999999999</v>
      </c>
      <c r="H66" s="39">
        <v>24741.601999999999</v>
      </c>
      <c r="I66" s="40">
        <v>0</v>
      </c>
      <c r="J66" s="41">
        <v>7.6323594999999997</v>
      </c>
      <c r="K66" s="32"/>
      <c r="L66" s="39">
        <v>323783424</v>
      </c>
      <c r="M66" s="40">
        <v>0</v>
      </c>
      <c r="N66" s="41">
        <v>97423</v>
      </c>
      <c r="O66" s="39">
        <v>24729128</v>
      </c>
      <c r="P66" s="40">
        <v>0</v>
      </c>
      <c r="Q66" s="41">
        <v>7448.3670000000002</v>
      </c>
      <c r="R66" s="39">
        <v>18180.425999999999</v>
      </c>
      <c r="S66" s="40">
        <v>0</v>
      </c>
      <c r="T66" s="41">
        <v>5.5943459999999998</v>
      </c>
      <c r="U66" s="32"/>
      <c r="V66" s="39">
        <v>359486944</v>
      </c>
      <c r="W66" s="40">
        <v>0</v>
      </c>
      <c r="X66" s="41">
        <v>171253.84</v>
      </c>
      <c r="Y66" s="39">
        <v>27452916</v>
      </c>
      <c r="Z66" s="40">
        <v>0</v>
      </c>
      <c r="AA66" s="41">
        <v>13093.02</v>
      </c>
      <c r="AB66" s="39">
        <v>20125.22</v>
      </c>
      <c r="AC66" s="40">
        <v>0</v>
      </c>
      <c r="AD66" s="41">
        <v>9.37852</v>
      </c>
      <c r="AE66" s="32"/>
      <c r="AF66" s="39">
        <v>328308800</v>
      </c>
      <c r="AG66" s="40">
        <v>0</v>
      </c>
      <c r="AH66" s="41">
        <v>106655.375</v>
      </c>
      <c r="AI66" s="39">
        <v>25078092</v>
      </c>
      <c r="AJ66" s="40">
        <v>0</v>
      </c>
      <c r="AK66" s="41">
        <v>8154.2245999999996</v>
      </c>
      <c r="AL66" s="39">
        <v>18686.148000000001</v>
      </c>
      <c r="AM66" s="40">
        <v>0</v>
      </c>
      <c r="AN66" s="41">
        <v>5.8543533999999999</v>
      </c>
      <c r="AO66" s="32"/>
      <c r="AP66" s="39">
        <v>364827584</v>
      </c>
      <c r="AQ66" s="40">
        <v>0</v>
      </c>
      <c r="AR66" s="41">
        <v>115870.375</v>
      </c>
      <c r="AS66" s="39">
        <v>27862606</v>
      </c>
      <c r="AT66" s="40">
        <v>0</v>
      </c>
      <c r="AU66" s="41">
        <v>8858.7360000000008</v>
      </c>
      <c r="AV66" s="39">
        <v>20383.940999999999</v>
      </c>
      <c r="AW66" s="40">
        <v>0</v>
      </c>
      <c r="AX66" s="41">
        <v>6.6196327000000004</v>
      </c>
      <c r="AY66" s="32"/>
      <c r="AZ66" s="39"/>
      <c r="BA66" s="40"/>
      <c r="BB66" s="41"/>
      <c r="BC66" s="39"/>
      <c r="BD66" s="40"/>
      <c r="BE66" s="41"/>
      <c r="BF66" s="39"/>
      <c r="BG66" s="40"/>
      <c r="BH66" s="41"/>
      <c r="BI66" s="32"/>
      <c r="BJ66" s="39">
        <v>347665600</v>
      </c>
      <c r="BK66" s="40">
        <v>0</v>
      </c>
      <c r="BL66" s="41">
        <v>91379.199999999997</v>
      </c>
      <c r="BM66" s="39">
        <v>26553342</v>
      </c>
      <c r="BN66" s="40">
        <v>0</v>
      </c>
      <c r="BO66" s="41">
        <v>6986.2929999999997</v>
      </c>
      <c r="BP66" s="39">
        <v>19440.754000000001</v>
      </c>
      <c r="BQ66" s="40">
        <v>0</v>
      </c>
      <c r="BR66" s="41">
        <v>5.138865</v>
      </c>
      <c r="BS66" s="32"/>
      <c r="BT66" s="39">
        <v>393121728</v>
      </c>
      <c r="BU66" s="40">
        <v>0</v>
      </c>
      <c r="BV66" s="41">
        <v>92305.83</v>
      </c>
      <c r="BW66" s="39">
        <v>30016852</v>
      </c>
      <c r="BX66" s="40">
        <v>0</v>
      </c>
      <c r="BY66" s="41">
        <v>7057.1356999999998</v>
      </c>
      <c r="BZ66" s="39">
        <v>21953.934000000001</v>
      </c>
      <c r="CA66" s="40">
        <v>0</v>
      </c>
      <c r="CB66" s="41">
        <v>5.3224660000000004</v>
      </c>
      <c r="CC66" s="32"/>
      <c r="CD66" s="39">
        <v>430940672</v>
      </c>
      <c r="CE66" s="40">
        <v>0</v>
      </c>
      <c r="CF66" s="41">
        <v>53306.476999999999</v>
      </c>
      <c r="CG66" s="39">
        <v>32892564</v>
      </c>
      <c r="CH66" s="40">
        <v>0</v>
      </c>
      <c r="CI66" s="41">
        <v>4075.4868000000001</v>
      </c>
      <c r="CJ66" s="39">
        <v>23174.335999999999</v>
      </c>
      <c r="CK66" s="40">
        <v>0</v>
      </c>
      <c r="CL66" s="41">
        <v>3.1276760000000001</v>
      </c>
      <c r="CM66" s="32"/>
      <c r="CN66" s="39">
        <v>320000000</v>
      </c>
      <c r="CO66" s="40">
        <v>0</v>
      </c>
      <c r="CP66" s="41">
        <v>98317.097500000003</v>
      </c>
      <c r="CQ66" s="39">
        <v>24400000</v>
      </c>
      <c r="CR66" s="40">
        <v>0</v>
      </c>
      <c r="CS66" s="41">
        <v>7516.7242500000002</v>
      </c>
      <c r="CT66" s="39">
        <v>18001.0095</v>
      </c>
      <c r="CU66" s="40">
        <v>0</v>
      </c>
      <c r="CV66" s="41">
        <v>5.6450846200000004</v>
      </c>
      <c r="CW66" s="32"/>
      <c r="CX66" s="39">
        <v>321000000</v>
      </c>
      <c r="CY66" s="40">
        <v>0</v>
      </c>
      <c r="CZ66" s="41">
        <v>85600</v>
      </c>
      <c r="DA66" s="39">
        <v>24500000</v>
      </c>
      <c r="DB66" s="40">
        <v>0</v>
      </c>
      <c r="DC66" s="41">
        <v>6540</v>
      </c>
      <c r="DD66" s="39">
        <v>18300</v>
      </c>
      <c r="DE66" s="40">
        <v>0</v>
      </c>
      <c r="DF66" s="41">
        <v>4.8099999999999996</v>
      </c>
      <c r="DG66" s="32"/>
      <c r="DH66" s="39">
        <v>485774976</v>
      </c>
      <c r="DI66" s="40">
        <v>0</v>
      </c>
      <c r="DJ66" s="41">
        <v>214722.6</v>
      </c>
      <c r="DK66" s="39">
        <v>37069312</v>
      </c>
      <c r="DL66" s="40">
        <v>0</v>
      </c>
      <c r="DM66" s="41">
        <v>16416.366999999998</v>
      </c>
      <c r="DN66" s="39">
        <v>25038.111000000001</v>
      </c>
      <c r="DO66" s="40">
        <v>0</v>
      </c>
      <c r="DP66" s="41">
        <v>9.6270570000000006</v>
      </c>
      <c r="DQ66" s="32"/>
    </row>
    <row r="67" spans="1:121" x14ac:dyDescent="0.25">
      <c r="A67" s="28">
        <v>0.82291666666667296</v>
      </c>
      <c r="B67" s="34">
        <v>287072352</v>
      </c>
      <c r="C67" s="35">
        <v>0</v>
      </c>
      <c r="D67" s="36">
        <v>59624.06</v>
      </c>
      <c r="E67" s="34">
        <v>21911280</v>
      </c>
      <c r="F67" s="35">
        <v>0</v>
      </c>
      <c r="G67" s="36">
        <v>4558.4970000000003</v>
      </c>
      <c r="H67" s="34">
        <v>15685.772999999999</v>
      </c>
      <c r="I67" s="35">
        <v>0</v>
      </c>
      <c r="J67" s="36">
        <v>3.2434280000000002</v>
      </c>
      <c r="K67" s="32"/>
      <c r="L67" s="34">
        <v>177651648</v>
      </c>
      <c r="M67" s="35">
        <v>0</v>
      </c>
      <c r="N67" s="36">
        <v>28767.627</v>
      </c>
      <c r="O67" s="34">
        <v>13568249</v>
      </c>
      <c r="P67" s="35">
        <v>0</v>
      </c>
      <c r="Q67" s="36">
        <v>2199.3971999999999</v>
      </c>
      <c r="R67" s="34">
        <v>10028.022999999999</v>
      </c>
      <c r="S67" s="35">
        <v>0</v>
      </c>
      <c r="T67" s="36">
        <v>1.6103318</v>
      </c>
      <c r="U67" s="32"/>
      <c r="V67" s="34">
        <v>209948240</v>
      </c>
      <c r="W67" s="35">
        <v>0</v>
      </c>
      <c r="X67" s="36">
        <v>72785.03</v>
      </c>
      <c r="Y67" s="34">
        <v>16031444</v>
      </c>
      <c r="Z67" s="35">
        <v>0</v>
      </c>
      <c r="AA67" s="36">
        <v>5564.7</v>
      </c>
      <c r="AB67" s="34">
        <v>11834.705</v>
      </c>
      <c r="AC67" s="35">
        <v>0</v>
      </c>
      <c r="AD67" s="36">
        <v>4.0973682</v>
      </c>
      <c r="AE67" s="32"/>
      <c r="AF67" s="34">
        <v>179302352</v>
      </c>
      <c r="AG67" s="35">
        <v>0</v>
      </c>
      <c r="AH67" s="36">
        <v>34237.953000000001</v>
      </c>
      <c r="AI67" s="34">
        <v>13696255</v>
      </c>
      <c r="AJ67" s="35">
        <v>0</v>
      </c>
      <c r="AK67" s="36">
        <v>2617.6260000000002</v>
      </c>
      <c r="AL67" s="34">
        <v>10317.473</v>
      </c>
      <c r="AM67" s="35">
        <v>0</v>
      </c>
      <c r="AN67" s="36">
        <v>1.8759973000000001</v>
      </c>
      <c r="AO67" s="32"/>
      <c r="AP67" s="34">
        <v>218764416</v>
      </c>
      <c r="AQ67" s="35">
        <v>0</v>
      </c>
      <c r="AR67" s="36">
        <v>35183.061999999998</v>
      </c>
      <c r="AS67" s="34">
        <v>16704494</v>
      </c>
      <c r="AT67" s="35">
        <v>0</v>
      </c>
      <c r="AU67" s="36">
        <v>2689.8809999999999</v>
      </c>
      <c r="AV67" s="34">
        <v>12321.972</v>
      </c>
      <c r="AW67" s="35">
        <v>0</v>
      </c>
      <c r="AX67" s="36">
        <v>2.0459225000000001</v>
      </c>
      <c r="AY67" s="32"/>
      <c r="AZ67" s="34"/>
      <c r="BA67" s="35"/>
      <c r="BB67" s="36"/>
      <c r="BC67" s="34"/>
      <c r="BD67" s="35"/>
      <c r="BE67" s="36"/>
      <c r="BF67" s="34"/>
      <c r="BG67" s="35"/>
      <c r="BH67" s="36"/>
      <c r="BI67" s="32"/>
      <c r="BJ67" s="34">
        <v>202217744</v>
      </c>
      <c r="BK67" s="35">
        <v>0</v>
      </c>
      <c r="BL67" s="36">
        <v>38177.086000000003</v>
      </c>
      <c r="BM67" s="34">
        <v>15442818</v>
      </c>
      <c r="BN67" s="35">
        <v>0</v>
      </c>
      <c r="BO67" s="36">
        <v>2918.7865999999999</v>
      </c>
      <c r="BP67" s="34">
        <v>11391.116</v>
      </c>
      <c r="BQ67" s="35">
        <v>0</v>
      </c>
      <c r="BR67" s="36">
        <v>2.1887840000000001</v>
      </c>
      <c r="BS67" s="32"/>
      <c r="BT67" s="34">
        <v>238057728</v>
      </c>
      <c r="BU67" s="35">
        <v>0</v>
      </c>
      <c r="BV67" s="36">
        <v>23179.690999999999</v>
      </c>
      <c r="BW67" s="34">
        <v>18172380</v>
      </c>
      <c r="BX67" s="35">
        <v>0</v>
      </c>
      <c r="BY67" s="36">
        <v>1772.1769999999999</v>
      </c>
      <c r="BZ67" s="34">
        <v>13352.664000000001</v>
      </c>
      <c r="CA67" s="35">
        <v>0</v>
      </c>
      <c r="CB67" s="36">
        <v>1.3420181</v>
      </c>
      <c r="CC67" s="32"/>
      <c r="CD67" s="34">
        <v>274251008</v>
      </c>
      <c r="CE67" s="35">
        <v>0</v>
      </c>
      <c r="CF67" s="36">
        <v>11820.415999999999</v>
      </c>
      <c r="CG67" s="34">
        <v>20920812</v>
      </c>
      <c r="CH67" s="35">
        <v>0</v>
      </c>
      <c r="CI67" s="36">
        <v>903.71669999999995</v>
      </c>
      <c r="CJ67" s="34">
        <v>14522.275</v>
      </c>
      <c r="CK67" s="35">
        <v>0</v>
      </c>
      <c r="CL67" s="36">
        <v>0.70022839999999997</v>
      </c>
      <c r="CM67" s="32"/>
      <c r="CN67" s="34">
        <v>174000000</v>
      </c>
      <c r="CO67" s="35">
        <v>0</v>
      </c>
      <c r="CP67" s="36">
        <v>29360.8855</v>
      </c>
      <c r="CQ67" s="34">
        <v>13300000</v>
      </c>
      <c r="CR67" s="35">
        <v>0</v>
      </c>
      <c r="CS67" s="36">
        <v>2244.75414</v>
      </c>
      <c r="CT67" s="34">
        <v>9851.9336000000003</v>
      </c>
      <c r="CU67" s="35">
        <v>0</v>
      </c>
      <c r="CV67" s="36">
        <v>1.6412783049999999</v>
      </c>
      <c r="CW67" s="32"/>
      <c r="CX67" s="34">
        <v>174000000</v>
      </c>
      <c r="CY67" s="35">
        <v>0</v>
      </c>
      <c r="CZ67" s="36">
        <v>18200</v>
      </c>
      <c r="DA67" s="34">
        <v>13300000</v>
      </c>
      <c r="DB67" s="35">
        <v>0</v>
      </c>
      <c r="DC67" s="36">
        <v>1390</v>
      </c>
      <c r="DD67" s="34">
        <v>9970</v>
      </c>
      <c r="DE67" s="35">
        <v>0</v>
      </c>
      <c r="DF67" s="36">
        <v>0.99399999999999999</v>
      </c>
      <c r="DG67" s="32"/>
      <c r="DH67" s="34">
        <v>334468288</v>
      </c>
      <c r="DI67" s="35">
        <v>0</v>
      </c>
      <c r="DJ67" s="36">
        <v>163255.97</v>
      </c>
      <c r="DK67" s="34">
        <v>25501876</v>
      </c>
      <c r="DL67" s="35">
        <v>0</v>
      </c>
      <c r="DM67" s="36">
        <v>12481.547</v>
      </c>
      <c r="DN67" s="34">
        <v>16646.133000000002</v>
      </c>
      <c r="DO67" s="35">
        <v>0</v>
      </c>
      <c r="DP67" s="36">
        <v>6.6199303</v>
      </c>
      <c r="DQ67" s="32"/>
    </row>
    <row r="68" spans="1:121" x14ac:dyDescent="0.25">
      <c r="A68" s="28">
        <v>0.82638888888889594</v>
      </c>
      <c r="B68" s="39">
        <v>174038112</v>
      </c>
      <c r="C68" s="40">
        <v>0</v>
      </c>
      <c r="D68" s="41">
        <v>12051.843000000001</v>
      </c>
      <c r="E68" s="39">
        <v>13293525</v>
      </c>
      <c r="F68" s="40">
        <v>0</v>
      </c>
      <c r="G68" s="41">
        <v>921.41</v>
      </c>
      <c r="H68" s="39">
        <v>9494.59</v>
      </c>
      <c r="I68" s="40">
        <v>0</v>
      </c>
      <c r="J68" s="41">
        <v>0.71235113999999999</v>
      </c>
      <c r="K68" s="32"/>
      <c r="L68" s="39">
        <v>86081248</v>
      </c>
      <c r="M68" s="40">
        <v>0</v>
      </c>
      <c r="N68" s="41">
        <v>0</v>
      </c>
      <c r="O68" s="39">
        <v>6580329.5</v>
      </c>
      <c r="P68" s="40">
        <v>0</v>
      </c>
      <c r="Q68" s="41">
        <v>0</v>
      </c>
      <c r="R68" s="39">
        <v>4886.4472999999998</v>
      </c>
      <c r="S68" s="40">
        <v>0</v>
      </c>
      <c r="T68" s="41">
        <v>0</v>
      </c>
      <c r="U68" s="32"/>
      <c r="V68" s="39">
        <v>114257456</v>
      </c>
      <c r="W68" s="40">
        <v>0</v>
      </c>
      <c r="X68" s="41">
        <v>19415.645</v>
      </c>
      <c r="Y68" s="39">
        <v>8733598</v>
      </c>
      <c r="Z68" s="40">
        <v>0</v>
      </c>
      <c r="AA68" s="41">
        <v>1484.4022</v>
      </c>
      <c r="AB68" s="39">
        <v>6519.7860000000001</v>
      </c>
      <c r="AC68" s="40">
        <v>0</v>
      </c>
      <c r="AD68" s="41">
        <v>1.0743119000000001</v>
      </c>
      <c r="AE68" s="32"/>
      <c r="AF68" s="39">
        <v>87493304</v>
      </c>
      <c r="AG68" s="40">
        <v>0</v>
      </c>
      <c r="AH68" s="41">
        <v>4626.4883</v>
      </c>
      <c r="AI68" s="39">
        <v>6688192</v>
      </c>
      <c r="AJ68" s="40">
        <v>0</v>
      </c>
      <c r="AK68" s="41">
        <v>353.71319999999997</v>
      </c>
      <c r="AL68" s="39">
        <v>5141.5739999999996</v>
      </c>
      <c r="AM68" s="40">
        <v>0</v>
      </c>
      <c r="AN68" s="41">
        <v>0.26496762000000001</v>
      </c>
      <c r="AO68" s="32"/>
      <c r="AP68" s="39">
        <v>123814480</v>
      </c>
      <c r="AQ68" s="40">
        <v>0</v>
      </c>
      <c r="AR68" s="41">
        <v>4898.0234</v>
      </c>
      <c r="AS68" s="39">
        <v>9463513</v>
      </c>
      <c r="AT68" s="40">
        <v>0</v>
      </c>
      <c r="AU68" s="41">
        <v>374.47318000000001</v>
      </c>
      <c r="AV68" s="39">
        <v>7030.4696999999996</v>
      </c>
      <c r="AW68" s="40">
        <v>0</v>
      </c>
      <c r="AX68" s="41">
        <v>0.28297402999999999</v>
      </c>
      <c r="AY68" s="32"/>
      <c r="AZ68" s="39"/>
      <c r="BA68" s="40"/>
      <c r="BB68" s="41"/>
      <c r="BC68" s="39"/>
      <c r="BD68" s="40"/>
      <c r="BE68" s="41"/>
      <c r="BF68" s="39"/>
      <c r="BG68" s="40"/>
      <c r="BH68" s="41"/>
      <c r="BI68" s="32"/>
      <c r="BJ68" s="39">
        <v>109725584</v>
      </c>
      <c r="BK68" s="40">
        <v>0</v>
      </c>
      <c r="BL68" s="41">
        <v>2726.0569999999998</v>
      </c>
      <c r="BM68" s="39">
        <v>8387793.5</v>
      </c>
      <c r="BN68" s="40">
        <v>0</v>
      </c>
      <c r="BO68" s="41">
        <v>208.41800000000001</v>
      </c>
      <c r="BP68" s="39">
        <v>6228.2617</v>
      </c>
      <c r="BQ68" s="40">
        <v>0</v>
      </c>
      <c r="BR68" s="41">
        <v>0.15574094999999999</v>
      </c>
      <c r="BS68" s="32"/>
      <c r="BT68" s="39">
        <v>134905424</v>
      </c>
      <c r="BU68" s="40">
        <v>0</v>
      </c>
      <c r="BV68" s="41">
        <v>4898.0234</v>
      </c>
      <c r="BW68" s="39">
        <v>10308096</v>
      </c>
      <c r="BX68" s="40">
        <v>0</v>
      </c>
      <c r="BY68" s="41">
        <v>374.47318000000001</v>
      </c>
      <c r="BZ68" s="39">
        <v>7613.1689999999999</v>
      </c>
      <c r="CA68" s="40">
        <v>0</v>
      </c>
      <c r="CB68" s="41">
        <v>0.28297402999999999</v>
      </c>
      <c r="CC68" s="32"/>
      <c r="CD68" s="39">
        <v>171908096</v>
      </c>
      <c r="CE68" s="40">
        <v>0</v>
      </c>
      <c r="CF68" s="41">
        <v>0</v>
      </c>
      <c r="CG68" s="39">
        <v>13130060</v>
      </c>
      <c r="CH68" s="40">
        <v>0</v>
      </c>
      <c r="CI68" s="41">
        <v>0</v>
      </c>
      <c r="CJ68" s="39">
        <v>8876.2860000000001</v>
      </c>
      <c r="CK68" s="40">
        <v>0</v>
      </c>
      <c r="CL68" s="41">
        <v>0</v>
      </c>
      <c r="CM68" s="32"/>
      <c r="CN68" s="39">
        <v>82200000</v>
      </c>
      <c r="CO68" s="40">
        <v>0</v>
      </c>
      <c r="CP68" s="41">
        <v>-38.708329999999997</v>
      </c>
      <c r="CQ68" s="39">
        <v>6290000</v>
      </c>
      <c r="CR68" s="40">
        <v>0</v>
      </c>
      <c r="CS68" s="41">
        <v>-2.9594041999999998</v>
      </c>
      <c r="CT68" s="39">
        <v>4711.6055150000002</v>
      </c>
      <c r="CU68" s="40">
        <v>0</v>
      </c>
      <c r="CV68" s="41">
        <v>-2.2363000000000001E-3</v>
      </c>
      <c r="CW68" s="32"/>
      <c r="CX68" s="39">
        <v>85000000</v>
      </c>
      <c r="CY68" s="40">
        <v>0</v>
      </c>
      <c r="CZ68" s="41">
        <v>787</v>
      </c>
      <c r="DA68" s="39">
        <v>6500000</v>
      </c>
      <c r="DB68" s="40">
        <v>0</v>
      </c>
      <c r="DC68" s="41">
        <v>60.2</v>
      </c>
      <c r="DD68" s="39">
        <v>4970</v>
      </c>
      <c r="DE68" s="40">
        <v>0</v>
      </c>
      <c r="DF68" s="41">
        <v>4.5499999999999999E-2</v>
      </c>
      <c r="DG68" s="32"/>
      <c r="DH68" s="39">
        <v>237216640</v>
      </c>
      <c r="DI68" s="40">
        <v>0</v>
      </c>
      <c r="DJ68" s="41">
        <v>155402.1</v>
      </c>
      <c r="DK68" s="39">
        <v>18102840</v>
      </c>
      <c r="DL68" s="40">
        <v>0</v>
      </c>
      <c r="DM68" s="41">
        <v>11881.088</v>
      </c>
      <c r="DN68" s="39">
        <v>11233.365</v>
      </c>
      <c r="DO68" s="40">
        <v>0</v>
      </c>
      <c r="DP68" s="41">
        <v>6.1900053000000002</v>
      </c>
      <c r="DQ68" s="32"/>
    </row>
    <row r="69" spans="1:121" x14ac:dyDescent="0.25">
      <c r="A69" s="28">
        <v>0.82986111111111804</v>
      </c>
      <c r="B69" s="34">
        <v>103446784</v>
      </c>
      <c r="C69" s="35">
        <v>0</v>
      </c>
      <c r="D69" s="36">
        <v>0</v>
      </c>
      <c r="E69" s="34">
        <v>7908450.5</v>
      </c>
      <c r="F69" s="35">
        <v>0</v>
      </c>
      <c r="G69" s="36">
        <v>0</v>
      </c>
      <c r="H69" s="34">
        <v>5633.3289999999997</v>
      </c>
      <c r="I69" s="35">
        <v>0</v>
      </c>
      <c r="J69" s="36">
        <v>0</v>
      </c>
      <c r="K69" s="32"/>
      <c r="L69" s="34">
        <v>33968564</v>
      </c>
      <c r="M69" s="35">
        <v>0</v>
      </c>
      <c r="N69" s="36">
        <v>0</v>
      </c>
      <c r="O69" s="34">
        <v>2596757.2000000002</v>
      </c>
      <c r="P69" s="35">
        <v>0</v>
      </c>
      <c r="Q69" s="36">
        <v>0</v>
      </c>
      <c r="R69" s="34">
        <v>1915.6948</v>
      </c>
      <c r="S69" s="35">
        <v>0</v>
      </c>
      <c r="T69" s="36">
        <v>0</v>
      </c>
      <c r="U69" s="32"/>
      <c r="V69" s="34">
        <v>57380052</v>
      </c>
      <c r="W69" s="35">
        <v>0</v>
      </c>
      <c r="X69" s="36">
        <v>0</v>
      </c>
      <c r="Y69" s="34">
        <v>4386985</v>
      </c>
      <c r="Z69" s="35">
        <v>0</v>
      </c>
      <c r="AA69" s="36">
        <v>0</v>
      </c>
      <c r="AB69" s="34">
        <v>3336.6475</v>
      </c>
      <c r="AC69" s="35">
        <v>0</v>
      </c>
      <c r="AD69" s="36">
        <v>0</v>
      </c>
      <c r="AE69" s="32"/>
      <c r="AF69" s="34">
        <v>34846548</v>
      </c>
      <c r="AG69" s="35">
        <v>0</v>
      </c>
      <c r="AH69" s="36">
        <v>0</v>
      </c>
      <c r="AI69" s="34">
        <v>2664138</v>
      </c>
      <c r="AJ69" s="35">
        <v>0</v>
      </c>
      <c r="AK69" s="36">
        <v>0</v>
      </c>
      <c r="AL69" s="34">
        <v>2107.4243000000001</v>
      </c>
      <c r="AM69" s="35">
        <v>0</v>
      </c>
      <c r="AN69" s="36">
        <v>0</v>
      </c>
      <c r="AO69" s="32"/>
      <c r="AP69" s="34">
        <v>67705440</v>
      </c>
      <c r="AQ69" s="35">
        <v>0</v>
      </c>
      <c r="AR69" s="36">
        <v>0</v>
      </c>
      <c r="AS69" s="34">
        <v>5176542</v>
      </c>
      <c r="AT69" s="35">
        <v>0</v>
      </c>
      <c r="AU69" s="36">
        <v>0</v>
      </c>
      <c r="AV69" s="34">
        <v>3877.7919999999999</v>
      </c>
      <c r="AW69" s="35">
        <v>0</v>
      </c>
      <c r="AX69" s="36">
        <v>0</v>
      </c>
      <c r="AY69" s="32"/>
      <c r="AZ69" s="34"/>
      <c r="BA69" s="35"/>
      <c r="BB69" s="36"/>
      <c r="BC69" s="34"/>
      <c r="BD69" s="35"/>
      <c r="BE69" s="36"/>
      <c r="BF69" s="34"/>
      <c r="BG69" s="35"/>
      <c r="BH69" s="36"/>
      <c r="BI69" s="32"/>
      <c r="BJ69" s="34">
        <v>55586720</v>
      </c>
      <c r="BK69" s="35">
        <v>0</v>
      </c>
      <c r="BL69" s="36">
        <v>0</v>
      </c>
      <c r="BM69" s="34">
        <v>4249930</v>
      </c>
      <c r="BN69" s="35">
        <v>0</v>
      </c>
      <c r="BO69" s="36">
        <v>0</v>
      </c>
      <c r="BP69" s="34">
        <v>3193.21</v>
      </c>
      <c r="BQ69" s="35">
        <v>0</v>
      </c>
      <c r="BR69" s="36">
        <v>0</v>
      </c>
      <c r="BS69" s="32"/>
      <c r="BT69" s="34">
        <v>71728192</v>
      </c>
      <c r="BU69" s="35">
        <v>0</v>
      </c>
      <c r="BV69" s="36">
        <v>0</v>
      </c>
      <c r="BW69" s="34">
        <v>5483965.5</v>
      </c>
      <c r="BX69" s="35">
        <v>0</v>
      </c>
      <c r="BY69" s="36">
        <v>0</v>
      </c>
      <c r="BZ69" s="34">
        <v>4065.2703000000001</v>
      </c>
      <c r="CA69" s="35">
        <v>0</v>
      </c>
      <c r="CB69" s="36">
        <v>0</v>
      </c>
      <c r="CC69" s="32"/>
      <c r="CD69" s="34">
        <v>110050384</v>
      </c>
      <c r="CE69" s="35">
        <v>0</v>
      </c>
      <c r="CF69" s="36">
        <v>0</v>
      </c>
      <c r="CG69" s="34">
        <v>8413473</v>
      </c>
      <c r="CH69" s="35">
        <v>0</v>
      </c>
      <c r="CI69" s="36">
        <v>0</v>
      </c>
      <c r="CJ69" s="34">
        <v>5425.4673000000003</v>
      </c>
      <c r="CK69" s="35">
        <v>0</v>
      </c>
      <c r="CL69" s="36">
        <v>0</v>
      </c>
      <c r="CM69" s="32"/>
      <c r="CN69" s="34">
        <v>30300000</v>
      </c>
      <c r="CO69" s="35">
        <v>0</v>
      </c>
      <c r="CP69" s="36">
        <v>0</v>
      </c>
      <c r="CQ69" s="34">
        <v>2314319.61</v>
      </c>
      <c r="CR69" s="35">
        <v>0</v>
      </c>
      <c r="CS69" s="36">
        <v>0</v>
      </c>
      <c r="CT69" s="34">
        <v>1747.4302399999999</v>
      </c>
      <c r="CU69" s="35">
        <v>0</v>
      </c>
      <c r="CV69" s="36">
        <v>0</v>
      </c>
      <c r="CW69" s="32"/>
      <c r="CX69" s="34">
        <v>34200000</v>
      </c>
      <c r="CY69" s="35">
        <v>0</v>
      </c>
      <c r="CZ69" s="36">
        <v>0</v>
      </c>
      <c r="DA69" s="34">
        <v>2620000</v>
      </c>
      <c r="DB69" s="35">
        <v>0</v>
      </c>
      <c r="DC69" s="36">
        <v>0</v>
      </c>
      <c r="DD69" s="34">
        <v>2060</v>
      </c>
      <c r="DE69" s="35">
        <v>0</v>
      </c>
      <c r="DF69" s="36">
        <v>0</v>
      </c>
      <c r="DG69" s="32"/>
      <c r="DH69" s="34">
        <v>179332448</v>
      </c>
      <c r="DI69" s="35">
        <v>0</v>
      </c>
      <c r="DJ69" s="36">
        <v>155402.1</v>
      </c>
      <c r="DK69" s="34">
        <v>13701634</v>
      </c>
      <c r="DL69" s="35">
        <v>0</v>
      </c>
      <c r="DM69" s="36">
        <v>11881.088</v>
      </c>
      <c r="DN69" s="34">
        <v>7987.5244000000002</v>
      </c>
      <c r="DO69" s="35">
        <v>0</v>
      </c>
      <c r="DP69" s="36">
        <v>6.1900050000000002</v>
      </c>
      <c r="DQ69" s="32"/>
    </row>
    <row r="70" spans="1:121" x14ac:dyDescent="0.25">
      <c r="A70" s="28">
        <v>0.83333333333334003</v>
      </c>
      <c r="B70" s="39">
        <v>63927848</v>
      </c>
      <c r="C70" s="40">
        <v>0</v>
      </c>
      <c r="D70" s="41">
        <v>0</v>
      </c>
      <c r="E70" s="39">
        <v>4887360</v>
      </c>
      <c r="F70" s="40">
        <v>0</v>
      </c>
      <c r="G70" s="41">
        <v>0</v>
      </c>
      <c r="H70" s="39">
        <v>3460.8281000000002</v>
      </c>
      <c r="I70" s="40">
        <v>0</v>
      </c>
      <c r="J70" s="41">
        <v>0</v>
      </c>
      <c r="K70" s="32"/>
      <c r="L70" s="39">
        <v>10555702</v>
      </c>
      <c r="M70" s="40">
        <v>0</v>
      </c>
      <c r="N70" s="41">
        <v>0</v>
      </c>
      <c r="O70" s="39">
        <v>807218.8</v>
      </c>
      <c r="P70" s="40">
        <v>0</v>
      </c>
      <c r="Q70" s="41">
        <v>0</v>
      </c>
      <c r="R70" s="39">
        <v>564.96720000000005</v>
      </c>
      <c r="S70" s="40">
        <v>0</v>
      </c>
      <c r="T70" s="41">
        <v>0</v>
      </c>
      <c r="U70" s="32"/>
      <c r="V70" s="39">
        <v>25458172</v>
      </c>
      <c r="W70" s="40">
        <v>0</v>
      </c>
      <c r="X70" s="41">
        <v>0</v>
      </c>
      <c r="Y70" s="39">
        <v>1946285.8</v>
      </c>
      <c r="Z70" s="40">
        <v>0</v>
      </c>
      <c r="AA70" s="41">
        <v>0</v>
      </c>
      <c r="AB70" s="39">
        <v>1516.8688999999999</v>
      </c>
      <c r="AC70" s="40">
        <v>0</v>
      </c>
      <c r="AD70" s="41">
        <v>0</v>
      </c>
      <c r="AE70" s="32"/>
      <c r="AF70" s="39">
        <v>10743278</v>
      </c>
      <c r="AG70" s="40">
        <v>0</v>
      </c>
      <c r="AH70" s="41">
        <v>0</v>
      </c>
      <c r="AI70" s="39">
        <v>821372.25</v>
      </c>
      <c r="AJ70" s="40">
        <v>0</v>
      </c>
      <c r="AK70" s="41">
        <v>0</v>
      </c>
      <c r="AL70" s="39">
        <v>673.92615000000001</v>
      </c>
      <c r="AM70" s="40">
        <v>0</v>
      </c>
      <c r="AN70" s="41">
        <v>0</v>
      </c>
      <c r="AO70" s="32"/>
      <c r="AP70" s="39">
        <v>36537540</v>
      </c>
      <c r="AQ70" s="40">
        <v>0</v>
      </c>
      <c r="AR70" s="41">
        <v>0</v>
      </c>
      <c r="AS70" s="39">
        <v>2793246.2</v>
      </c>
      <c r="AT70" s="40">
        <v>0</v>
      </c>
      <c r="AU70" s="41">
        <v>0</v>
      </c>
      <c r="AV70" s="39">
        <v>2105.3708000000001</v>
      </c>
      <c r="AW70" s="40">
        <v>0</v>
      </c>
      <c r="AX70" s="41">
        <v>0</v>
      </c>
      <c r="AY70" s="32"/>
      <c r="AZ70" s="39"/>
      <c r="BA70" s="40"/>
      <c r="BB70" s="41"/>
      <c r="BC70" s="39"/>
      <c r="BD70" s="40"/>
      <c r="BE70" s="41"/>
      <c r="BF70" s="39"/>
      <c r="BG70" s="40"/>
      <c r="BH70" s="41"/>
      <c r="BI70" s="32"/>
      <c r="BJ70" s="39">
        <v>25209968</v>
      </c>
      <c r="BK70" s="40">
        <v>0</v>
      </c>
      <c r="BL70" s="41">
        <v>0</v>
      </c>
      <c r="BM70" s="39">
        <v>1927405</v>
      </c>
      <c r="BN70" s="40">
        <v>0</v>
      </c>
      <c r="BO70" s="41">
        <v>0</v>
      </c>
      <c r="BP70" s="39">
        <v>1448.7173</v>
      </c>
      <c r="BQ70" s="40">
        <v>0</v>
      </c>
      <c r="BR70" s="41">
        <v>0</v>
      </c>
      <c r="BS70" s="32"/>
      <c r="BT70" s="39">
        <v>35178572</v>
      </c>
      <c r="BU70" s="40">
        <v>0</v>
      </c>
      <c r="BV70" s="41">
        <v>0</v>
      </c>
      <c r="BW70" s="39">
        <v>2689469</v>
      </c>
      <c r="BX70" s="40">
        <v>0</v>
      </c>
      <c r="BY70" s="41">
        <v>0</v>
      </c>
      <c r="BZ70" s="39">
        <v>1985.3689999999999</v>
      </c>
      <c r="CA70" s="40">
        <v>0</v>
      </c>
      <c r="CB70" s="41">
        <v>0</v>
      </c>
      <c r="CC70" s="32"/>
      <c r="CD70" s="39">
        <v>77036640</v>
      </c>
      <c r="CE70" s="40">
        <v>0</v>
      </c>
      <c r="CF70" s="41">
        <v>0</v>
      </c>
      <c r="CG70" s="39">
        <v>5890254.5</v>
      </c>
      <c r="CH70" s="40">
        <v>0</v>
      </c>
      <c r="CI70" s="41">
        <v>0</v>
      </c>
      <c r="CJ70" s="39">
        <v>3550.7761</v>
      </c>
      <c r="CK70" s="40">
        <v>0</v>
      </c>
      <c r="CL70" s="41">
        <v>0</v>
      </c>
      <c r="CM70" s="32"/>
      <c r="CN70" s="39">
        <v>7220000</v>
      </c>
      <c r="CO70" s="40">
        <v>0</v>
      </c>
      <c r="CP70" s="41">
        <v>0</v>
      </c>
      <c r="CQ70" s="39">
        <v>552154.18999999994</v>
      </c>
      <c r="CR70" s="40">
        <v>0</v>
      </c>
      <c r="CS70" s="41">
        <v>0</v>
      </c>
      <c r="CT70" s="39">
        <v>417.43814500000002</v>
      </c>
      <c r="CU70" s="40">
        <v>0</v>
      </c>
      <c r="CV70" s="41">
        <v>0</v>
      </c>
      <c r="CW70" s="32"/>
      <c r="CX70" s="39">
        <v>10600000</v>
      </c>
      <c r="CY70" s="40">
        <v>0</v>
      </c>
      <c r="CZ70" s="41">
        <v>0</v>
      </c>
      <c r="DA70" s="39">
        <v>814000</v>
      </c>
      <c r="DB70" s="40">
        <v>0</v>
      </c>
      <c r="DC70" s="41">
        <v>0</v>
      </c>
      <c r="DD70" s="39">
        <v>652</v>
      </c>
      <c r="DE70" s="40">
        <v>0</v>
      </c>
      <c r="DF70" s="41">
        <v>0</v>
      </c>
      <c r="DG70" s="32"/>
      <c r="DH70" s="39">
        <v>149062800</v>
      </c>
      <c r="DI70" s="40">
        <v>0</v>
      </c>
      <c r="DJ70" s="41">
        <v>155772.22</v>
      </c>
      <c r="DK70" s="39">
        <v>11386703</v>
      </c>
      <c r="DL70" s="40">
        <v>0</v>
      </c>
      <c r="DM70" s="41">
        <v>11909.386</v>
      </c>
      <c r="DN70" s="39">
        <v>6296.4470000000001</v>
      </c>
      <c r="DO70" s="40">
        <v>0</v>
      </c>
      <c r="DP70" s="41">
        <v>6.225257</v>
      </c>
      <c r="DQ70" s="32"/>
    </row>
    <row r="71" spans="1:121" x14ac:dyDescent="0.25">
      <c r="AE71" s="48"/>
      <c r="AO71" s="48"/>
      <c r="AY71" s="48"/>
      <c r="BI71" s="48"/>
      <c r="BS71" s="48"/>
      <c r="CC71" s="48"/>
      <c r="CM71" s="48"/>
      <c r="CW71" s="48"/>
      <c r="DG71" s="48"/>
      <c r="DQ71" s="48"/>
    </row>
    <row r="75" spans="1:121" x14ac:dyDescent="0.25">
      <c r="V75" s="85"/>
      <c r="X75" s="85"/>
    </row>
    <row r="76" spans="1:121" x14ac:dyDescent="0.25">
      <c r="V76" s="85"/>
      <c r="W76" s="85"/>
      <c r="X76" s="85"/>
      <c r="Y76" s="85"/>
      <c r="Z76" s="85"/>
      <c r="AA76" s="85"/>
      <c r="AB76" s="85"/>
      <c r="AC76" s="85"/>
      <c r="AD76" s="85"/>
    </row>
    <row r="77" spans="1:121" x14ac:dyDescent="0.25">
      <c r="V77" s="85"/>
      <c r="W77" s="85"/>
      <c r="X77" s="85"/>
      <c r="Y77" s="85"/>
      <c r="Z77" s="85"/>
      <c r="AA77" s="85"/>
      <c r="AB77" s="85"/>
      <c r="AC77" s="85"/>
      <c r="AD77" s="85"/>
    </row>
    <row r="78" spans="1:121" x14ac:dyDescent="0.25">
      <c r="V78" s="85"/>
      <c r="W78" s="85"/>
      <c r="X78" s="85"/>
      <c r="Y78" s="85"/>
      <c r="Z78" s="85"/>
      <c r="AA78" s="85"/>
      <c r="AB78" s="85"/>
      <c r="AC78" s="85"/>
      <c r="AD78" s="85"/>
    </row>
    <row r="79" spans="1:121" x14ac:dyDescent="0.25">
      <c r="V79" s="85"/>
      <c r="W79" s="85"/>
      <c r="X79" s="85"/>
      <c r="Y79" s="85"/>
      <c r="Z79" s="85"/>
      <c r="AA79" s="85"/>
      <c r="AB79" s="85"/>
      <c r="AC79" s="85"/>
      <c r="AD79" s="85"/>
    </row>
    <row r="80" spans="1:121" x14ac:dyDescent="0.25">
      <c r="V80" s="85"/>
      <c r="W80" s="85"/>
      <c r="X80" s="85"/>
      <c r="Y80" s="85"/>
      <c r="Z80" s="85"/>
      <c r="AA80" s="85"/>
      <c r="AB80" s="85"/>
      <c r="AC80" s="85"/>
      <c r="AD80" s="85"/>
    </row>
    <row r="81" spans="22:30" x14ac:dyDescent="0.25">
      <c r="V81" s="85"/>
      <c r="W81" s="85"/>
      <c r="X81" s="85"/>
      <c r="Y81" s="85"/>
      <c r="Z81" s="85"/>
      <c r="AA81" s="85"/>
      <c r="AB81" s="85"/>
      <c r="AC81" s="85"/>
      <c r="AD81" s="85"/>
    </row>
    <row r="82" spans="22:30" x14ac:dyDescent="0.25">
      <c r="V82" s="85"/>
      <c r="W82" s="85"/>
      <c r="X82" s="85"/>
      <c r="Y82" s="85"/>
      <c r="Z82" s="85"/>
      <c r="AA82" s="85"/>
      <c r="AB82" s="85"/>
      <c r="AC82" s="85"/>
      <c r="AD82" s="85"/>
    </row>
    <row r="83" spans="22:30" x14ac:dyDescent="0.25">
      <c r="V83" s="85"/>
      <c r="W83" s="85"/>
      <c r="X83" s="85"/>
      <c r="Y83" s="85"/>
      <c r="Z83" s="85"/>
      <c r="AA83" s="85"/>
      <c r="AB83" s="85"/>
      <c r="AC83" s="85"/>
      <c r="AD83" s="85"/>
    </row>
    <row r="84" spans="22:30" x14ac:dyDescent="0.25">
      <c r="V84" s="85"/>
      <c r="W84" s="85"/>
      <c r="X84" s="85"/>
      <c r="Y84" s="85"/>
      <c r="Z84" s="85"/>
      <c r="AA84" s="85"/>
      <c r="AB84" s="85"/>
      <c r="AC84" s="85"/>
      <c r="AD84" s="85"/>
    </row>
    <row r="85" spans="22:30" x14ac:dyDescent="0.25">
      <c r="V85" s="85"/>
      <c r="W85" s="85"/>
      <c r="X85" s="85"/>
      <c r="Y85" s="85"/>
      <c r="Z85" s="85"/>
      <c r="AA85" s="85"/>
      <c r="AB85" s="85"/>
      <c r="AC85" s="85"/>
      <c r="AD85" s="85"/>
    </row>
    <row r="86" spans="22:30" x14ac:dyDescent="0.25">
      <c r="V86" s="85"/>
      <c r="W86" s="85"/>
      <c r="X86" s="85"/>
      <c r="Y86" s="85"/>
      <c r="Z86" s="85"/>
      <c r="AA86" s="85"/>
      <c r="AB86" s="85"/>
      <c r="AC86" s="85"/>
      <c r="AD86" s="85"/>
    </row>
    <row r="87" spans="22:30" x14ac:dyDescent="0.25">
      <c r="V87" s="85"/>
      <c r="W87" s="85"/>
      <c r="X87" s="85"/>
      <c r="Y87" s="85"/>
      <c r="Z87" s="85"/>
      <c r="AA87" s="85"/>
      <c r="AB87" s="85"/>
      <c r="AC87" s="85"/>
      <c r="AD87" s="85"/>
    </row>
    <row r="88" spans="22:30" x14ac:dyDescent="0.25">
      <c r="V88" s="85"/>
      <c r="W88" s="85"/>
      <c r="X88" s="85"/>
      <c r="Y88" s="85"/>
      <c r="Z88" s="85"/>
      <c r="AA88" s="85"/>
      <c r="AB88" s="85"/>
      <c r="AC88" s="85"/>
      <c r="AD88" s="85"/>
    </row>
    <row r="89" spans="22:30" x14ac:dyDescent="0.25">
      <c r="V89" s="85"/>
      <c r="W89" s="85"/>
      <c r="X89" s="85"/>
      <c r="Y89" s="85"/>
      <c r="Z89" s="85"/>
      <c r="AA89" s="85"/>
      <c r="AB89" s="85"/>
      <c r="AC89" s="85"/>
      <c r="AD89" s="85"/>
    </row>
    <row r="90" spans="22:30" x14ac:dyDescent="0.25">
      <c r="V90" s="85"/>
      <c r="W90" s="85"/>
      <c r="X90" s="85"/>
      <c r="Y90" s="85"/>
      <c r="Z90" s="85"/>
      <c r="AA90" s="85"/>
      <c r="AB90" s="85"/>
      <c r="AC90" s="85"/>
      <c r="AD90" s="85"/>
    </row>
    <row r="91" spans="22:30" x14ac:dyDescent="0.25">
      <c r="V91" s="85"/>
      <c r="W91" s="85"/>
      <c r="X91" s="85"/>
      <c r="Y91" s="85"/>
      <c r="Z91" s="85"/>
      <c r="AA91" s="85"/>
      <c r="AB91" s="85"/>
      <c r="AC91" s="85"/>
      <c r="AD91" s="85"/>
    </row>
    <row r="92" spans="22:30" x14ac:dyDescent="0.25">
      <c r="V92" s="85"/>
      <c r="W92" s="85"/>
      <c r="X92" s="85"/>
      <c r="Y92" s="85"/>
      <c r="Z92" s="85"/>
      <c r="AA92" s="85"/>
      <c r="AB92" s="85"/>
      <c r="AC92" s="85"/>
      <c r="AD92" s="85"/>
    </row>
    <row r="93" spans="22:30" x14ac:dyDescent="0.25">
      <c r="V93" s="85"/>
      <c r="W93" s="85"/>
      <c r="X93" s="85"/>
      <c r="Y93" s="85"/>
      <c r="Z93" s="85"/>
      <c r="AA93" s="85"/>
      <c r="AB93" s="85"/>
      <c r="AC93" s="85"/>
      <c r="AD93" s="85"/>
    </row>
    <row r="94" spans="22:30" x14ac:dyDescent="0.25">
      <c r="V94" s="85"/>
      <c r="X94" s="85"/>
    </row>
    <row r="95" spans="22:30" x14ac:dyDescent="0.25">
      <c r="V95" s="85"/>
      <c r="X95" s="85"/>
    </row>
    <row r="96" spans="22:30" x14ac:dyDescent="0.25">
      <c r="V96" s="85"/>
      <c r="X96" s="85"/>
    </row>
    <row r="97" spans="22:24" x14ac:dyDescent="0.25">
      <c r="V97" s="85"/>
      <c r="X97" s="85"/>
    </row>
    <row r="98" spans="22:24" x14ac:dyDescent="0.25">
      <c r="V98" s="85"/>
      <c r="X98" s="85"/>
    </row>
    <row r="99" spans="22:24" x14ac:dyDescent="0.25">
      <c r="V99" s="85"/>
      <c r="X99" s="85"/>
    </row>
    <row r="100" spans="22:24" x14ac:dyDescent="0.25">
      <c r="V100" s="85"/>
      <c r="X100" s="85"/>
    </row>
    <row r="101" spans="22:24" x14ac:dyDescent="0.25">
      <c r="V101" s="85"/>
      <c r="X101" s="85"/>
    </row>
    <row r="102" spans="22:24" x14ac:dyDescent="0.25">
      <c r="V102" s="85"/>
      <c r="X102" s="85"/>
    </row>
    <row r="103" spans="22:24" x14ac:dyDescent="0.25">
      <c r="V103" s="85"/>
      <c r="X103" s="85"/>
    </row>
    <row r="104" spans="22:24" x14ac:dyDescent="0.25">
      <c r="V104" s="85"/>
      <c r="X104" s="85"/>
    </row>
    <row r="105" spans="22:24" x14ac:dyDescent="0.25">
      <c r="V105" s="85"/>
      <c r="X105" s="85"/>
    </row>
    <row r="106" spans="22:24" x14ac:dyDescent="0.25">
      <c r="V106" s="85"/>
      <c r="X106" s="85"/>
    </row>
    <row r="107" spans="22:24" x14ac:dyDescent="0.25">
      <c r="V107" s="85"/>
      <c r="X107" s="85"/>
    </row>
    <row r="108" spans="22:24" x14ac:dyDescent="0.25">
      <c r="V108" s="85"/>
      <c r="X108" s="85"/>
    </row>
    <row r="109" spans="22:24" x14ac:dyDescent="0.25">
      <c r="V109" s="85"/>
      <c r="X109" s="85"/>
    </row>
    <row r="110" spans="22:24" x14ac:dyDescent="0.25">
      <c r="V110" s="85"/>
      <c r="X110" s="85"/>
    </row>
    <row r="111" spans="22:24" x14ac:dyDescent="0.25">
      <c r="V111" s="85"/>
      <c r="X111" s="85"/>
    </row>
  </sheetData>
  <mergeCells count="48">
    <mergeCell ref="DD2:DF2"/>
    <mergeCell ref="DH2:DJ2"/>
    <mergeCell ref="DK2:DM2"/>
    <mergeCell ref="DN2:DP2"/>
    <mergeCell ref="CJ2:CL2"/>
    <mergeCell ref="CN2:CP2"/>
    <mergeCell ref="CQ2:CS2"/>
    <mergeCell ref="CT2:CV2"/>
    <mergeCell ref="CX2:CZ2"/>
    <mergeCell ref="DA2:DC2"/>
    <mergeCell ref="AZ2:BB2"/>
    <mergeCell ref="AP1:AX1"/>
    <mergeCell ref="AZ1:BH1"/>
    <mergeCell ref="CG2:CI2"/>
    <mergeCell ref="BF2:BH2"/>
    <mergeCell ref="BJ2:BL2"/>
    <mergeCell ref="BM2:BO2"/>
    <mergeCell ref="BP2:BR2"/>
    <mergeCell ref="BT2:BV2"/>
    <mergeCell ref="BW2:BY2"/>
    <mergeCell ref="BZ2:CB2"/>
    <mergeCell ref="CD2:CF2"/>
    <mergeCell ref="AI2:AK2"/>
    <mergeCell ref="AL2:AN2"/>
    <mergeCell ref="AP2:AR2"/>
    <mergeCell ref="AS2:AU2"/>
    <mergeCell ref="AV2:AX2"/>
    <mergeCell ref="R2:T2"/>
    <mergeCell ref="V2:X2"/>
    <mergeCell ref="Y2:AA2"/>
    <mergeCell ref="AB2:AD2"/>
    <mergeCell ref="AF2:AH2"/>
    <mergeCell ref="DH1:DP1"/>
    <mergeCell ref="B2:D2"/>
    <mergeCell ref="E2:G2"/>
    <mergeCell ref="H2:J2"/>
    <mergeCell ref="L2:N2"/>
    <mergeCell ref="O2:Q2"/>
    <mergeCell ref="BJ1:BR1"/>
    <mergeCell ref="BT1:CB1"/>
    <mergeCell ref="CD1:CL1"/>
    <mergeCell ref="CN1:CV1"/>
    <mergeCell ref="CX1:DF1"/>
    <mergeCell ref="B1:J1"/>
    <mergeCell ref="L1:T1"/>
    <mergeCell ref="V1:AD1"/>
    <mergeCell ref="AF1:AN1"/>
    <mergeCell ref="BC2:B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</vt:lpstr>
      <vt:lpstr>Emissions</vt:lpstr>
      <vt:lpstr>Savings (Percentages)</vt:lpstr>
      <vt:lpstr>Input Emissions</vt:lpstr>
      <vt:lpstr>Inputs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TRL</dc:creator>
  <cp:lastModifiedBy>TRL</cp:lastModifiedBy>
  <dcterms:created xsi:type="dcterms:W3CDTF">2015-09-18T14:49:17Z</dcterms:created>
  <dcterms:modified xsi:type="dcterms:W3CDTF">2015-10-16T15:47:17Z</dcterms:modified>
</cp:coreProperties>
</file>