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28" i="1" l="1"/>
  <c r="G28" i="1"/>
  <c r="C28" i="1"/>
  <c r="D28" i="1"/>
  <c r="B28" i="1"/>
  <c r="G33" i="1" a="1"/>
  <c r="G33" i="1" s="1"/>
  <c r="G34" i="1" s="1"/>
  <c r="G35" i="1" s="1"/>
  <c r="H33" i="1" a="1"/>
  <c r="H33" i="1" s="1"/>
  <c r="H34" i="1" s="1"/>
  <c r="H35" i="1" s="1"/>
  <c r="G26" i="1"/>
  <c r="H26" i="1"/>
  <c r="I26" i="1" s="1"/>
  <c r="G27" i="1"/>
  <c r="H27" i="1" s="1"/>
  <c r="I27" i="1" s="1"/>
  <c r="G25" i="1"/>
  <c r="H25" i="1" s="1"/>
  <c r="I25" i="1" s="1"/>
  <c r="I28" i="1" s="1"/>
  <c r="J20" i="1"/>
  <c r="K20" i="1"/>
  <c r="L20" i="1"/>
  <c r="M20" i="1"/>
  <c r="J21" i="1"/>
  <c r="K21" i="1"/>
  <c r="L21" i="1"/>
  <c r="M21" i="1"/>
  <c r="K19" i="1"/>
  <c r="L19" i="1"/>
  <c r="M19" i="1"/>
  <c r="J19" i="1"/>
  <c r="F21" i="1"/>
  <c r="G21" i="1"/>
  <c r="H21" i="1"/>
  <c r="F20" i="1"/>
  <c r="G20" i="1"/>
  <c r="H20" i="1"/>
  <c r="I20" i="1"/>
  <c r="I21" i="1"/>
  <c r="G19" i="1"/>
  <c r="H19" i="1"/>
  <c r="I19" i="1"/>
  <c r="F19" i="1"/>
  <c r="B20" i="1"/>
  <c r="C20" i="1"/>
  <c r="D20" i="1"/>
  <c r="E20" i="1"/>
  <c r="B21" i="1"/>
  <c r="C21" i="1"/>
  <c r="D21" i="1"/>
  <c r="E21" i="1"/>
  <c r="E19" i="1"/>
  <c r="E33" i="1" s="1" a="1"/>
  <c r="E33" i="1" s="1"/>
  <c r="E34" i="1" s="1"/>
  <c r="E35" i="1" s="1"/>
  <c r="D19" i="1"/>
  <c r="D33" i="1" s="1" a="1"/>
  <c r="D33" i="1" s="1"/>
  <c r="D34" i="1" s="1"/>
  <c r="D35" i="1" s="1"/>
  <c r="C19" i="1"/>
  <c r="K33" i="1" s="1" a="1"/>
  <c r="K33" i="1" s="1"/>
  <c r="K34" i="1" s="1"/>
  <c r="K35" i="1" s="1"/>
  <c r="B19" i="1"/>
  <c r="F33" i="1" s="1" a="1"/>
  <c r="F33" i="1" s="1"/>
  <c r="F34" i="1" s="1"/>
  <c r="F35" i="1" s="1"/>
  <c r="I33" i="1" l="1" a="1"/>
  <c r="I33" i="1" s="1"/>
  <c r="I34" i="1" s="1"/>
  <c r="I35" i="1" s="1"/>
  <c r="Q30" i="1" s="1"/>
  <c r="B33" i="1" a="1"/>
  <c r="B33" i="1" s="1"/>
  <c r="B34" i="1" s="1"/>
  <c r="B35" i="1" s="1"/>
  <c r="J33" i="1" a="1"/>
  <c r="J33" i="1" s="1"/>
  <c r="J34" i="1" s="1"/>
  <c r="J35" i="1" s="1"/>
  <c r="R28" i="1" s="1"/>
  <c r="C33" i="1" a="1"/>
  <c r="C33" i="1" s="1"/>
  <c r="C34" i="1" s="1"/>
  <c r="C35" i="1" s="1"/>
  <c r="M33" i="1" a="1"/>
  <c r="M33" i="1" s="1"/>
  <c r="M34" i="1" s="1"/>
  <c r="M35" i="1" s="1"/>
  <c r="R30" i="1" s="1"/>
  <c r="L33" i="1" a="1"/>
  <c r="L33" i="1" s="1"/>
  <c r="L34" i="1" s="1"/>
  <c r="L35" i="1" s="1"/>
  <c r="R29" i="1" s="1"/>
  <c r="R34" i="1"/>
  <c r="R35" i="1" s="1"/>
  <c r="Q34" i="1"/>
  <c r="Q35" i="1" s="1"/>
  <c r="Q29" i="1"/>
  <c r="Q28" i="1"/>
  <c r="P28" i="1"/>
  <c r="P29" i="1"/>
  <c r="P34" i="1"/>
  <c r="P35" i="1" s="1"/>
  <c r="P30" i="1"/>
  <c r="Q31" i="1" l="1"/>
  <c r="Q32" i="1" s="1"/>
  <c r="R31" i="1"/>
  <c r="R32" i="1" s="1"/>
  <c r="P31" i="1"/>
  <c r="P32" i="1" s="1"/>
</calcChain>
</file>

<file path=xl/sharedStrings.xml><?xml version="1.0" encoding="utf-8"?>
<sst xmlns="http://schemas.openxmlformats.org/spreadsheetml/2006/main" count="101" uniqueCount="44">
  <si>
    <t>Training</t>
  </si>
  <si>
    <t>Support</t>
  </si>
  <si>
    <t>Advisory</t>
  </si>
  <si>
    <t>Usage</t>
  </si>
  <si>
    <t>Y1</t>
  </si>
  <si>
    <t>Y2</t>
  </si>
  <si>
    <t>Y3</t>
  </si>
  <si>
    <t>Period</t>
  </si>
  <si>
    <t>Type of demand</t>
  </si>
  <si>
    <t>Large municipality</t>
  </si>
  <si>
    <t>Small municipality</t>
  </si>
  <si>
    <t>Third party</t>
  </si>
  <si>
    <t>Initial implementation unit</t>
  </si>
  <si>
    <t>How many initiatives will a subscriber engage in during the first three years?</t>
  </si>
  <si>
    <t>How much assistance does an initiative require?</t>
  </si>
  <si>
    <t>Training demand</t>
  </si>
  <si>
    <t>Support demand</t>
  </si>
  <si>
    <t>Advisory demand</t>
  </si>
  <si>
    <t>Usage demand</t>
  </si>
  <si>
    <t>Utilization threshold</t>
  </si>
  <si>
    <t>Total projected assistance all subscribers?</t>
  </si>
  <si>
    <t>Year of demand</t>
  </si>
  <si>
    <t>Year</t>
  </si>
  <si>
    <t>Days per year</t>
  </si>
  <si>
    <t>Total days of demand</t>
  </si>
  <si>
    <t>Total FTEs</t>
  </si>
  <si>
    <t>Total licenses required</t>
  </si>
  <si>
    <t>Modeling parameters</t>
  </si>
  <si>
    <t>Demand Parameters (in Unit Hours)</t>
  </si>
  <si>
    <t>Demand Estimates (in Units)</t>
  </si>
  <si>
    <t>Demand Projections (in Hours)</t>
  </si>
  <si>
    <t>Total demand in days</t>
  </si>
  <si>
    <t>Total subscribers end of year?</t>
  </si>
  <si>
    <t>SA project units</t>
  </si>
  <si>
    <t>Hours per day</t>
  </si>
  <si>
    <t>Total projected demand in hours</t>
  </si>
  <si>
    <t>Adjusted demand in hours (See Note 1)</t>
  </si>
  <si>
    <t>Total</t>
  </si>
  <si>
    <t>Initial implementation assistance</t>
  </si>
  <si>
    <t>SA project assistance</t>
  </si>
  <si>
    <t>How much assistance will a subscriber require to support the initiatives?</t>
  </si>
  <si>
    <t>How many subscribers will be added in each year?</t>
  </si>
  <si>
    <t>NOTE 1: Assume subscribers come onboard at a constant rate through the year, making the actual demand equal to 50% of the projected demand.</t>
  </si>
  <si>
    <t>Summary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</si>
</sst>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167" fontId="0" fillId="4" borderId="1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7" fontId="0" fillId="2" borderId="7" xfId="0" applyNumberFormat="1" applyFill="1" applyBorder="1"/>
    <xf numFmtId="167" fontId="0" fillId="2" borderId="8" xfId="0" applyNumberFormat="1" applyFill="1" applyBorder="1"/>
    <xf numFmtId="167" fontId="0" fillId="4" borderId="5" xfId="0" applyNumberFormat="1" applyFill="1" applyBorder="1"/>
    <xf numFmtId="0" fontId="0" fillId="2" borderId="9" xfId="0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1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1" xfId="1" applyNumberFormat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S13" sqref="S13"/>
    </sheetView>
  </sheetViews>
  <sheetFormatPr defaultRowHeight="15" x14ac:dyDescent="0.25"/>
  <cols>
    <col min="1" max="1" width="37.42578125" customWidth="1"/>
    <col min="15" max="15" width="21.5703125" bestFit="1" customWidth="1"/>
    <col min="17" max="17" width="9" customWidth="1"/>
  </cols>
  <sheetData>
    <row r="1" spans="1:13" x14ac:dyDescent="0.25">
      <c r="A1" t="s">
        <v>14</v>
      </c>
    </row>
    <row r="2" spans="1:13" x14ac:dyDescent="0.25">
      <c r="A2" s="2" t="s">
        <v>28</v>
      </c>
      <c r="B2" s="4" t="s">
        <v>38</v>
      </c>
      <c r="C2" s="4"/>
      <c r="D2" s="4"/>
      <c r="E2" s="4"/>
      <c r="F2" s="8"/>
      <c r="G2" s="4" t="s">
        <v>39</v>
      </c>
      <c r="H2" s="4"/>
      <c r="I2" s="4"/>
      <c r="J2" s="4"/>
    </row>
    <row r="3" spans="1:13" x14ac:dyDescent="0.25">
      <c r="A3" s="2" t="s">
        <v>8</v>
      </c>
      <c r="B3" s="3" t="s">
        <v>0</v>
      </c>
      <c r="C3" s="3" t="s">
        <v>3</v>
      </c>
      <c r="D3" s="3" t="s">
        <v>1</v>
      </c>
      <c r="E3" s="3" t="s">
        <v>2</v>
      </c>
      <c r="F3" s="8"/>
      <c r="G3" s="3" t="s">
        <v>0</v>
      </c>
      <c r="H3" s="3" t="s">
        <v>3</v>
      </c>
      <c r="I3" s="3" t="s">
        <v>1</v>
      </c>
      <c r="J3" s="3" t="s">
        <v>2</v>
      </c>
    </row>
    <row r="4" spans="1:13" x14ac:dyDescent="0.25">
      <c r="A4" s="2" t="s">
        <v>9</v>
      </c>
      <c r="B4" s="25">
        <v>8</v>
      </c>
      <c r="C4" s="25">
        <v>48</v>
      </c>
      <c r="D4" s="25">
        <v>4</v>
      </c>
      <c r="E4" s="25">
        <v>4</v>
      </c>
      <c r="F4" s="8"/>
      <c r="G4" s="25">
        <v>8</v>
      </c>
      <c r="H4" s="25">
        <v>24</v>
      </c>
      <c r="I4" s="25">
        <v>4</v>
      </c>
      <c r="J4" s="25">
        <v>4</v>
      </c>
    </row>
    <row r="5" spans="1:13" x14ac:dyDescent="0.25">
      <c r="A5" s="2" t="s">
        <v>10</v>
      </c>
      <c r="B5" s="25">
        <v>8</v>
      </c>
      <c r="C5" s="25">
        <v>16</v>
      </c>
      <c r="D5" s="25">
        <v>8</v>
      </c>
      <c r="E5" s="25">
        <v>12</v>
      </c>
      <c r="F5" s="8"/>
      <c r="G5" s="25">
        <v>8</v>
      </c>
      <c r="H5" s="25">
        <v>8</v>
      </c>
      <c r="I5" s="25">
        <v>8</v>
      </c>
      <c r="J5" s="25">
        <v>12</v>
      </c>
    </row>
    <row r="6" spans="1:13" x14ac:dyDescent="0.25">
      <c r="A6" s="2" t="s">
        <v>11</v>
      </c>
      <c r="B6" s="25">
        <v>8</v>
      </c>
      <c r="C6" s="25">
        <v>48</v>
      </c>
      <c r="D6" s="25">
        <v>4</v>
      </c>
      <c r="E6" s="25">
        <v>8</v>
      </c>
      <c r="F6" s="8"/>
      <c r="G6" s="25">
        <v>0</v>
      </c>
      <c r="H6" s="25">
        <v>24</v>
      </c>
      <c r="I6" s="25">
        <v>4</v>
      </c>
      <c r="J6" s="25">
        <v>4</v>
      </c>
    </row>
    <row r="8" spans="1:13" x14ac:dyDescent="0.25">
      <c r="A8" t="s">
        <v>13</v>
      </c>
    </row>
    <row r="9" spans="1:13" x14ac:dyDescent="0.25">
      <c r="A9" s="2" t="s">
        <v>29</v>
      </c>
      <c r="B9" s="2" t="s">
        <v>12</v>
      </c>
      <c r="C9" s="2"/>
      <c r="D9" s="2"/>
      <c r="E9" s="8"/>
      <c r="F9" s="8"/>
      <c r="G9" s="4" t="s">
        <v>33</v>
      </c>
      <c r="H9" s="4"/>
      <c r="I9" s="4"/>
    </row>
    <row r="10" spans="1:13" x14ac:dyDescent="0.25">
      <c r="A10" s="2" t="s">
        <v>21</v>
      </c>
      <c r="B10" s="4" t="s">
        <v>4</v>
      </c>
      <c r="C10" s="4"/>
      <c r="D10" s="4"/>
      <c r="E10" s="9"/>
      <c r="F10" s="9"/>
      <c r="G10" s="10" t="s">
        <v>4</v>
      </c>
      <c r="H10" s="10" t="s">
        <v>5</v>
      </c>
      <c r="I10" s="10" t="s">
        <v>6</v>
      </c>
    </row>
    <row r="11" spans="1:13" x14ac:dyDescent="0.25">
      <c r="A11" s="2" t="s">
        <v>9</v>
      </c>
      <c r="B11" s="4">
        <v>1</v>
      </c>
      <c r="C11" s="4"/>
      <c r="D11" s="4"/>
      <c r="E11" s="8"/>
      <c r="F11" s="8"/>
      <c r="G11" s="25">
        <v>2</v>
      </c>
      <c r="H11" s="25">
        <v>4</v>
      </c>
      <c r="I11" s="25">
        <v>6</v>
      </c>
    </row>
    <row r="12" spans="1:13" x14ac:dyDescent="0.25">
      <c r="A12" s="2" t="s">
        <v>10</v>
      </c>
      <c r="B12" s="4">
        <v>1</v>
      </c>
      <c r="C12" s="4"/>
      <c r="D12" s="4"/>
      <c r="E12" s="8"/>
      <c r="F12" s="8"/>
      <c r="G12" s="25">
        <v>1</v>
      </c>
      <c r="H12" s="25">
        <v>1</v>
      </c>
      <c r="I12" s="25">
        <v>2</v>
      </c>
    </row>
    <row r="13" spans="1:13" x14ac:dyDescent="0.25">
      <c r="A13" s="2" t="s">
        <v>11</v>
      </c>
      <c r="B13" s="4">
        <v>1</v>
      </c>
      <c r="C13" s="4"/>
      <c r="D13" s="4"/>
      <c r="E13" s="8"/>
      <c r="F13" s="8"/>
      <c r="G13" s="25">
        <v>2</v>
      </c>
      <c r="H13" s="25">
        <v>6</v>
      </c>
      <c r="I13" s="25">
        <v>10</v>
      </c>
    </row>
    <row r="15" spans="1:13" x14ac:dyDescent="0.25">
      <c r="A15" t="s">
        <v>40</v>
      </c>
    </row>
    <row r="16" spans="1:13" x14ac:dyDescent="0.2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8" x14ac:dyDescent="0.25">
      <c r="A17" s="2" t="s">
        <v>21</v>
      </c>
      <c r="B17" s="5" t="s">
        <v>4</v>
      </c>
      <c r="C17" s="6"/>
      <c r="D17" s="6"/>
      <c r="E17" s="7"/>
      <c r="F17" s="5" t="s">
        <v>5</v>
      </c>
      <c r="G17" s="6"/>
      <c r="H17" s="6"/>
      <c r="I17" s="7"/>
      <c r="J17" s="5" t="s">
        <v>6</v>
      </c>
      <c r="K17" s="6"/>
      <c r="L17" s="6"/>
      <c r="M17" s="7"/>
    </row>
    <row r="18" spans="1:18" x14ac:dyDescent="0.25">
      <c r="A18" s="2" t="s">
        <v>8</v>
      </c>
      <c r="B18" s="2" t="s">
        <v>0</v>
      </c>
      <c r="C18" s="2" t="s">
        <v>3</v>
      </c>
      <c r="D18" s="2" t="s">
        <v>1</v>
      </c>
      <c r="E18" s="2" t="s">
        <v>2</v>
      </c>
      <c r="F18" s="2" t="s">
        <v>0</v>
      </c>
      <c r="G18" s="2" t="s">
        <v>3</v>
      </c>
      <c r="H18" s="2" t="s">
        <v>1</v>
      </c>
      <c r="I18" s="2" t="s">
        <v>2</v>
      </c>
      <c r="J18" s="2" t="s">
        <v>0</v>
      </c>
      <c r="K18" s="2" t="s">
        <v>3</v>
      </c>
      <c r="L18" s="2" t="s">
        <v>1</v>
      </c>
      <c r="M18" s="2" t="s">
        <v>2</v>
      </c>
    </row>
    <row r="19" spans="1:18" x14ac:dyDescent="0.25">
      <c r="A19" s="2" t="s">
        <v>9</v>
      </c>
      <c r="B19" s="2">
        <f>$B11*B4+$G11*G4</f>
        <v>24</v>
      </c>
      <c r="C19" s="2">
        <f>$B11*C4+$G11*H4</f>
        <v>96</v>
      </c>
      <c r="D19" s="2">
        <f>$B11*D4+$G11*I4</f>
        <v>12</v>
      </c>
      <c r="E19" s="2">
        <f>$B11*E4+$G11*J4</f>
        <v>12</v>
      </c>
      <c r="F19" s="2">
        <f>$H11*G4</f>
        <v>32</v>
      </c>
      <c r="G19" s="2">
        <f t="shared" ref="G19:I19" si="0">$H11*H4</f>
        <v>96</v>
      </c>
      <c r="H19" s="2">
        <f t="shared" si="0"/>
        <v>16</v>
      </c>
      <c r="I19" s="2">
        <f t="shared" si="0"/>
        <v>16</v>
      </c>
      <c r="J19" s="2">
        <f>$I11*G4</f>
        <v>48</v>
      </c>
      <c r="K19" s="2">
        <f t="shared" ref="K19:M19" si="1">$I11*H4</f>
        <v>144</v>
      </c>
      <c r="L19" s="2">
        <f t="shared" si="1"/>
        <v>24</v>
      </c>
      <c r="M19" s="2">
        <f t="shared" si="1"/>
        <v>24</v>
      </c>
    </row>
    <row r="20" spans="1:18" x14ac:dyDescent="0.25">
      <c r="A20" s="2" t="s">
        <v>10</v>
      </c>
      <c r="B20" s="2">
        <f t="shared" ref="B20:E20" si="2">$B12*B5+$G12*G5</f>
        <v>16</v>
      </c>
      <c r="C20" s="2">
        <f t="shared" si="2"/>
        <v>24</v>
      </c>
      <c r="D20" s="2">
        <f t="shared" si="2"/>
        <v>16</v>
      </c>
      <c r="E20" s="2">
        <f t="shared" si="2"/>
        <v>24</v>
      </c>
      <c r="F20" s="2">
        <f t="shared" ref="F20:I20" si="3">$H12*G5</f>
        <v>8</v>
      </c>
      <c r="G20" s="2">
        <f t="shared" si="3"/>
        <v>8</v>
      </c>
      <c r="H20" s="2">
        <f t="shared" si="3"/>
        <v>8</v>
      </c>
      <c r="I20" s="2">
        <f t="shared" si="3"/>
        <v>12</v>
      </c>
      <c r="J20" s="2">
        <f>$I12*G5</f>
        <v>16</v>
      </c>
      <c r="K20" s="2">
        <f>$I12*H5</f>
        <v>16</v>
      </c>
      <c r="L20" s="2">
        <f>$I12*I5</f>
        <v>16</v>
      </c>
      <c r="M20" s="2">
        <f>$I12*J5</f>
        <v>24</v>
      </c>
    </row>
    <row r="21" spans="1:18" x14ac:dyDescent="0.25">
      <c r="A21" s="2" t="s">
        <v>11</v>
      </c>
      <c r="B21" s="2">
        <f t="shared" ref="B21:E21" si="4">$B13*B6+$G13*G6</f>
        <v>8</v>
      </c>
      <c r="C21" s="2">
        <f t="shared" si="4"/>
        <v>96</v>
      </c>
      <c r="D21" s="2">
        <f t="shared" si="4"/>
        <v>12</v>
      </c>
      <c r="E21" s="2">
        <f t="shared" si="4"/>
        <v>16</v>
      </c>
      <c r="F21" s="2">
        <f>$H13*G6</f>
        <v>0</v>
      </c>
      <c r="G21" s="2">
        <f>$H13*H6</f>
        <v>144</v>
      </c>
      <c r="H21" s="2">
        <f>$H13*I6</f>
        <v>24</v>
      </c>
      <c r="I21" s="2">
        <f>$H13*J6</f>
        <v>24</v>
      </c>
      <c r="J21" s="2">
        <f>$I13*G6</f>
        <v>0</v>
      </c>
      <c r="K21" s="2">
        <f>$I13*H6</f>
        <v>240</v>
      </c>
      <c r="L21" s="2">
        <f>$I13*I6</f>
        <v>40</v>
      </c>
      <c r="M21" s="2">
        <f>$I13*J6</f>
        <v>40</v>
      </c>
      <c r="O21" t="s">
        <v>27</v>
      </c>
    </row>
    <row r="22" spans="1:18" x14ac:dyDescent="0.25">
      <c r="O22" s="2" t="s">
        <v>34</v>
      </c>
      <c r="P22" s="25">
        <v>7</v>
      </c>
    </row>
    <row r="23" spans="1:18" x14ac:dyDescent="0.25">
      <c r="A23" t="s">
        <v>41</v>
      </c>
      <c r="G23" t="s">
        <v>32</v>
      </c>
      <c r="O23" s="2" t="s">
        <v>23</v>
      </c>
      <c r="P23" s="25">
        <v>200</v>
      </c>
    </row>
    <row r="24" spans="1:18" x14ac:dyDescent="0.25">
      <c r="A24" s="2" t="s">
        <v>22</v>
      </c>
      <c r="B24" s="3" t="s">
        <v>4</v>
      </c>
      <c r="C24" s="3" t="s">
        <v>5</v>
      </c>
      <c r="D24" s="3" t="s">
        <v>6</v>
      </c>
      <c r="G24" s="3" t="s">
        <v>4</v>
      </c>
      <c r="H24" s="3" t="s">
        <v>5</v>
      </c>
      <c r="I24" s="3" t="s">
        <v>6</v>
      </c>
      <c r="O24" s="2" t="s">
        <v>19</v>
      </c>
      <c r="P24" s="27">
        <v>0.5</v>
      </c>
    </row>
    <row r="25" spans="1:18" x14ac:dyDescent="0.25">
      <c r="A25" s="2" t="s">
        <v>9</v>
      </c>
      <c r="B25" s="25">
        <v>10</v>
      </c>
      <c r="C25" s="25">
        <v>10</v>
      </c>
      <c r="D25" s="25">
        <v>10</v>
      </c>
      <c r="G25" s="2">
        <f>B25</f>
        <v>10</v>
      </c>
      <c r="H25" s="2">
        <f>G25+C25</f>
        <v>20</v>
      </c>
      <c r="I25" s="2">
        <f>H25+D25</f>
        <v>30</v>
      </c>
    </row>
    <row r="26" spans="1:18" x14ac:dyDescent="0.25">
      <c r="A26" s="2" t="s">
        <v>10</v>
      </c>
      <c r="B26" s="25">
        <v>10</v>
      </c>
      <c r="C26" s="25">
        <v>10</v>
      </c>
      <c r="D26" s="25">
        <v>10</v>
      </c>
      <c r="G26" s="2">
        <f t="shared" ref="G26:G27" si="5">B26</f>
        <v>10</v>
      </c>
      <c r="H26" s="2">
        <f t="shared" ref="H26:I26" si="6">G26+C26</f>
        <v>20</v>
      </c>
      <c r="I26" s="2">
        <f t="shared" si="6"/>
        <v>30</v>
      </c>
      <c r="O26" t="s">
        <v>43</v>
      </c>
      <c r="P26" s="11"/>
      <c r="Q26" s="11"/>
      <c r="R26" s="11"/>
    </row>
    <row r="27" spans="1:18" ht="15.75" thickBot="1" x14ac:dyDescent="0.3">
      <c r="A27" s="13" t="s">
        <v>11</v>
      </c>
      <c r="B27" s="26">
        <v>10</v>
      </c>
      <c r="C27" s="26">
        <v>10</v>
      </c>
      <c r="D27" s="26">
        <v>10</v>
      </c>
      <c r="G27" s="13">
        <f t="shared" si="5"/>
        <v>10</v>
      </c>
      <c r="H27" s="13">
        <f t="shared" ref="H27:I27" si="7">G27+C27</f>
        <v>20</v>
      </c>
      <c r="I27" s="13">
        <f t="shared" si="7"/>
        <v>30</v>
      </c>
      <c r="O27" s="2" t="s">
        <v>7</v>
      </c>
      <c r="P27" s="3" t="s">
        <v>4</v>
      </c>
      <c r="Q27" s="3" t="s">
        <v>5</v>
      </c>
      <c r="R27" s="3" t="s">
        <v>6</v>
      </c>
    </row>
    <row r="28" spans="1:18" ht="15.75" thickBot="1" x14ac:dyDescent="0.3">
      <c r="A28" s="14" t="s">
        <v>37</v>
      </c>
      <c r="B28" s="15">
        <f>SUM(B25:B27)</f>
        <v>30</v>
      </c>
      <c r="C28" s="15">
        <f t="shared" ref="C28:D28" si="8">SUM(C25:C27)</f>
        <v>30</v>
      </c>
      <c r="D28" s="16">
        <f t="shared" si="8"/>
        <v>30</v>
      </c>
      <c r="G28" s="14">
        <f t="shared" ref="G28" si="9">SUM(G25:G27)</f>
        <v>30</v>
      </c>
      <c r="H28" s="15">
        <f t="shared" ref="H28" si="10">SUM(H25:H27)</f>
        <v>60</v>
      </c>
      <c r="I28" s="16">
        <f t="shared" ref="I28" si="11">SUM(I25:I27)</f>
        <v>90</v>
      </c>
      <c r="O28" s="2" t="s">
        <v>15</v>
      </c>
      <c r="P28" s="12">
        <f>B35</f>
        <v>34.285714285714285</v>
      </c>
      <c r="Q28" s="12">
        <f>F35</f>
        <v>62.857142857142854</v>
      </c>
      <c r="R28" s="12">
        <f>J35</f>
        <v>108.57142857142857</v>
      </c>
    </row>
    <row r="29" spans="1:18" x14ac:dyDescent="0.25">
      <c r="O29" s="2" t="s">
        <v>16</v>
      </c>
      <c r="P29" s="12">
        <f>D35</f>
        <v>28.571428571428573</v>
      </c>
      <c r="Q29" s="12">
        <f>H35</f>
        <v>62.857142857142854</v>
      </c>
      <c r="R29" s="12">
        <f>L35</f>
        <v>120</v>
      </c>
    </row>
    <row r="30" spans="1:18" x14ac:dyDescent="0.25">
      <c r="A30" t="s">
        <v>20</v>
      </c>
      <c r="O30" s="2" t="s">
        <v>17</v>
      </c>
      <c r="P30" s="12">
        <f>E35</f>
        <v>37.142857142857146</v>
      </c>
      <c r="Q30" s="12">
        <f>I35</f>
        <v>74.285714285714292</v>
      </c>
      <c r="R30" s="12">
        <f>M35</f>
        <v>137.14285714285714</v>
      </c>
    </row>
    <row r="31" spans="1:18" ht="15.75" thickBot="1" x14ac:dyDescent="0.3">
      <c r="A31" s="2" t="s">
        <v>21</v>
      </c>
      <c r="B31" s="5" t="s">
        <v>4</v>
      </c>
      <c r="C31" s="6"/>
      <c r="D31" s="6"/>
      <c r="E31" s="7"/>
      <c r="F31" s="5" t="s">
        <v>5</v>
      </c>
      <c r="G31" s="6"/>
      <c r="H31" s="6"/>
      <c r="I31" s="7"/>
      <c r="J31" s="5" t="s">
        <v>6</v>
      </c>
      <c r="K31" s="6"/>
      <c r="L31" s="6"/>
      <c r="M31" s="7"/>
      <c r="O31" s="13" t="s">
        <v>24</v>
      </c>
      <c r="P31" s="19">
        <f>SUM(P28:P30)</f>
        <v>100</v>
      </c>
      <c r="Q31" s="19">
        <f t="shared" ref="Q31:R31" si="12">SUM(Q28:Q30)</f>
        <v>200</v>
      </c>
      <c r="R31" s="19">
        <f t="shared" si="12"/>
        <v>365.71428571428567</v>
      </c>
    </row>
    <row r="32" spans="1:18" ht="15.75" thickBot="1" x14ac:dyDescent="0.3">
      <c r="A32" s="2" t="s">
        <v>8</v>
      </c>
      <c r="B32" s="3" t="s">
        <v>0</v>
      </c>
      <c r="C32" s="3" t="s">
        <v>3</v>
      </c>
      <c r="D32" s="3" t="s">
        <v>1</v>
      </c>
      <c r="E32" s="3" t="s">
        <v>2</v>
      </c>
      <c r="F32" s="3" t="s">
        <v>0</v>
      </c>
      <c r="G32" s="3" t="s">
        <v>3</v>
      </c>
      <c r="H32" s="3" t="s">
        <v>1</v>
      </c>
      <c r="I32" s="3" t="s">
        <v>2</v>
      </c>
      <c r="J32" s="3" t="s">
        <v>0</v>
      </c>
      <c r="K32" s="3" t="s">
        <v>3</v>
      </c>
      <c r="L32" s="3" t="s">
        <v>1</v>
      </c>
      <c r="M32" s="3" t="s">
        <v>2</v>
      </c>
      <c r="O32" s="14" t="s">
        <v>25</v>
      </c>
      <c r="P32" s="21">
        <f>P31/$P$23</f>
        <v>0.5</v>
      </c>
      <c r="Q32" s="21">
        <f>Q31/$P$23</f>
        <v>1</v>
      </c>
      <c r="R32" s="22">
        <f>R31/$P$23</f>
        <v>1.8285714285714283</v>
      </c>
    </row>
    <row r="33" spans="1:18" x14ac:dyDescent="0.25">
      <c r="A33" s="2" t="s">
        <v>35</v>
      </c>
      <c r="B33" s="2">
        <f t="array" ref="B33">SUM($B25:$B27*B19:B21)</f>
        <v>480</v>
      </c>
      <c r="C33" s="2">
        <f t="array" ref="C33">SUM($B25:$B27*C19:C21)</f>
        <v>2160</v>
      </c>
      <c r="D33" s="2">
        <f t="array" ref="D33">SUM($B25:$B27*D19:D21)</f>
        <v>400</v>
      </c>
      <c r="E33" s="2">
        <f t="array" ref="E33">SUM($B25:$B27*E19:E21)</f>
        <v>520</v>
      </c>
      <c r="F33" s="2">
        <f t="array" ref="F33">SUM($C25:$C27*B19:B21)+SUM($B25:$B27*F19:F21)</f>
        <v>880</v>
      </c>
      <c r="G33" s="2">
        <f t="array" ref="G33">SUM($C25:$C27*C19:C21)+SUM($B25:$B27*G19:G21)</f>
        <v>4640</v>
      </c>
      <c r="H33" s="2">
        <f t="array" ref="H33">SUM($C25:$C27*D19:D21)+SUM($B25:$B27*H19:H21)</f>
        <v>880</v>
      </c>
      <c r="I33" s="2">
        <f t="array" ref="I33">SUM($C25:$C27*E19:E21)+SUM($B25:$B27*I19:I21)</f>
        <v>1040</v>
      </c>
      <c r="J33" s="2">
        <f t="array" ref="J33">SUM($D25:$D27*B19:B21)+SUM($C25:$C27*F19:F21)+SUM($B25:$B27*J19:J21)</f>
        <v>1520</v>
      </c>
      <c r="K33" s="2">
        <f t="array" ref="K33">SUM($D25:$D27*C19:C21)+SUM($C25:$C27*G19:G21)+SUM($B25:$B27*K19:K21)</f>
        <v>8640</v>
      </c>
      <c r="L33" s="2">
        <f t="array" ref="L33">SUM($D25:$D27*D19:D21)+SUM($C25:$C27*H19:H21)+SUM($B25:$B27*L19:L21)</f>
        <v>1680</v>
      </c>
      <c r="M33" s="2">
        <f t="array" ref="M33">SUM($D25:$D27*E19:E21)+SUM($C25:$C27*I19:I21)+SUM($B25:$B27*M19:M21)</f>
        <v>1920</v>
      </c>
      <c r="O33" s="20"/>
      <c r="P33" s="20"/>
      <c r="Q33" s="20"/>
      <c r="R33" s="20"/>
    </row>
    <row r="34" spans="1:18" ht="15.75" thickBot="1" x14ac:dyDescent="0.3">
      <c r="A34" s="13" t="s">
        <v>36</v>
      </c>
      <c r="B34" s="13">
        <f>B33/2</f>
        <v>240</v>
      </c>
      <c r="C34" s="13">
        <f t="shared" ref="C34:M34" si="13">C33/2</f>
        <v>1080</v>
      </c>
      <c r="D34" s="13">
        <f t="shared" si="13"/>
        <v>200</v>
      </c>
      <c r="E34" s="13">
        <f t="shared" si="13"/>
        <v>260</v>
      </c>
      <c r="F34" s="13">
        <f t="shared" si="13"/>
        <v>440</v>
      </c>
      <c r="G34" s="13">
        <f t="shared" si="13"/>
        <v>2320</v>
      </c>
      <c r="H34" s="13">
        <f t="shared" si="13"/>
        <v>440</v>
      </c>
      <c r="I34" s="13">
        <f t="shared" si="13"/>
        <v>520</v>
      </c>
      <c r="J34" s="13">
        <f t="shared" si="13"/>
        <v>760</v>
      </c>
      <c r="K34" s="13">
        <f t="shared" si="13"/>
        <v>4320</v>
      </c>
      <c r="L34" s="13">
        <f t="shared" si="13"/>
        <v>840</v>
      </c>
      <c r="M34" s="13">
        <f t="shared" si="13"/>
        <v>960</v>
      </c>
      <c r="O34" s="13" t="s">
        <v>18</v>
      </c>
      <c r="P34" s="19">
        <f>C35</f>
        <v>154.28571428571428</v>
      </c>
      <c r="Q34" s="19">
        <f>G35</f>
        <v>331.42857142857144</v>
      </c>
      <c r="R34" s="19">
        <f>K35</f>
        <v>617.14285714285711</v>
      </c>
    </row>
    <row r="35" spans="1:18" ht="15.75" thickBot="1" x14ac:dyDescent="0.3">
      <c r="A35" s="14" t="s">
        <v>31</v>
      </c>
      <c r="B35" s="17">
        <f>B34/$P$22</f>
        <v>34.285714285714285</v>
      </c>
      <c r="C35" s="17">
        <f>C34/$P$22</f>
        <v>154.28571428571428</v>
      </c>
      <c r="D35" s="17">
        <f>D34/$P$22</f>
        <v>28.571428571428573</v>
      </c>
      <c r="E35" s="17">
        <f>E34/$P$22</f>
        <v>37.142857142857146</v>
      </c>
      <c r="F35" s="17">
        <f>F34/$P$22</f>
        <v>62.857142857142854</v>
      </c>
      <c r="G35" s="17">
        <f>G34/$P$22</f>
        <v>331.42857142857144</v>
      </c>
      <c r="H35" s="17">
        <f>H34/$P$22</f>
        <v>62.857142857142854</v>
      </c>
      <c r="I35" s="17">
        <f>I34/$P$22</f>
        <v>74.285714285714292</v>
      </c>
      <c r="J35" s="17">
        <f>J34/$P$22</f>
        <v>108.57142857142857</v>
      </c>
      <c r="K35" s="17">
        <f>K34/$P$22</f>
        <v>617.14285714285711</v>
      </c>
      <c r="L35" s="17">
        <f>L34/$P$22</f>
        <v>120</v>
      </c>
      <c r="M35" s="18">
        <f>M34/$P$22</f>
        <v>137.14285714285714</v>
      </c>
      <c r="O35" s="14" t="s">
        <v>26</v>
      </c>
      <c r="P35" s="23">
        <f>ROUNDUP((P34/($P$23*$P$24)),0)</f>
        <v>2</v>
      </c>
      <c r="Q35" s="23">
        <f>ROUNDUP((Q34/($P$23*$P$24)),0)</f>
        <v>4</v>
      </c>
      <c r="R35" s="24">
        <f>ROUNDUP((R34/($P$23*$P$24)),0)</f>
        <v>7</v>
      </c>
    </row>
    <row r="36" spans="1:18" x14ac:dyDescent="0.25">
      <c r="A36" t="s">
        <v>42</v>
      </c>
    </row>
  </sheetData>
  <sheetProtection password="CD14" sheet="1" objects="1" scenarios="1"/>
  <mergeCells count="14">
    <mergeCell ref="P26:R26"/>
    <mergeCell ref="G9:I9"/>
    <mergeCell ref="B10:D10"/>
    <mergeCell ref="B11:D11"/>
    <mergeCell ref="B12:D12"/>
    <mergeCell ref="B13:D13"/>
    <mergeCell ref="B2:E2"/>
    <mergeCell ref="G2:J2"/>
    <mergeCell ref="B17:E17"/>
    <mergeCell ref="F17:I17"/>
    <mergeCell ref="J17:M17"/>
    <mergeCell ref="B31:E31"/>
    <mergeCell ref="F31:I31"/>
    <mergeCell ref="J31:M31"/>
  </mergeCells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2011-04-05T17:54:33Z</dcterms:modified>
</cp:coreProperties>
</file>