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32"/>
  <workbookPr defaultThemeVersion="124226"/>
  <mc:AlternateContent xmlns:mc="http://schemas.openxmlformats.org/markup-compatibility/2006">
    <mc:Choice Requires="x15">
      <x15ac:absPath xmlns:x15ac="http://schemas.microsoft.com/office/spreadsheetml/2010/11/ac" url="E:\Proyecto\LDS\Testify\Fases_de_desarrollo\02-Elaboracion\07- Gestion de Calidad\"/>
    </mc:Choice>
  </mc:AlternateContent>
  <xr:revisionPtr revIDLastSave="0" documentId="13_ncr:1_{7A02C10F-BB5D-4DB2-B190-F44DC1BCF564}" xr6:coauthVersionLast="47" xr6:coauthVersionMax="47" xr10:uidLastSave="{00000000-0000-0000-0000-000000000000}"/>
  <bookViews>
    <workbookView xWindow="-120" yWindow="-120" windowWidth="19440" windowHeight="10320" xr2:uid="{00000000-000D-0000-FFFF-FFFF00000000}"/>
  </bookViews>
  <sheets>
    <sheet name="ERS" sheetId="1" r:id="rId1"/>
    <sheet name="Hoja1" sheetId="9" state="hidden" r:id="rId2"/>
    <sheet name="MCU" sheetId="2" r:id="rId3"/>
    <sheet name="MD" sheetId="3" r:id="rId4"/>
    <sheet name="AdS" sheetId="4" r:id="rId5"/>
    <sheet name="Pruebas" sheetId="5" r:id="rId6"/>
    <sheet name="Riesgos" sheetId="6" r:id="rId7"/>
    <sheet name="MdU" sheetId="7" r:id="rId8"/>
    <sheet name="APOYO" sheetId="8" r:id="rId9"/>
    <sheet name="RevisionesTotales"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0" l="1"/>
  <c r="B3" i="10"/>
  <c r="M2" i="8"/>
  <c r="N2" i="8"/>
  <c r="A3" i="10" s="1"/>
  <c r="J2" i="1"/>
  <c r="J2" i="2"/>
  <c r="J2" i="6"/>
  <c r="K2" i="8"/>
  <c r="L2" i="8" s="1"/>
  <c r="K3" i="8"/>
  <c r="K4" i="8"/>
  <c r="K5" i="8"/>
  <c r="K6" i="8"/>
  <c r="K7" i="8"/>
  <c r="K8" i="8"/>
  <c r="K9" i="8"/>
  <c r="K10" i="8"/>
  <c r="K11" i="8"/>
  <c r="K12" i="8"/>
  <c r="K13" i="8"/>
  <c r="K14" i="8"/>
  <c r="K15" i="8"/>
  <c r="K17" i="8"/>
  <c r="K1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pc-1</author>
  </authors>
  <commentList>
    <comment ref="E1" authorId="0" shapeId="0" xr:uid="{00000000-0006-0000-0000-000001000000}">
      <text>
        <r>
          <rPr>
            <b/>
            <sz val="9"/>
            <color indexed="81"/>
            <rFont val="Tahoma"/>
            <family val="2"/>
          </rPr>
          <t>Levipichun:</t>
        </r>
        <r>
          <rPr>
            <sz val="9"/>
            <color indexed="81"/>
            <rFont val="Tahoma"/>
            <family val="2"/>
          </rPr>
          <t xml:space="preserve">
Inserte el tiempo empleado en formato:
HH:MM:SS
Ejemplo: 00:14:01</t>
        </r>
      </text>
    </comment>
    <comment ref="I1" authorId="0" shapeId="0" xr:uid="{00000000-0006-0000-0000-000002000000}">
      <text>
        <r>
          <rPr>
            <b/>
            <sz val="9"/>
            <color indexed="81"/>
            <rFont val="Tahoma"/>
            <charset val="1"/>
          </rPr>
          <t>Levipichun:</t>
        </r>
        <r>
          <rPr>
            <sz val="9"/>
            <color indexed="81"/>
            <rFont val="Tahoma"/>
            <charset val="1"/>
          </rPr>
          <t xml:space="preserve">
Por favor escriba:
Descripción:
Nivel de gravedad:
Ubicación:
Si se realizó la misma revision a distintos productos ingrese la palabra "Repetido"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pc-1</author>
  </authors>
  <commentList>
    <comment ref="E1" authorId="0" shapeId="0" xr:uid="{00000000-0006-0000-0100-000001000000}">
      <text>
        <r>
          <rPr>
            <b/>
            <sz val="9"/>
            <color indexed="81"/>
            <rFont val="Tahoma"/>
            <family val="2"/>
          </rPr>
          <t>Levipichun:</t>
        </r>
        <r>
          <rPr>
            <sz val="9"/>
            <color indexed="81"/>
            <rFont val="Tahoma"/>
            <family val="2"/>
          </rPr>
          <t xml:space="preserve">
Inserte el tiempo empleado en formato:
HH:MM:SS
Ejemplo: 00:14:01</t>
        </r>
      </text>
    </comment>
    <comment ref="I1" authorId="0" shapeId="0" xr:uid="{00000000-0006-0000-0100-000002000000}">
      <text>
        <r>
          <rPr>
            <b/>
            <sz val="9"/>
            <color indexed="81"/>
            <rFont val="Tahoma"/>
            <charset val="1"/>
          </rPr>
          <t>Levipichun:</t>
        </r>
        <r>
          <rPr>
            <sz val="9"/>
            <color indexed="81"/>
            <rFont val="Tahoma"/>
            <charset val="1"/>
          </rPr>
          <t xml:space="preserve">
Por favor escriba:
Descripción:
Nivel de gravedad:
Ubicación:
Si se realizó la misma revision a distintos productos ingrese la palabra "Repetido"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pc-1</author>
  </authors>
  <commentList>
    <comment ref="E1" authorId="0" shapeId="0" xr:uid="{00000000-0006-0000-0200-000001000000}">
      <text>
        <r>
          <rPr>
            <b/>
            <sz val="9"/>
            <color indexed="81"/>
            <rFont val="Tahoma"/>
            <family val="2"/>
          </rPr>
          <t>Levipichun:</t>
        </r>
        <r>
          <rPr>
            <sz val="9"/>
            <color indexed="81"/>
            <rFont val="Tahoma"/>
            <family val="2"/>
          </rPr>
          <t xml:space="preserve">
Inserte el tiempo empleado en formato:
HH:MM:SS
Ejemplo: 00:14:01</t>
        </r>
      </text>
    </comment>
    <comment ref="I1" authorId="0" shapeId="0" xr:uid="{00000000-0006-0000-0200-000002000000}">
      <text>
        <r>
          <rPr>
            <b/>
            <sz val="9"/>
            <color indexed="81"/>
            <rFont val="Tahoma"/>
            <charset val="1"/>
          </rPr>
          <t>Levipichun:</t>
        </r>
        <r>
          <rPr>
            <sz val="9"/>
            <color indexed="81"/>
            <rFont val="Tahoma"/>
            <charset val="1"/>
          </rPr>
          <t xml:space="preserve">
Por favor escriba:
Descripción:
Nivel de gravedad:
Ubicación:
Si se realizó la misma revision a distintos productos ingrese la palabra "Repetido"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pc-1</author>
  </authors>
  <commentList>
    <comment ref="E1" authorId="0" shapeId="0" xr:uid="{00000000-0006-0000-0300-000001000000}">
      <text>
        <r>
          <rPr>
            <b/>
            <sz val="9"/>
            <color indexed="81"/>
            <rFont val="Tahoma"/>
            <family val="2"/>
          </rPr>
          <t>Levipichun:</t>
        </r>
        <r>
          <rPr>
            <sz val="9"/>
            <color indexed="81"/>
            <rFont val="Tahoma"/>
            <family val="2"/>
          </rPr>
          <t xml:space="preserve">
Inserte el tiempo empleado en formato:
HH:MM:SS
Ejemplo: 00:14:01</t>
        </r>
      </text>
    </comment>
    <comment ref="I1" authorId="0" shapeId="0" xr:uid="{00000000-0006-0000-0300-000002000000}">
      <text>
        <r>
          <rPr>
            <b/>
            <sz val="9"/>
            <color indexed="81"/>
            <rFont val="Tahoma"/>
            <charset val="1"/>
          </rPr>
          <t>Levipichun:</t>
        </r>
        <r>
          <rPr>
            <sz val="9"/>
            <color indexed="81"/>
            <rFont val="Tahoma"/>
            <charset val="1"/>
          </rPr>
          <t xml:space="preserve">
Por favor escriba:
Descripción:
Nivel de gravedad:
Ubicación:
Si se realizó la misma revision a distintos productos ingrese la palabra "Repetido"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pc-1</author>
  </authors>
  <commentList>
    <comment ref="E1" authorId="0" shapeId="0" xr:uid="{00000000-0006-0000-0400-000001000000}">
      <text>
        <r>
          <rPr>
            <b/>
            <sz val="9"/>
            <color indexed="81"/>
            <rFont val="Tahoma"/>
            <family val="2"/>
          </rPr>
          <t>Levipichun:</t>
        </r>
        <r>
          <rPr>
            <sz val="9"/>
            <color indexed="81"/>
            <rFont val="Tahoma"/>
            <family val="2"/>
          </rPr>
          <t xml:space="preserve">
Inserte el tiempo empleado en formato:
HH:MM:SS
Ejemplo: 00:14:01</t>
        </r>
      </text>
    </comment>
    <comment ref="I1" authorId="0" shapeId="0" xr:uid="{00000000-0006-0000-0400-000002000000}">
      <text>
        <r>
          <rPr>
            <b/>
            <sz val="9"/>
            <color indexed="81"/>
            <rFont val="Tahoma"/>
            <charset val="1"/>
          </rPr>
          <t>Levipichun:</t>
        </r>
        <r>
          <rPr>
            <sz val="9"/>
            <color indexed="81"/>
            <rFont val="Tahoma"/>
            <charset val="1"/>
          </rPr>
          <t xml:space="preserve">
Por favor escriba:
Descripción:
Nivel de gravedad:
Ubicación:
Si se realizó la misma revision a distintos productos ingrese la palabra "Repetido"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pc-1</author>
  </authors>
  <commentList>
    <comment ref="E1" authorId="0" shapeId="0" xr:uid="{00000000-0006-0000-0500-000001000000}">
      <text>
        <r>
          <rPr>
            <b/>
            <sz val="9"/>
            <color indexed="81"/>
            <rFont val="Tahoma"/>
            <family val="2"/>
          </rPr>
          <t>Levipichun:</t>
        </r>
        <r>
          <rPr>
            <sz val="9"/>
            <color indexed="81"/>
            <rFont val="Tahoma"/>
            <family val="2"/>
          </rPr>
          <t xml:space="preserve">
Inserte el tiempo empleado en formato:
HH:MM:SS
Ejemplo: 00:14:01</t>
        </r>
      </text>
    </comment>
    <comment ref="I1" authorId="0" shapeId="0" xr:uid="{00000000-0006-0000-0500-000002000000}">
      <text>
        <r>
          <rPr>
            <b/>
            <sz val="9"/>
            <color indexed="81"/>
            <rFont val="Tahoma"/>
            <charset val="1"/>
          </rPr>
          <t>Levipichun:</t>
        </r>
        <r>
          <rPr>
            <sz val="9"/>
            <color indexed="81"/>
            <rFont val="Tahoma"/>
            <charset val="1"/>
          </rPr>
          <t xml:space="preserve">
Por favor escriba:
Descripción:
Nivel de gravedad:
Ubicación:
Si se realizó la misma revision a distintos productos ingrese la palabra "Repetido"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pc-1</author>
  </authors>
  <commentList>
    <comment ref="E1" authorId="0" shapeId="0" xr:uid="{00000000-0006-0000-0600-000001000000}">
      <text>
        <r>
          <rPr>
            <b/>
            <sz val="9"/>
            <color indexed="81"/>
            <rFont val="Tahoma"/>
            <family val="2"/>
          </rPr>
          <t>Levipichun:</t>
        </r>
        <r>
          <rPr>
            <sz val="9"/>
            <color indexed="81"/>
            <rFont val="Tahoma"/>
            <family val="2"/>
          </rPr>
          <t xml:space="preserve">
Inserte el tiempo empleado en formato:
HH:MM:SS
Ejemplo: 00:14:01</t>
        </r>
      </text>
    </comment>
    <comment ref="I1" authorId="0" shapeId="0" xr:uid="{00000000-0006-0000-0600-000002000000}">
      <text>
        <r>
          <rPr>
            <b/>
            <sz val="9"/>
            <color indexed="81"/>
            <rFont val="Tahoma"/>
            <charset val="1"/>
          </rPr>
          <t>Levipichun:</t>
        </r>
        <r>
          <rPr>
            <sz val="9"/>
            <color indexed="81"/>
            <rFont val="Tahoma"/>
            <charset val="1"/>
          </rPr>
          <t xml:space="preserve">
Por favor escriba:
Descripción:
Nivel de gravedad:
Ubicación:
Si se realizó la misma revision a distintos productos ingrese la palabra "Repetido"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pc-1</author>
  </authors>
  <commentList>
    <comment ref="E1" authorId="0" shapeId="0" xr:uid="{00000000-0006-0000-0700-000001000000}">
      <text>
        <r>
          <rPr>
            <b/>
            <sz val="9"/>
            <color indexed="81"/>
            <rFont val="Tahoma"/>
            <family val="2"/>
          </rPr>
          <t>Levipichun:</t>
        </r>
        <r>
          <rPr>
            <sz val="9"/>
            <color indexed="81"/>
            <rFont val="Tahoma"/>
            <family val="2"/>
          </rPr>
          <t xml:space="preserve">
Inserte el tiempo empleado en formato:
HH:MM:SS
Ejemplo: 00:14:01</t>
        </r>
      </text>
    </comment>
    <comment ref="I1" authorId="0" shapeId="0" xr:uid="{00000000-0006-0000-0700-000002000000}">
      <text>
        <r>
          <rPr>
            <b/>
            <sz val="9"/>
            <color indexed="81"/>
            <rFont val="Tahoma"/>
            <family val="2"/>
          </rPr>
          <t>Levipichun:</t>
        </r>
        <r>
          <rPr>
            <sz val="9"/>
            <color indexed="81"/>
            <rFont val="Tahoma"/>
            <family val="2"/>
          </rPr>
          <t xml:space="preserve">
Por favor escriba:
Descripción:
Nivel de gravedad:
Ubicación:
Si se realizó la misma revision a distintos productos ingrese la palabra "</t>
        </r>
        <r>
          <rPr>
            <b/>
            <sz val="9"/>
            <color indexed="81"/>
            <rFont val="Tahoma"/>
            <family val="2"/>
          </rPr>
          <t xml:space="preserve">Repetido"
</t>
        </r>
      </text>
    </comment>
  </commentList>
</comments>
</file>

<file path=xl/sharedStrings.xml><?xml version="1.0" encoding="utf-8"?>
<sst xmlns="http://schemas.openxmlformats.org/spreadsheetml/2006/main" count="420" uniqueCount="115">
  <si>
    <t>Especificación de Requerimientos de Software.</t>
  </si>
  <si>
    <t>Modelo de Diseño.</t>
  </si>
  <si>
    <t>Arquitectura del Sistema.</t>
  </si>
  <si>
    <t>Plan de pruebas.</t>
  </si>
  <si>
    <t>Plan de Riesgos.</t>
  </si>
  <si>
    <t>Manual de usuario.</t>
  </si>
  <si>
    <t>Producto a revisar:</t>
  </si>
  <si>
    <t xml:space="preserve">Criterio de verificación: </t>
  </si>
  <si>
    <t>Estado:</t>
  </si>
  <si>
    <t>Responsable:</t>
  </si>
  <si>
    <t>Observaciones:</t>
  </si>
  <si>
    <t>Chequeado:</t>
  </si>
  <si>
    <t>Prioridad</t>
  </si>
  <si>
    <t>Estándar OSLO</t>
  </si>
  <si>
    <t>Si</t>
  </si>
  <si>
    <t>No</t>
  </si>
  <si>
    <t>Resuelto</t>
  </si>
  <si>
    <t>Sin Resolver</t>
  </si>
  <si>
    <t>Notificado</t>
  </si>
  <si>
    <t>Levipichun Emilio</t>
  </si>
  <si>
    <t>Oyarzo Malena</t>
  </si>
  <si>
    <t>Sly Eduardo</t>
  </si>
  <si>
    <t>Ojeda Valeria</t>
  </si>
  <si>
    <t>Fecha:</t>
  </si>
  <si>
    <t>Error numero</t>
  </si>
  <si>
    <r>
      <rPr>
        <b/>
        <sz val="11"/>
        <color theme="1"/>
        <rFont val="Calibri"/>
        <family val="2"/>
        <scheme val="minor"/>
      </rPr>
      <t>Descripción:</t>
    </r>
    <r>
      <rPr>
        <sz val="11"/>
        <color theme="1"/>
        <rFont val="Calibri"/>
        <family val="2"/>
        <scheme val="minor"/>
      </rPr>
      <t xml:space="preserve"> Error encontrado en el formato estándar definido por el grupo de desarrollo OSLO para plantillas de uso cotidiano en el desarrollo de la aplicación Testify.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Ubicación:</t>
    </r>
    <r>
      <rPr>
        <sz val="11"/>
        <color theme="1"/>
        <rFont val="Calibri"/>
        <family val="2"/>
        <scheme val="minor"/>
      </rPr>
      <t xml:space="preserve"> Repositorio Testify/TEMPLATES</t>
    </r>
  </si>
  <si>
    <t>No anexado</t>
  </si>
  <si>
    <t>Actor/CU No Identificado</t>
  </si>
  <si>
    <t>Ambigüedad</t>
  </si>
  <si>
    <t>Criterio de aceptación</t>
  </si>
  <si>
    <t>Inconsistencia CU-RF</t>
  </si>
  <si>
    <t>Modelo MVC</t>
  </si>
  <si>
    <t>Inconsistencia D-UML</t>
  </si>
  <si>
    <t>No se realizo RTF</t>
  </si>
  <si>
    <t>Seguridad</t>
  </si>
  <si>
    <t>Verificabilidad</t>
  </si>
  <si>
    <t>Inconsistencia Modularidad</t>
  </si>
  <si>
    <t>Incumplimiento de RNF</t>
  </si>
  <si>
    <t>Inconsistencia de estándar</t>
  </si>
  <si>
    <t>No es flexible</t>
  </si>
  <si>
    <t>Poca cobertura</t>
  </si>
  <si>
    <t>No alineado con RF</t>
  </si>
  <si>
    <t>Pruebas No diversificadas</t>
  </si>
  <si>
    <t>No se documento prueba</t>
  </si>
  <si>
    <t>No se priorizo escenario critico</t>
  </si>
  <si>
    <t>Riesgo no identificado</t>
  </si>
  <si>
    <t>No existe mitigación</t>
  </si>
  <si>
    <t>No se realiza re-evalación</t>
  </si>
  <si>
    <t>No se realiza revisión-control</t>
  </si>
  <si>
    <t>No existe contingencia</t>
  </si>
  <si>
    <t>No se realiza UAT</t>
  </si>
  <si>
    <t>No se realiza RTF de manual</t>
  </si>
  <si>
    <t>Inconsistencia en el estándar</t>
  </si>
  <si>
    <t>Estructura poco intuitiva</t>
  </si>
  <si>
    <t>Faltan escenarios/flujos de trabajo</t>
  </si>
  <si>
    <t>Falta RNF/RF/RN</t>
  </si>
  <si>
    <t>Descripción poco Funcional/claro</t>
  </si>
  <si>
    <t>Trazabilidad</t>
  </si>
  <si>
    <t>Estandar OSLO</t>
  </si>
  <si>
    <t>Tiempo empleado:</t>
  </si>
  <si>
    <t>Descripción: Error encontrado en el formato estándar definido por el grupo de desarrollo OSLO para plantillas de uso cotidiano en el desarrollo de la aplicación Testify.
Nivel de gravedad: Leve.
Ubicación: Repositorio Testify/TEMPLATES</t>
  </si>
  <si>
    <t>Estudio de Factibilidad</t>
  </si>
  <si>
    <t>Estudio e Implementación UARGFLOW</t>
  </si>
  <si>
    <t>Descripción: Error encontrado en el formato del nombre definido por el grupo de desarrollo OSLO para plantillas de uso cotidiano en el desarrollo de la aplicación Testify.
Nivel de gravedad: Leve.
Ubicación: Repositorio Testify/TEMPLATES</t>
  </si>
  <si>
    <t>Informe Final de SQA</t>
  </si>
  <si>
    <t>Modelo de Negocio</t>
  </si>
  <si>
    <t>Plan de Gestión de Configuración</t>
  </si>
  <si>
    <t>Plan de Iteración</t>
  </si>
  <si>
    <t>Plan de Proyecto (Ejemplo Gantt)</t>
  </si>
  <si>
    <t>Plan de Proyecto</t>
  </si>
  <si>
    <t>Propuesta de Desarrollo</t>
  </si>
  <si>
    <t>Resumen de Entrevista</t>
  </si>
  <si>
    <t>Resumen de Reunión</t>
  </si>
  <si>
    <t>Ortográfico</t>
  </si>
  <si>
    <t>Descripción: Errores de ortografía.
Nivel de gravedad: Leve.
Ubicación: Repositorio Testify/TEMPLATES</t>
  </si>
  <si>
    <t>Repetido</t>
  </si>
  <si>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 xml:space="preserve">Ubicación: </t>
    </r>
    <r>
      <rPr>
        <sz val="11"/>
        <color theme="1"/>
        <rFont val="Calibri"/>
        <family val="2"/>
        <scheme val="minor"/>
      </rPr>
      <t>Repositorio Testify\Fases_de_desarrollo\01-Inicio\01- Modelo de Negocios\IN04-OSLO- Modelo de Negocio.pdf</t>
    </r>
  </si>
  <si>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 xml:space="preserve">Nivel de gravedad: </t>
    </r>
    <r>
      <rPr>
        <sz val="11"/>
        <color theme="1"/>
        <rFont val="Calibri"/>
        <family val="2"/>
        <scheme val="minor"/>
      </rPr>
      <t xml:space="preserve">Leve.
</t>
    </r>
    <r>
      <rPr>
        <b/>
        <sz val="11"/>
        <color theme="1"/>
        <rFont val="Calibri"/>
        <family val="2"/>
        <scheme val="minor"/>
      </rPr>
      <t xml:space="preserve">Ubicación: </t>
    </r>
    <r>
      <rPr>
        <sz val="11"/>
        <color theme="1"/>
        <rFont val="Calibri"/>
        <family val="2"/>
        <scheme val="minor"/>
      </rPr>
      <t>Repositorio Testify\Fases_de_desarrollo\01-Inicio\01- Modelo de Negocios\IN04-OSLO-Modelo de Negocio.pdf</t>
    </r>
  </si>
  <si>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Ubicación:</t>
    </r>
    <r>
      <rPr>
        <sz val="11"/>
        <color theme="1"/>
        <rFont val="Calibri"/>
        <family val="2"/>
        <scheme val="minor"/>
      </rPr>
      <t xml:space="preserve"> Repositorio Testify\Fases_de_desarrollo\01-Inicio\01- Modelo de Negocios\IN05 -OSLO- Estudio de Factibilidad.pdf</t>
    </r>
  </si>
  <si>
    <t>Resumen de Entrevista 2</t>
  </si>
  <si>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Ubicación:</t>
    </r>
    <r>
      <rPr>
        <sz val="11"/>
        <color theme="1"/>
        <rFont val="Calibri"/>
        <family val="2"/>
        <scheme val="minor"/>
      </rPr>
      <t xml:space="preserve"> Repositorio Testify\Fases_de_desarrollo\01-Inicio\01- Modelo de Negocios\IN07 -OSLO - Resumen de Entrevista 2.pdf</t>
    </r>
  </si>
  <si>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Ubicación:</t>
    </r>
    <r>
      <rPr>
        <sz val="11"/>
        <color theme="1"/>
        <rFont val="Calibri"/>
        <family val="2"/>
        <scheme val="minor"/>
      </rPr>
      <t xml:space="preserve"> Repositorio Testify\Fases_de_desarrollo\01-Inicio\02- Captura de Requerimientos\IN08 -OSLO - Propuesta de Desarrollo.pdf</t>
    </r>
  </si>
  <si>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Ubicación:</t>
    </r>
    <r>
      <rPr>
        <sz val="11"/>
        <color theme="1"/>
        <rFont val="Calibri"/>
        <family val="2"/>
        <scheme val="minor"/>
      </rPr>
      <t xml:space="preserve"> Repositorio Testify\Fases_de_desarrollo\02-Elaboracion\05- Gestion de Proyecto\E01 Plan de Iteración.docx</t>
    </r>
  </si>
  <si>
    <t>Pla de proyecto</t>
  </si>
  <si>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Ubicación:</t>
    </r>
    <r>
      <rPr>
        <sz val="11"/>
        <color theme="1"/>
        <rFont val="Calibri"/>
        <family val="2"/>
        <scheme val="minor"/>
      </rPr>
      <t xml:space="preserve"> Repositorio Testify\Fases_de_desarrollo\02-Elaboracion\05- Gestion de Proyecto\ELAB1-08-OSLO - Plan de Proyecto.pdf</t>
    </r>
  </si>
  <si>
    <t>Plan de Estimación</t>
  </si>
  <si>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 xml:space="preserve">Nivel de gravedad: </t>
    </r>
    <r>
      <rPr>
        <sz val="11"/>
        <color theme="1"/>
        <rFont val="Calibri"/>
        <family val="2"/>
        <scheme val="minor"/>
      </rPr>
      <t xml:space="preserve">Leve.
</t>
    </r>
    <r>
      <rPr>
        <b/>
        <sz val="11"/>
        <color theme="1"/>
        <rFont val="Calibri"/>
        <family val="2"/>
        <scheme val="minor"/>
      </rPr>
      <t>Ubicación:</t>
    </r>
    <r>
      <rPr>
        <sz val="11"/>
        <color theme="1"/>
        <rFont val="Calibri"/>
        <family val="2"/>
        <scheme val="minor"/>
      </rPr>
      <t xml:space="preserve"> Repositorio  Testify\Fases_de_desarrollo\02-Elaboracion\05- Gestion de Proyecto\Plan de Estimación.docx</t>
    </r>
  </si>
  <si>
    <t>Plan de Calidad</t>
  </si>
  <si>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Ubicación:</t>
    </r>
    <r>
      <rPr>
        <sz val="11"/>
        <color theme="1"/>
        <rFont val="Calibri"/>
        <family val="2"/>
        <scheme val="minor"/>
      </rPr>
      <t xml:space="preserve"> Repositorio  Testify\Fases_de_desarrollo\02-Elaboracion\07- Gestion de Calidad\E106-OSLO-Plan de Calidad.docx</t>
    </r>
  </si>
  <si>
    <t>Herramientas y Tecnologias</t>
  </si>
  <si>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Ubicación:</t>
    </r>
    <r>
      <rPr>
        <sz val="11"/>
        <color theme="1"/>
        <rFont val="Calibri"/>
        <family val="2"/>
        <scheme val="minor"/>
      </rPr>
      <t xml:space="preserve"> Repositorio Testify\Fases_de_desarrollo\02-Elaboracion\02- Analisis y Diseño\E105 - OSLO - Herramientas y Tecnologias.docx</t>
    </r>
  </si>
  <si>
    <t>GitHub</t>
  </si>
  <si>
    <r>
      <rPr>
        <b/>
        <sz val="11"/>
        <color theme="1"/>
        <rFont val="Calibri"/>
        <family val="2"/>
        <scheme val="minor"/>
      </rPr>
      <t>Descripción:</t>
    </r>
    <r>
      <rPr>
        <sz val="11"/>
        <color theme="1"/>
        <rFont val="Calibri"/>
        <family val="2"/>
        <scheme val="minor"/>
      </rPr>
      <t xml:space="preserve"> Se encontraron multiples conflictos de ramas para la sincronizacion local en el repositorio de Github.
</t>
    </r>
    <r>
      <rPr>
        <b/>
        <sz val="11"/>
        <color theme="1"/>
        <rFont val="Calibri"/>
        <family val="2"/>
        <scheme val="minor"/>
      </rPr>
      <t>Nivel de gravedad:</t>
    </r>
    <r>
      <rPr>
        <sz val="11"/>
        <color theme="1"/>
        <rFont val="Calibri"/>
        <family val="2"/>
        <scheme val="minor"/>
      </rPr>
      <t xml:space="preserve"> Moderado.
</t>
    </r>
    <r>
      <rPr>
        <b/>
        <sz val="11"/>
        <color theme="1"/>
        <rFont val="Calibri"/>
        <family val="2"/>
        <scheme val="minor"/>
      </rPr>
      <t>Ubicación:</t>
    </r>
    <r>
      <rPr>
        <sz val="11"/>
        <color theme="1"/>
        <rFont val="Calibri"/>
        <family val="2"/>
        <scheme val="minor"/>
      </rPr>
      <t xml:space="preserve"> Repositorio  Testify\Main - Testify\Documentacion</t>
    </r>
  </si>
  <si>
    <r>
      <rPr>
        <b/>
        <sz val="11"/>
        <color theme="1"/>
        <rFont val="Calibri"/>
        <family val="2"/>
        <scheme val="minor"/>
      </rPr>
      <t>Descripción:</t>
    </r>
    <r>
      <rPr>
        <sz val="11"/>
        <color theme="1"/>
        <rFont val="Calibri"/>
        <family val="2"/>
        <scheme val="minor"/>
      </rPr>
      <t xml:space="preserve"> Error encontrado en la nomenclatura definida por el grupo de desarrollo OSLO de la aplicación Testify.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Ubicación:</t>
    </r>
    <r>
      <rPr>
        <sz val="11"/>
        <color theme="1"/>
        <rFont val="Calibri"/>
        <family val="2"/>
        <scheme val="minor"/>
      </rPr>
      <t xml:space="preserve"> Repositorio Testify\Fases_de_desarrollo\02-Elaboracion\02- Analisis y Diseño\E105-OSLO-Herramientas y Tecnologias.docx</t>
    </r>
  </si>
  <si>
    <t>Estándar OSLO, Ortográfico</t>
  </si>
  <si>
    <r>
      <rPr>
        <b/>
        <sz val="11"/>
        <color theme="1"/>
        <rFont val="Calibri"/>
        <family val="2"/>
        <scheme val="minor"/>
      </rPr>
      <t>Descripción:</t>
    </r>
    <r>
      <rPr>
        <sz val="11"/>
        <color theme="1"/>
        <rFont val="Calibri"/>
        <family val="2"/>
        <scheme val="minor"/>
      </rPr>
      <t xml:space="preserve"> Error encontrado en el formato estándar definido por el grupo de desarrollo OSLO, errores de ortografía.
</t>
    </r>
    <r>
      <rPr>
        <b/>
        <sz val="11"/>
        <color theme="1"/>
        <rFont val="Calibri"/>
        <family val="2"/>
        <scheme val="minor"/>
      </rPr>
      <t>Nivel de gravedad:</t>
    </r>
    <r>
      <rPr>
        <sz val="11"/>
        <color theme="1"/>
        <rFont val="Calibri"/>
        <family val="2"/>
        <scheme val="minor"/>
      </rPr>
      <t xml:space="preserve"> Leve.
</t>
    </r>
    <r>
      <rPr>
        <b/>
        <sz val="11"/>
        <color theme="1"/>
        <rFont val="Calibri"/>
        <family val="2"/>
        <scheme val="minor"/>
      </rPr>
      <t>Ubicación:</t>
    </r>
    <r>
      <rPr>
        <sz val="11"/>
        <color theme="1"/>
        <rFont val="Calibri"/>
        <family val="2"/>
        <scheme val="minor"/>
      </rPr>
      <t xml:space="preserve"> Repositorio Testify\Fases_de_desarrollo\02-Elaboracion\07- Gestion de calidad\E107-OSLO-Plan de Calidad.docx</t>
    </r>
  </si>
  <si>
    <t>Tiempo empleado</t>
  </si>
  <si>
    <t>Gestión de configuración</t>
  </si>
  <si>
    <t>Plan Cierre iteracion fase Elaboracion iteracion 1</t>
  </si>
  <si>
    <t>Descripción: Errores de ortografía.
Nivel de gravedad: Leve.
Ubicación: Repositorio Testify\Fases_de_desarrollo\02-Elaboracion\05- Gestion de Proyecto\E103-OSLO-Plan de Iteración.docx</t>
  </si>
  <si>
    <t>Modelo de caso de uso</t>
  </si>
  <si>
    <t>Descripción: Error encontrado en la nomenclatura definida por el grupo de desarrollo OSLO de la aplicación Testify.
Nivel de gravedad: Leve.
Ubicación: Repositorio Testify\Fases_de_desarrollo\02-Elaboracion\02- Analisis y Diseño\Modelo de casos de uso.docx</t>
  </si>
  <si>
    <t>Descripción: Error encontrado en el funcionamiento del indice, se habia incluido una imagen completa como parte del indice en formato "titulo 2" haciendo que su funcionamiento no sea el correcto.
Nivel de gravedad: Moderado.
Ubicación: Repositorio Testify\Fases_de_desarrollo\02-Elaboracion\02- Analisis y Diseño\E104-OSLO-Especificación de Requerimientos.docx</t>
  </si>
  <si>
    <t>Índice no funcional</t>
  </si>
  <si>
    <t>Documento</t>
  </si>
  <si>
    <t>Total</t>
  </si>
  <si>
    <t>cantidad revisiones</t>
  </si>
  <si>
    <t>cantidad documentos</t>
  </si>
  <si>
    <t>Total revisiones</t>
  </si>
  <si>
    <t>Cantidad de revisiones hechas</t>
  </si>
  <si>
    <t>Documentos revisados en total</t>
  </si>
  <si>
    <t>Confirmación</t>
  </si>
  <si>
    <t>Documentos claves revisados en total</t>
  </si>
  <si>
    <t>Fase Elaboracion Iteracion 1</t>
  </si>
  <si>
    <t>Fase Elaboracion Iteracion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</si>
</sst>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0" fillId="0" borderId="0" xfId="0" applyAlignment="1">
      <alignment horizontal="left" indent="1"/>
    </xf>
    <xf numFmtId="1" fontId="0" fillId="0" borderId="0" xfId="0" applyNumberFormat="1" applyAlignment="1">
      <alignment horizontal="center"/>
    </xf>
    <xf numFmtId="0" fontId="0" fillId="0" borderId="0" xfId="0"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horizontal="left" vertical="center"/>
    </xf>
    <xf numFmtId="0" fontId="0" fillId="0" borderId="0" xfId="0" applyAlignment="1">
      <alignment horizontal="left" wrapText="1"/>
    </xf>
    <xf numFmtId="0" fontId="0" fillId="0" borderId="0" xfId="0" applyAlignment="1">
      <alignment horizontal="center" vertical="center"/>
    </xf>
    <xf numFmtId="1" fontId="0" fillId="0" borderId="0" xfId="0" applyNumberFormat="1" applyAlignment="1">
      <alignment horizontal="center" vertical="center"/>
    </xf>
    <xf numFmtId="0" fontId="0" fillId="0" borderId="0" xfId="0" applyAlignment="1">
      <alignment horizontal="left" vertical="center"/>
    </xf>
    <xf numFmtId="21" fontId="0" fillId="0" borderId="0" xfId="0" applyNumberFormat="1" applyAlignment="1">
      <alignment horizontal="center" vertical="center"/>
    </xf>
    <xf numFmtId="21" fontId="0" fillId="0" borderId="0" xfId="0" applyNumberFormat="1" applyAlignment="1">
      <alignment horizontal="center"/>
    </xf>
    <xf numFmtId="0" fontId="0" fillId="0" borderId="0" xfId="0" applyAlignment="1">
      <alignment wrapText="1"/>
    </xf>
    <xf numFmtId="0" fontId="0" fillId="0" borderId="0" xfId="0" applyAlignment="1"/>
    <xf numFmtId="0" fontId="0" fillId="0" borderId="0" xfId="0" applyFill="1" applyBorder="1" applyAlignment="1">
      <alignment wrapText="1"/>
    </xf>
    <xf numFmtId="14" fontId="0" fillId="0" borderId="0" xfId="0" applyNumberFormat="1" applyAlignment="1">
      <alignment horizontal="center" vertical="center"/>
    </xf>
    <xf numFmtId="14" fontId="0" fillId="0" borderId="0" xfId="0" applyNumberFormat="1" applyAlignment="1">
      <alignment horizontal="center"/>
    </xf>
    <xf numFmtId="0" fontId="0" fillId="0" borderId="0" xfId="0" applyAlignment="1">
      <alignment horizontal="left"/>
    </xf>
    <xf numFmtId="0" fontId="0" fillId="0" borderId="0" xfId="0" applyAlignment="1">
      <alignment horizontal="center" vertical="center" wrapText="1"/>
    </xf>
    <xf numFmtId="0" fontId="0" fillId="0" borderId="0" xfId="0" quotePrefix="1" applyAlignment="1">
      <alignment wrapText="1"/>
    </xf>
    <xf numFmtId="0" fontId="0" fillId="3" borderId="1" xfId="0" applyFill="1" applyBorder="1" applyAlignment="1">
      <alignment horizontal="center" vertical="center" wrapText="1"/>
    </xf>
    <xf numFmtId="0" fontId="0" fillId="4" borderId="0" xfId="0" applyFill="1" applyAlignment="1">
      <alignment horizontal="center"/>
    </xf>
  </cellXfs>
  <cellStyles count="1">
    <cellStyle name="Normal" xfId="0" builtinId="0"/>
  </cellStyles>
  <dxfs count="0"/>
  <tableStyles count="0" defaultTableStyle="TableStyleMedium9" defaultPivotStyle="PivotStyleLight16"/>
  <colors>
    <mruColors>
      <color rgb="FFFFA7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9"/>
  <sheetViews>
    <sheetView tabSelected="1" topLeftCell="C1" zoomScale="90" zoomScaleNormal="90" workbookViewId="0">
      <selection activeCell="J2" sqref="J2"/>
    </sheetView>
  </sheetViews>
  <sheetFormatPr baseColWidth="10" defaultRowHeight="15" x14ac:dyDescent="0.25"/>
  <cols>
    <col min="1" max="1" width="39.42578125" customWidth="1"/>
    <col min="2" max="2" width="7.42578125" customWidth="1"/>
    <col min="3" max="3" width="20.28515625" customWidth="1"/>
    <col min="4" max="6" width="10.85546875" customWidth="1"/>
    <col min="7" max="7" width="10.42578125" customWidth="1"/>
    <col min="8" max="8" width="17.140625" customWidth="1"/>
    <col min="9" max="9" width="99.140625" customWidth="1"/>
  </cols>
  <sheetData>
    <row r="1" spans="1:10" ht="45" customHeight="1" x14ac:dyDescent="0.25">
      <c r="A1" s="4" t="s">
        <v>6</v>
      </c>
      <c r="B1" s="5" t="s">
        <v>24</v>
      </c>
      <c r="C1" s="4" t="s">
        <v>7</v>
      </c>
      <c r="D1" s="4" t="s">
        <v>11</v>
      </c>
      <c r="E1" s="5" t="s">
        <v>59</v>
      </c>
      <c r="F1" s="4" t="s">
        <v>23</v>
      </c>
      <c r="G1" s="4" t="s">
        <v>8</v>
      </c>
      <c r="H1" s="4" t="s">
        <v>9</v>
      </c>
      <c r="I1" s="6" t="s">
        <v>10</v>
      </c>
      <c r="J1" s="5" t="s">
        <v>105</v>
      </c>
    </row>
    <row r="2" spans="1:10" ht="60" x14ac:dyDescent="0.25">
      <c r="A2" s="10" t="s">
        <v>0</v>
      </c>
      <c r="B2" s="9">
        <v>1</v>
      </c>
      <c r="C2" s="8" t="s">
        <v>13</v>
      </c>
      <c r="D2" s="8" t="s">
        <v>14</v>
      </c>
      <c r="E2" s="11">
        <v>2.0833333333333333E-3</v>
      </c>
      <c r="F2" s="16">
        <v>45549</v>
      </c>
      <c r="G2" s="8" t="s">
        <v>16</v>
      </c>
      <c r="H2" s="8" t="s">
        <v>19</v>
      </c>
      <c r="I2" s="7" t="s">
        <v>25</v>
      </c>
      <c r="J2">
        <f>COUNTIF(A2:A30,"*")</f>
        <v>3</v>
      </c>
    </row>
    <row r="3" spans="1:10" ht="75" x14ac:dyDescent="0.25">
      <c r="A3" s="10" t="s">
        <v>0</v>
      </c>
      <c r="B3" s="2">
        <v>2</v>
      </c>
      <c r="C3" s="3" t="s">
        <v>13</v>
      </c>
      <c r="D3" s="3" t="s">
        <v>14</v>
      </c>
      <c r="E3" s="12">
        <v>6.9444444444444447E-4</v>
      </c>
      <c r="F3" s="17">
        <v>45551</v>
      </c>
      <c r="G3" s="3" t="s">
        <v>16</v>
      </c>
      <c r="H3" s="3" t="s">
        <v>19</v>
      </c>
      <c r="I3" s="7" t="s">
        <v>76</v>
      </c>
    </row>
    <row r="4" spans="1:10" ht="75" x14ac:dyDescent="0.25">
      <c r="A4" s="8" t="s">
        <v>0</v>
      </c>
      <c r="B4" s="2">
        <v>3</v>
      </c>
      <c r="C4" s="3" t="s">
        <v>103</v>
      </c>
      <c r="D4" s="3" t="s">
        <v>14</v>
      </c>
      <c r="E4" s="12">
        <v>3.472222222222222E-3</v>
      </c>
      <c r="F4" s="17">
        <v>45562</v>
      </c>
      <c r="G4" s="3" t="s">
        <v>16</v>
      </c>
      <c r="H4" s="3" t="s">
        <v>19</v>
      </c>
      <c r="I4" s="15" t="s">
        <v>102</v>
      </c>
    </row>
    <row r="5" spans="1:10" x14ac:dyDescent="0.25">
      <c r="A5" s="1"/>
      <c r="B5" s="2">
        <v>4</v>
      </c>
      <c r="C5" s="3"/>
      <c r="D5" s="3"/>
      <c r="E5" s="12"/>
      <c r="F5" s="3"/>
      <c r="G5" s="3"/>
      <c r="H5" s="3"/>
      <c r="I5" s="18"/>
    </row>
    <row r="6" spans="1:10" x14ac:dyDescent="0.25">
      <c r="A6" s="1"/>
      <c r="B6" s="2">
        <v>5</v>
      </c>
      <c r="C6" s="3"/>
      <c r="D6" s="3"/>
      <c r="E6" s="12"/>
      <c r="F6" s="3"/>
      <c r="G6" s="3"/>
      <c r="H6" s="3"/>
      <c r="I6" s="18"/>
    </row>
    <row r="7" spans="1:10" x14ac:dyDescent="0.25">
      <c r="A7" s="1"/>
      <c r="B7" s="2">
        <v>6</v>
      </c>
      <c r="C7" s="3"/>
      <c r="D7" s="3"/>
      <c r="E7" s="12"/>
      <c r="F7" s="3"/>
      <c r="G7" s="3"/>
      <c r="H7" s="3"/>
      <c r="I7" s="18"/>
    </row>
    <row r="8" spans="1:10" x14ac:dyDescent="0.25">
      <c r="A8" s="1"/>
      <c r="B8" s="2">
        <v>7</v>
      </c>
      <c r="C8" s="3"/>
      <c r="D8" s="3"/>
      <c r="E8" s="12"/>
      <c r="F8" s="3"/>
      <c r="G8" s="3"/>
      <c r="H8" s="3"/>
      <c r="I8" s="18"/>
    </row>
    <row r="9" spans="1:10" x14ac:dyDescent="0.25">
      <c r="B9" s="2">
        <v>8</v>
      </c>
      <c r="C9" s="3"/>
      <c r="D9" s="3"/>
      <c r="E9" s="12"/>
      <c r="F9" s="3"/>
      <c r="G9" s="3"/>
      <c r="H9" s="3"/>
      <c r="I9" s="18"/>
    </row>
    <row r="10" spans="1:10" x14ac:dyDescent="0.25">
      <c r="B10" s="2">
        <v>9</v>
      </c>
      <c r="C10" s="3"/>
      <c r="D10" s="3"/>
      <c r="E10" s="12"/>
      <c r="F10" s="3"/>
      <c r="G10" s="3"/>
      <c r="H10" s="3"/>
      <c r="I10" s="18"/>
    </row>
    <row r="11" spans="1:10" x14ac:dyDescent="0.25">
      <c r="B11" s="2">
        <v>10</v>
      </c>
      <c r="C11" s="3"/>
      <c r="D11" s="3"/>
      <c r="E11" s="12"/>
      <c r="F11" s="3"/>
      <c r="G11" s="3"/>
      <c r="H11" s="3"/>
      <c r="I11" s="18"/>
    </row>
    <row r="12" spans="1:10" x14ac:dyDescent="0.25">
      <c r="B12" s="2">
        <v>11</v>
      </c>
      <c r="C12" s="3"/>
      <c r="D12" s="3"/>
      <c r="E12" s="12"/>
      <c r="F12" s="3"/>
      <c r="G12" s="3"/>
      <c r="H12" s="3"/>
      <c r="I12" s="18"/>
    </row>
    <row r="13" spans="1:10" x14ac:dyDescent="0.25">
      <c r="B13" s="2">
        <v>12</v>
      </c>
      <c r="C13" s="3"/>
      <c r="D13" s="3"/>
      <c r="E13" s="12"/>
      <c r="F13" s="3"/>
      <c r="G13" s="3"/>
      <c r="H13" s="3"/>
      <c r="I13" s="18"/>
    </row>
    <row r="14" spans="1:10" x14ac:dyDescent="0.25">
      <c r="B14" s="2">
        <v>13</v>
      </c>
      <c r="C14" s="3"/>
      <c r="D14" s="3"/>
      <c r="E14" s="12"/>
      <c r="F14" s="3"/>
      <c r="G14" s="3"/>
      <c r="H14" s="3"/>
      <c r="I14" s="18"/>
    </row>
    <row r="15" spans="1:10" x14ac:dyDescent="0.25">
      <c r="B15" s="2">
        <v>14</v>
      </c>
      <c r="C15" s="3"/>
      <c r="D15" s="3"/>
      <c r="E15" s="12"/>
      <c r="F15" s="3"/>
      <c r="G15" s="3"/>
      <c r="H15" s="3"/>
      <c r="I15" s="18"/>
    </row>
    <row r="16" spans="1:10" x14ac:dyDescent="0.25">
      <c r="B16" s="2">
        <v>15</v>
      </c>
      <c r="C16" s="3"/>
      <c r="D16" s="3"/>
      <c r="E16" s="12"/>
      <c r="F16" s="3"/>
      <c r="G16" s="3"/>
      <c r="H16" s="3"/>
      <c r="I16" s="18"/>
    </row>
    <row r="17" spans="2:9" x14ac:dyDescent="0.25">
      <c r="B17" s="2">
        <v>16</v>
      </c>
      <c r="C17" s="3"/>
      <c r="D17" s="3"/>
      <c r="E17" s="12"/>
      <c r="F17" s="3"/>
      <c r="G17" s="3"/>
      <c r="H17" s="3"/>
      <c r="I17" s="18"/>
    </row>
    <row r="18" spans="2:9" x14ac:dyDescent="0.25">
      <c r="B18" s="2">
        <v>17</v>
      </c>
      <c r="C18" s="3"/>
      <c r="D18" s="3"/>
      <c r="E18" s="12"/>
      <c r="F18" s="3"/>
      <c r="G18" s="3"/>
      <c r="H18" s="3"/>
      <c r="I18" s="18"/>
    </row>
    <row r="19" spans="2:9" x14ac:dyDescent="0.25">
      <c r="B19" s="2">
        <v>18</v>
      </c>
      <c r="C19" s="3"/>
      <c r="D19" s="3"/>
      <c r="E19" s="12"/>
      <c r="F19" s="3"/>
      <c r="G19" s="3"/>
      <c r="H19" s="3"/>
      <c r="I19" s="18"/>
    </row>
    <row r="20" spans="2:9" x14ac:dyDescent="0.25">
      <c r="B20" s="2">
        <v>19</v>
      </c>
      <c r="C20" s="3"/>
      <c r="D20" s="3"/>
      <c r="E20" s="12"/>
      <c r="F20" s="3"/>
      <c r="G20" s="3"/>
      <c r="H20" s="3"/>
      <c r="I20" s="18"/>
    </row>
    <row r="21" spans="2:9" x14ac:dyDescent="0.25">
      <c r="B21" s="2"/>
    </row>
    <row r="50" spans="1:1" x14ac:dyDescent="0.25">
      <c r="A50" t="s">
        <v>56</v>
      </c>
    </row>
    <row r="51" spans="1:1" x14ac:dyDescent="0.25">
      <c r="A51" t="s">
        <v>55</v>
      </c>
    </row>
    <row r="52" spans="1:1" x14ac:dyDescent="0.25">
      <c r="A52" t="s">
        <v>35</v>
      </c>
    </row>
    <row r="53" spans="1:1" x14ac:dyDescent="0.25">
      <c r="A53" t="s">
        <v>57</v>
      </c>
    </row>
    <row r="54" spans="1:1" x14ac:dyDescent="0.25">
      <c r="A54" t="s">
        <v>12</v>
      </c>
    </row>
    <row r="55" spans="1:1" x14ac:dyDescent="0.25">
      <c r="A55" t="s">
        <v>73</v>
      </c>
    </row>
    <row r="56" spans="1:1" x14ac:dyDescent="0.25">
      <c r="A56" t="s">
        <v>103</v>
      </c>
    </row>
    <row r="57" spans="1:1" x14ac:dyDescent="0.25">
      <c r="A57" t="s">
        <v>13</v>
      </c>
    </row>
    <row r="59" spans="1:1" x14ac:dyDescent="0.25">
      <c r="A59" t="s">
        <v>14</v>
      </c>
    </row>
    <row r="60" spans="1:1" x14ac:dyDescent="0.25">
      <c r="A60" t="s">
        <v>15</v>
      </c>
    </row>
    <row r="62" spans="1:1" x14ac:dyDescent="0.25">
      <c r="A62" t="s">
        <v>16</v>
      </c>
    </row>
    <row r="63" spans="1:1" x14ac:dyDescent="0.25">
      <c r="A63" t="s">
        <v>17</v>
      </c>
    </row>
    <row r="64" spans="1:1" x14ac:dyDescent="0.25">
      <c r="A64" t="s">
        <v>18</v>
      </c>
    </row>
    <row r="66" spans="1:1" x14ac:dyDescent="0.25">
      <c r="A66" t="s">
        <v>19</v>
      </c>
    </row>
    <row r="67" spans="1:1" x14ac:dyDescent="0.25">
      <c r="A67" t="s">
        <v>20</v>
      </c>
    </row>
    <row r="68" spans="1:1" x14ac:dyDescent="0.25">
      <c r="A68" t="s">
        <v>21</v>
      </c>
    </row>
    <row r="69" spans="1:1" x14ac:dyDescent="0.25">
      <c r="A69" t="s">
        <v>22</v>
      </c>
    </row>
  </sheetData>
  <dataValidations xWindow="600" yWindow="466" count="6">
    <dataValidation type="list" allowBlank="1" showInputMessage="1" showErrorMessage="1" promptTitle="Responsable" prompt="¿Que integrante del equipo de desarrollo realizo la revisión?" sqref="H2:H20" xr:uid="{00000000-0002-0000-0000-000000000000}">
      <formula1>$A$66:$A$69</formula1>
    </dataValidation>
    <dataValidation type="list" errorStyle="warning" allowBlank="1" showInputMessage="1" showErrorMessage="1" errorTitle="No permitido" error="No se permiten otros tipos de verificaciones." promptTitle="Criterio de verificación" prompt="¿Que tipo de verificación involucra el error?" sqref="C2:C20" xr:uid="{00000000-0002-0000-0000-000001000000}">
      <formula1>$A$50:$A$57</formula1>
    </dataValidation>
    <dataValidation type="list" errorStyle="warning" allowBlank="1" showInputMessage="1" showErrorMessage="1" errorTitle="No permitido" error="No se permite otra opción de chequeo." promptTitle="Chequeado" prompt="¿Fue este error chequeado?" sqref="D2:D20" xr:uid="{00000000-0002-0000-0000-000002000000}">
      <formula1>$A$59:$A$60</formula1>
    </dataValidation>
    <dataValidation type="list" errorStyle="warning" allowBlank="1" showInputMessage="1" showErrorMessage="1" errorTitle="No permitido" error="No se permiten otras opciones de resultado." promptTitle="Estado" prompt="¿Fue resuelto?" sqref="G2:G20" xr:uid="{00000000-0002-0000-0000-000003000000}">
      <formula1>$A$62:$A$64</formula1>
    </dataValidation>
    <dataValidation errorStyle="warning" allowBlank="1" showErrorMessage="1" errorTitle="No permitido" error="No se permite otra opción de chequeo." promptTitle="Chequeado" prompt="¿Fue este error chequeado?" sqref="F2:F20" xr:uid="{00000000-0002-0000-0000-000004000000}"/>
    <dataValidation errorStyle="warning" showDropDown="1" showErrorMessage="1" errorTitle="No permitido" error="No se permite otra opción de chequeo." promptTitle="Chequeado" prompt="¿Fue este error chequeado?" sqref="E2:E20" xr:uid="{00000000-0002-0000-0000-000005000000}"/>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F18F4-1A82-4DA7-BAA1-7D801E9E7A78}">
  <dimension ref="A1:H4"/>
  <sheetViews>
    <sheetView workbookViewId="0">
      <selection activeCell="A5" sqref="A5"/>
    </sheetView>
  </sheetViews>
  <sheetFormatPr baseColWidth="10" defaultRowHeight="15" x14ac:dyDescent="0.25"/>
  <cols>
    <col min="1" max="1" width="12" customWidth="1"/>
    <col min="5" max="5" width="13.28515625" customWidth="1"/>
  </cols>
  <sheetData>
    <row r="1" spans="1:8" x14ac:dyDescent="0.25">
      <c r="A1" s="22" t="s">
        <v>113</v>
      </c>
      <c r="B1" s="22"/>
      <c r="C1" s="22"/>
      <c r="D1" s="22"/>
      <c r="E1" s="22"/>
      <c r="F1" s="22"/>
    </row>
    <row r="2" spans="1:8" ht="60" x14ac:dyDescent="0.25">
      <c r="A2" s="13" t="s">
        <v>110</v>
      </c>
      <c r="B2" s="13" t="s">
        <v>109</v>
      </c>
      <c r="C2" s="13"/>
      <c r="D2" s="13"/>
      <c r="E2" s="13" t="s">
        <v>112</v>
      </c>
      <c r="F2" s="13" t="s">
        <v>109</v>
      </c>
      <c r="G2" s="13"/>
      <c r="H2" s="13"/>
    </row>
    <row r="3" spans="1:8" x14ac:dyDescent="0.25">
      <c r="A3">
        <f>SUM(APOYO!N2,Riesgos!J2,MCU!J2,ERS!J2)</f>
        <v>21</v>
      </c>
      <c r="B3">
        <f>SUM(APOYO!L2,Riesgos!J2,MCU!J2,ERS!J2)</f>
        <v>32</v>
      </c>
      <c r="E3">
        <v>2</v>
      </c>
      <c r="F3">
        <f>SUM(Riesgos!J2,ERS!J2)</f>
        <v>4</v>
      </c>
    </row>
    <row r="4" spans="1:8" x14ac:dyDescent="0.25">
      <c r="A4" s="22" t="s">
        <v>114</v>
      </c>
      <c r="B4" s="22"/>
      <c r="C4" s="22"/>
      <c r="D4" s="22"/>
      <c r="E4" s="22"/>
      <c r="F4" s="22"/>
    </row>
  </sheetData>
  <mergeCells count="2">
    <mergeCell ref="A1:F1"/>
    <mergeCell ref="A4:F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A7489-87FD-4561-8F0C-4E8A76A52F34}">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9"/>
  <sheetViews>
    <sheetView topLeftCell="B1" zoomScale="80" zoomScaleNormal="80" workbookViewId="0">
      <selection activeCell="J1" sqref="J1:J2"/>
    </sheetView>
  </sheetViews>
  <sheetFormatPr baseColWidth="10" defaultRowHeight="15" x14ac:dyDescent="0.25"/>
  <cols>
    <col min="1" max="1" width="39.42578125" customWidth="1"/>
    <col min="2" max="2" width="7.42578125" customWidth="1"/>
    <col min="3" max="3" width="20.28515625" customWidth="1"/>
    <col min="4" max="6" width="10.85546875" customWidth="1"/>
    <col min="7" max="7" width="10.42578125" customWidth="1"/>
    <col min="8" max="8" width="17.140625" customWidth="1"/>
    <col min="9" max="9" width="99.140625" customWidth="1"/>
  </cols>
  <sheetData>
    <row r="1" spans="1:10" ht="45" x14ac:dyDescent="0.25">
      <c r="A1" s="4" t="s">
        <v>6</v>
      </c>
      <c r="B1" s="5" t="s">
        <v>24</v>
      </c>
      <c r="C1" s="4" t="s">
        <v>7</v>
      </c>
      <c r="D1" s="4" t="s">
        <v>11</v>
      </c>
      <c r="E1" s="5" t="s">
        <v>59</v>
      </c>
      <c r="F1" s="4" t="s">
        <v>23</v>
      </c>
      <c r="G1" s="4" t="s">
        <v>8</v>
      </c>
      <c r="H1" s="4" t="s">
        <v>9</v>
      </c>
      <c r="I1" s="6" t="s">
        <v>10</v>
      </c>
      <c r="J1" s="5" t="s">
        <v>105</v>
      </c>
    </row>
    <row r="2" spans="1:10" ht="75" x14ac:dyDescent="0.25">
      <c r="A2" s="8" t="s">
        <v>100</v>
      </c>
      <c r="B2" s="2">
        <v>1</v>
      </c>
      <c r="C2" s="8" t="s">
        <v>13</v>
      </c>
      <c r="D2" s="3" t="s">
        <v>14</v>
      </c>
      <c r="E2" s="12">
        <v>2.0833333333333333E-3</v>
      </c>
      <c r="F2" s="17">
        <v>45562</v>
      </c>
      <c r="G2" s="3" t="s">
        <v>16</v>
      </c>
      <c r="H2" s="3" t="s">
        <v>19</v>
      </c>
      <c r="I2" s="15" t="s">
        <v>101</v>
      </c>
      <c r="J2">
        <f>COUNTIF(A2:A30,"*")</f>
        <v>1</v>
      </c>
    </row>
    <row r="3" spans="1:10" x14ac:dyDescent="0.25">
      <c r="B3" s="2">
        <v>2</v>
      </c>
      <c r="C3" s="3"/>
      <c r="D3" s="3"/>
      <c r="E3" s="12"/>
      <c r="F3" s="3"/>
      <c r="G3" s="3"/>
      <c r="H3" s="3"/>
    </row>
    <row r="4" spans="1:10" x14ac:dyDescent="0.25">
      <c r="A4" s="1"/>
      <c r="B4" s="2">
        <v>3</v>
      </c>
      <c r="C4" s="3"/>
      <c r="D4" s="3"/>
      <c r="E4" s="12"/>
      <c r="F4" s="3"/>
      <c r="G4" s="3"/>
      <c r="H4" s="3"/>
    </row>
    <row r="5" spans="1:10" x14ac:dyDescent="0.25">
      <c r="A5" s="1"/>
      <c r="B5" s="2">
        <v>4</v>
      </c>
      <c r="C5" s="3"/>
      <c r="D5" s="3"/>
      <c r="E5" s="12"/>
      <c r="F5" s="3"/>
      <c r="G5" s="3"/>
      <c r="H5" s="3"/>
    </row>
    <row r="6" spans="1:10" x14ac:dyDescent="0.25">
      <c r="A6" s="1"/>
      <c r="B6" s="2">
        <v>5</v>
      </c>
      <c r="C6" s="3"/>
      <c r="D6" s="3"/>
      <c r="E6" s="12"/>
      <c r="F6" s="3"/>
      <c r="G6" s="3"/>
      <c r="H6" s="3"/>
    </row>
    <row r="7" spans="1:10" x14ac:dyDescent="0.25">
      <c r="A7" s="1"/>
      <c r="B7" s="2">
        <v>6</v>
      </c>
      <c r="C7" s="3"/>
      <c r="D7" s="3"/>
      <c r="E7" s="12"/>
      <c r="F7" s="3"/>
      <c r="G7" s="3"/>
      <c r="H7" s="3"/>
    </row>
    <row r="8" spans="1:10" x14ac:dyDescent="0.25">
      <c r="A8" s="1"/>
      <c r="B8" s="2">
        <v>7</v>
      </c>
      <c r="C8" s="3"/>
      <c r="D8" s="3"/>
      <c r="E8" s="12"/>
      <c r="F8" s="3"/>
      <c r="G8" s="3"/>
      <c r="H8" s="3"/>
    </row>
    <row r="9" spans="1:10" x14ac:dyDescent="0.25">
      <c r="B9" s="2">
        <v>8</v>
      </c>
      <c r="C9" s="3"/>
      <c r="D9" s="3"/>
      <c r="E9" s="12"/>
      <c r="F9" s="3"/>
      <c r="G9" s="3"/>
      <c r="H9" s="3"/>
    </row>
    <row r="10" spans="1:10" x14ac:dyDescent="0.25">
      <c r="B10" s="2">
        <v>9</v>
      </c>
      <c r="C10" s="3"/>
      <c r="D10" s="3"/>
      <c r="E10" s="12"/>
      <c r="F10" s="3"/>
      <c r="G10" s="3"/>
      <c r="H10" s="3"/>
    </row>
    <row r="11" spans="1:10" x14ac:dyDescent="0.25">
      <c r="B11" s="2">
        <v>10</v>
      </c>
      <c r="C11" s="3"/>
      <c r="D11" s="3"/>
      <c r="E11" s="12"/>
      <c r="F11" s="3"/>
      <c r="G11" s="3"/>
      <c r="H11" s="3"/>
    </row>
    <row r="12" spans="1:10" x14ac:dyDescent="0.25">
      <c r="B12" s="2">
        <v>11</v>
      </c>
      <c r="C12" s="3"/>
      <c r="D12" s="3"/>
      <c r="E12" s="12"/>
      <c r="F12" s="3"/>
      <c r="G12" s="3"/>
      <c r="H12" s="3"/>
    </row>
    <row r="13" spans="1:10" x14ac:dyDescent="0.25">
      <c r="B13" s="2">
        <v>12</v>
      </c>
      <c r="C13" s="3"/>
      <c r="D13" s="3"/>
      <c r="E13" s="12"/>
      <c r="F13" s="3"/>
      <c r="G13" s="3"/>
      <c r="H13" s="3"/>
    </row>
    <row r="14" spans="1:10" x14ac:dyDescent="0.25">
      <c r="B14" s="2">
        <v>13</v>
      </c>
      <c r="C14" s="3"/>
      <c r="D14" s="3"/>
      <c r="E14" s="12"/>
      <c r="F14" s="3"/>
      <c r="G14" s="3"/>
      <c r="H14" s="3"/>
    </row>
    <row r="15" spans="1:10" x14ac:dyDescent="0.25">
      <c r="B15" s="2">
        <v>14</v>
      </c>
      <c r="C15" s="3"/>
      <c r="D15" s="3"/>
      <c r="E15" s="12"/>
      <c r="F15" s="3"/>
      <c r="G15" s="3"/>
      <c r="H15" s="3"/>
    </row>
    <row r="16" spans="1:10" x14ac:dyDescent="0.25">
      <c r="B16" s="2">
        <v>15</v>
      </c>
      <c r="C16" s="3"/>
      <c r="D16" s="3"/>
      <c r="E16" s="12"/>
      <c r="F16" s="3"/>
      <c r="G16" s="3"/>
      <c r="H16" s="3"/>
    </row>
    <row r="17" spans="2:8" x14ac:dyDescent="0.25">
      <c r="B17" s="2">
        <v>16</v>
      </c>
      <c r="C17" s="3"/>
      <c r="D17" s="3"/>
      <c r="E17" s="12"/>
      <c r="F17" s="3"/>
      <c r="G17" s="3"/>
      <c r="H17" s="3"/>
    </row>
    <row r="18" spans="2:8" x14ac:dyDescent="0.25">
      <c r="B18" s="2">
        <v>17</v>
      </c>
      <c r="C18" s="3"/>
      <c r="D18" s="3"/>
      <c r="E18" s="12"/>
      <c r="F18" s="3"/>
      <c r="G18" s="3"/>
      <c r="H18" s="3"/>
    </row>
    <row r="19" spans="2:8" x14ac:dyDescent="0.25">
      <c r="B19" s="2">
        <v>18</v>
      </c>
      <c r="C19" s="3"/>
      <c r="D19" s="3"/>
      <c r="E19" s="12"/>
      <c r="F19" s="3"/>
      <c r="G19" s="3"/>
      <c r="H19" s="3"/>
    </row>
    <row r="20" spans="2:8" x14ac:dyDescent="0.25">
      <c r="B20" s="2">
        <v>19</v>
      </c>
      <c r="C20" s="3"/>
      <c r="D20" s="3"/>
      <c r="E20" s="12"/>
      <c r="F20" s="3"/>
      <c r="G20" s="3"/>
      <c r="H20" s="3"/>
    </row>
    <row r="50" spans="1:1" x14ac:dyDescent="0.25">
      <c r="A50" t="s">
        <v>26</v>
      </c>
    </row>
    <row r="51" spans="1:1" x14ac:dyDescent="0.25">
      <c r="A51" t="s">
        <v>30</v>
      </c>
    </row>
    <row r="52" spans="1:1" x14ac:dyDescent="0.25">
      <c r="A52" t="s">
        <v>28</v>
      </c>
    </row>
    <row r="53" spans="1:1" x14ac:dyDescent="0.25">
      <c r="A53" t="s">
        <v>27</v>
      </c>
    </row>
    <row r="54" spans="1:1" x14ac:dyDescent="0.25">
      <c r="A54" t="s">
        <v>29</v>
      </c>
    </row>
    <row r="55" spans="1:1" x14ac:dyDescent="0.25">
      <c r="A55" t="s">
        <v>73</v>
      </c>
    </row>
    <row r="56" spans="1:1" x14ac:dyDescent="0.25">
      <c r="A56" t="s">
        <v>103</v>
      </c>
    </row>
    <row r="57" spans="1:1" x14ac:dyDescent="0.25">
      <c r="A57" t="s">
        <v>58</v>
      </c>
    </row>
    <row r="59" spans="1:1" x14ac:dyDescent="0.25">
      <c r="A59" t="s">
        <v>14</v>
      </c>
    </row>
    <row r="60" spans="1:1" x14ac:dyDescent="0.25">
      <c r="A60" t="s">
        <v>15</v>
      </c>
    </row>
    <row r="62" spans="1:1" x14ac:dyDescent="0.25">
      <c r="A62" t="s">
        <v>16</v>
      </c>
    </row>
    <row r="63" spans="1:1" x14ac:dyDescent="0.25">
      <c r="A63" t="s">
        <v>17</v>
      </c>
    </row>
    <row r="64" spans="1:1" x14ac:dyDescent="0.25">
      <c r="A64" t="s">
        <v>18</v>
      </c>
    </row>
    <row r="66" spans="1:1" x14ac:dyDescent="0.25">
      <c r="A66" t="s">
        <v>19</v>
      </c>
    </row>
    <row r="67" spans="1:1" x14ac:dyDescent="0.25">
      <c r="A67" t="s">
        <v>20</v>
      </c>
    </row>
    <row r="68" spans="1:1" x14ac:dyDescent="0.25">
      <c r="A68" t="s">
        <v>21</v>
      </c>
    </row>
    <row r="69" spans="1:1" x14ac:dyDescent="0.25">
      <c r="A69" t="s">
        <v>22</v>
      </c>
    </row>
  </sheetData>
  <dataValidations count="7">
    <dataValidation errorStyle="warning" allowBlank="1" showErrorMessage="1" errorTitle="No permitido" error="No se permite otra opción de chequeo." promptTitle="Chequeado" prompt="¿Fue este error chequeado?" sqref="F2:F20" xr:uid="{00000000-0002-0000-0100-000000000000}"/>
    <dataValidation type="list" errorStyle="warning" allowBlank="1" showInputMessage="1" showErrorMessage="1" errorTitle="No permitido" error="No se permiten otras opciones de resultado." promptTitle="Estado" prompt="¿Fue resuelto?" sqref="G2:G20" xr:uid="{00000000-0002-0000-0100-000001000000}">
      <formula1>$A$62:$A$64</formula1>
    </dataValidation>
    <dataValidation type="list" errorStyle="warning" allowBlank="1" showInputMessage="1" showErrorMessage="1" errorTitle="No permitido" error="No se permite otra opción de chequeo." promptTitle="Chequeado" prompt="¿Fue este error chequeado?" sqref="D2:D20" xr:uid="{00000000-0002-0000-0100-000002000000}">
      <formula1>$A$59:$A$60</formula1>
    </dataValidation>
    <dataValidation type="list" allowBlank="1" showInputMessage="1" showErrorMessage="1" promptTitle="Responsable" prompt="¿Que integrante del equipo de desarrollo realizo la revisión?" sqref="H2:H20" xr:uid="{00000000-0002-0000-0100-000003000000}">
      <formula1>$A$66:$A$69</formula1>
    </dataValidation>
    <dataValidation type="list" errorStyle="warning" allowBlank="1" showInputMessage="1" showErrorMessage="1" errorTitle="No permitido" error="No se permiten otros tipos de verificaciones." promptTitle="Criterio de verificación" prompt="¿Que tipo de verificación involucra el error?" sqref="C3:C20" xr:uid="{00000000-0002-0000-0100-000004000000}">
      <formula1>$A$50:$A$57</formula1>
    </dataValidation>
    <dataValidation errorStyle="warning" showDropDown="1" showErrorMessage="1" errorTitle="No permitido" error="No se permite otra opción de chequeo." promptTitle="Chequeado" prompt="¿Fue este error chequeado?" sqref="E2:E20" xr:uid="{00000000-0002-0000-0100-000005000000}"/>
    <dataValidation errorStyle="warning" allowBlank="1" showErrorMessage="1" errorTitle="No permitido" error="No se permiten otros tipos de verificaciones." promptTitle="Criterio de verificación" prompt="¿Que tipo de verificación involucra el error?" sqref="C2" xr:uid="{00000000-0002-0000-0700-000003000000}"/>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8"/>
  <sheetViews>
    <sheetView topLeftCell="F1" workbookViewId="0">
      <selection activeCell="I19" sqref="I19"/>
    </sheetView>
  </sheetViews>
  <sheetFormatPr baseColWidth="10" defaultRowHeight="15" x14ac:dyDescent="0.25"/>
  <cols>
    <col min="1" max="1" width="39.42578125" customWidth="1"/>
    <col min="2" max="2" width="7.42578125" customWidth="1"/>
    <col min="3" max="3" width="20.28515625" customWidth="1"/>
    <col min="4" max="6" width="10.85546875" customWidth="1"/>
    <col min="7" max="7" width="10.42578125" customWidth="1"/>
    <col min="8" max="8" width="17.140625" customWidth="1"/>
    <col min="9" max="9" width="99.140625" customWidth="1"/>
  </cols>
  <sheetData>
    <row r="1" spans="1:9" ht="45" x14ac:dyDescent="0.25">
      <c r="A1" s="4" t="s">
        <v>6</v>
      </c>
      <c r="B1" s="5" t="s">
        <v>24</v>
      </c>
      <c r="C1" s="4" t="s">
        <v>7</v>
      </c>
      <c r="D1" s="4" t="s">
        <v>11</v>
      </c>
      <c r="E1" s="5" t="s">
        <v>59</v>
      </c>
      <c r="F1" s="4" t="s">
        <v>23</v>
      </c>
      <c r="G1" s="4" t="s">
        <v>8</v>
      </c>
      <c r="H1" s="4" t="s">
        <v>9</v>
      </c>
      <c r="I1" s="6" t="s">
        <v>10</v>
      </c>
    </row>
    <row r="2" spans="1:9" x14ac:dyDescent="0.25">
      <c r="A2" s="8" t="s">
        <v>1</v>
      </c>
      <c r="B2" s="9">
        <v>1</v>
      </c>
      <c r="C2" s="8"/>
      <c r="D2" s="8"/>
      <c r="E2" s="11"/>
      <c r="F2" s="8"/>
      <c r="G2" s="8"/>
      <c r="H2" s="8"/>
      <c r="I2" s="7"/>
    </row>
    <row r="3" spans="1:9" x14ac:dyDescent="0.25">
      <c r="B3" s="2">
        <v>2</v>
      </c>
      <c r="C3" s="3"/>
      <c r="D3" s="3"/>
      <c r="E3" s="12"/>
      <c r="F3" s="3"/>
      <c r="G3" s="3"/>
      <c r="H3" s="3"/>
    </row>
    <row r="4" spans="1:9" x14ac:dyDescent="0.25">
      <c r="A4" s="1"/>
      <c r="B4" s="2">
        <v>3</v>
      </c>
      <c r="C4" s="3"/>
      <c r="D4" s="3"/>
      <c r="E4" s="12"/>
      <c r="F4" s="3"/>
      <c r="G4" s="3"/>
      <c r="H4" s="3"/>
    </row>
    <row r="5" spans="1:9" x14ac:dyDescent="0.25">
      <c r="A5" s="1"/>
      <c r="B5" s="2">
        <v>4</v>
      </c>
      <c r="C5" s="3"/>
      <c r="D5" s="3"/>
      <c r="E5" s="12"/>
      <c r="F5" s="3"/>
      <c r="G5" s="3"/>
      <c r="H5" s="3"/>
    </row>
    <row r="6" spans="1:9" x14ac:dyDescent="0.25">
      <c r="A6" s="1"/>
      <c r="B6" s="2">
        <v>5</v>
      </c>
      <c r="C6" s="3"/>
      <c r="D6" s="3"/>
      <c r="E6" s="12"/>
      <c r="F6" s="3"/>
      <c r="G6" s="3"/>
      <c r="H6" s="3"/>
    </row>
    <row r="7" spans="1:9" x14ac:dyDescent="0.25">
      <c r="A7" s="1"/>
      <c r="B7" s="2">
        <v>6</v>
      </c>
      <c r="C7" s="3"/>
      <c r="D7" s="3"/>
      <c r="E7" s="12"/>
      <c r="F7" s="3"/>
      <c r="G7" s="3"/>
      <c r="H7" s="3"/>
    </row>
    <row r="8" spans="1:9" x14ac:dyDescent="0.25">
      <c r="A8" s="1"/>
      <c r="B8" s="2">
        <v>7</v>
      </c>
      <c r="C8" s="3"/>
      <c r="D8" s="3"/>
      <c r="E8" s="12"/>
      <c r="F8" s="3"/>
      <c r="G8" s="3"/>
      <c r="H8" s="3"/>
    </row>
    <row r="9" spans="1:9" x14ac:dyDescent="0.25">
      <c r="B9" s="2">
        <v>8</v>
      </c>
      <c r="C9" s="3"/>
      <c r="D9" s="3"/>
      <c r="E9" s="12"/>
      <c r="F9" s="3"/>
      <c r="G9" s="3"/>
      <c r="H9" s="3"/>
    </row>
    <row r="10" spans="1:9" x14ac:dyDescent="0.25">
      <c r="B10" s="2">
        <v>9</v>
      </c>
      <c r="C10" s="3"/>
      <c r="D10" s="3"/>
      <c r="E10" s="12"/>
      <c r="F10" s="3"/>
      <c r="G10" s="3"/>
      <c r="H10" s="3"/>
    </row>
    <row r="11" spans="1:9" x14ac:dyDescent="0.25">
      <c r="B11" s="2">
        <v>10</v>
      </c>
      <c r="C11" s="3"/>
      <c r="D11" s="3"/>
      <c r="E11" s="12"/>
      <c r="F11" s="3"/>
      <c r="G11" s="3"/>
      <c r="H11" s="3"/>
    </row>
    <row r="12" spans="1:9" x14ac:dyDescent="0.25">
      <c r="B12" s="2">
        <v>11</v>
      </c>
      <c r="C12" s="3"/>
      <c r="D12" s="3"/>
      <c r="E12" s="12"/>
      <c r="F12" s="3"/>
      <c r="G12" s="3"/>
      <c r="H12" s="3"/>
    </row>
    <row r="13" spans="1:9" x14ac:dyDescent="0.25">
      <c r="B13" s="2">
        <v>12</v>
      </c>
      <c r="C13" s="3"/>
      <c r="D13" s="3"/>
      <c r="E13" s="12"/>
      <c r="F13" s="3"/>
      <c r="G13" s="3"/>
      <c r="H13" s="3"/>
    </row>
    <row r="14" spans="1:9" x14ac:dyDescent="0.25">
      <c r="B14" s="2">
        <v>13</v>
      </c>
      <c r="C14" s="3"/>
      <c r="D14" s="3"/>
      <c r="E14" s="12"/>
      <c r="F14" s="3"/>
      <c r="G14" s="3"/>
      <c r="H14" s="3"/>
    </row>
    <row r="15" spans="1:9" x14ac:dyDescent="0.25">
      <c r="B15" s="2">
        <v>14</v>
      </c>
      <c r="C15" s="3"/>
      <c r="D15" s="3"/>
      <c r="E15" s="12"/>
      <c r="F15" s="3"/>
      <c r="G15" s="3"/>
      <c r="H15" s="3"/>
    </row>
    <row r="16" spans="1:9" x14ac:dyDescent="0.25">
      <c r="B16" s="2">
        <v>15</v>
      </c>
      <c r="C16" s="3"/>
      <c r="D16" s="3"/>
      <c r="E16" s="12"/>
      <c r="F16" s="3"/>
      <c r="G16" s="3"/>
      <c r="H16" s="3"/>
    </row>
    <row r="17" spans="2:8" x14ac:dyDescent="0.25">
      <c r="B17" s="2">
        <v>16</v>
      </c>
      <c r="C17" s="3"/>
      <c r="D17" s="3"/>
      <c r="E17" s="12"/>
      <c r="F17" s="3"/>
      <c r="G17" s="3"/>
      <c r="H17" s="3"/>
    </row>
    <row r="18" spans="2:8" x14ac:dyDescent="0.25">
      <c r="B18" s="2">
        <v>17</v>
      </c>
      <c r="C18" s="3"/>
      <c r="D18" s="3"/>
      <c r="E18" s="12"/>
      <c r="F18" s="3"/>
      <c r="G18" s="3"/>
      <c r="H18" s="3"/>
    </row>
    <row r="19" spans="2:8" x14ac:dyDescent="0.25">
      <c r="B19" s="2">
        <v>18</v>
      </c>
      <c r="C19" s="3"/>
      <c r="D19" s="3"/>
      <c r="E19" s="12"/>
      <c r="F19" s="3"/>
      <c r="G19" s="3"/>
      <c r="H19" s="3"/>
    </row>
    <row r="20" spans="2:8" x14ac:dyDescent="0.25">
      <c r="B20" s="2">
        <v>19</v>
      </c>
      <c r="C20" s="3"/>
      <c r="D20" s="3"/>
      <c r="E20" s="12"/>
      <c r="F20" s="3"/>
      <c r="G20" s="3"/>
      <c r="H20" s="3"/>
    </row>
    <row r="50" spans="1:1" x14ac:dyDescent="0.25">
      <c r="A50" t="s">
        <v>31</v>
      </c>
    </row>
    <row r="51" spans="1:1" x14ac:dyDescent="0.25">
      <c r="A51" t="s">
        <v>32</v>
      </c>
    </row>
    <row r="52" spans="1:1" x14ac:dyDescent="0.25">
      <c r="A52" t="s">
        <v>33</v>
      </c>
    </row>
    <row r="53" spans="1:1" x14ac:dyDescent="0.25">
      <c r="A53" t="s">
        <v>34</v>
      </c>
    </row>
    <row r="54" spans="1:1" x14ac:dyDescent="0.25">
      <c r="A54" t="s">
        <v>35</v>
      </c>
    </row>
    <row r="55" spans="1:1" x14ac:dyDescent="0.25">
      <c r="A55" t="s">
        <v>73</v>
      </c>
    </row>
    <row r="56" spans="1:1" x14ac:dyDescent="0.25">
      <c r="A56" t="s">
        <v>58</v>
      </c>
    </row>
    <row r="58" spans="1:1" x14ac:dyDescent="0.25">
      <c r="A58" t="s">
        <v>14</v>
      </c>
    </row>
    <row r="59" spans="1:1" x14ac:dyDescent="0.25">
      <c r="A59" t="s">
        <v>15</v>
      </c>
    </row>
    <row r="61" spans="1:1" x14ac:dyDescent="0.25">
      <c r="A61" t="s">
        <v>16</v>
      </c>
    </row>
    <row r="62" spans="1:1" x14ac:dyDescent="0.25">
      <c r="A62" t="s">
        <v>17</v>
      </c>
    </row>
    <row r="63" spans="1:1" x14ac:dyDescent="0.25">
      <c r="A63" t="s">
        <v>18</v>
      </c>
    </row>
    <row r="65" spans="1:1" x14ac:dyDescent="0.25">
      <c r="A65" t="s">
        <v>19</v>
      </c>
    </row>
    <row r="66" spans="1:1" x14ac:dyDescent="0.25">
      <c r="A66" t="s">
        <v>20</v>
      </c>
    </row>
    <row r="67" spans="1:1" x14ac:dyDescent="0.25">
      <c r="A67" t="s">
        <v>21</v>
      </c>
    </row>
    <row r="68" spans="1:1" x14ac:dyDescent="0.25">
      <c r="A68" t="s">
        <v>22</v>
      </c>
    </row>
  </sheetData>
  <dataValidations count="6">
    <dataValidation type="list" allowBlank="1" showInputMessage="1" showErrorMessage="1" promptTitle="Responsable" prompt="¿Que integrante del equipo de desarrollo realizo la revisión?" sqref="H2:H20" xr:uid="{00000000-0002-0000-0200-000000000000}">
      <formula1>$A$65:$A$68</formula1>
    </dataValidation>
    <dataValidation type="list" errorStyle="warning" allowBlank="1" showInputMessage="1" showErrorMessage="1" errorTitle="No permitido" error="No se permiten otros tipos de verificaciones." promptTitle="Criterio de verificación" prompt="¿Que tipo de verificación involucra el error?" sqref="C2:C20" xr:uid="{00000000-0002-0000-0200-000001000000}">
      <formula1>$A$50:$A$56</formula1>
    </dataValidation>
    <dataValidation type="list" errorStyle="warning" allowBlank="1" showInputMessage="1" showErrorMessage="1" errorTitle="No permitido" error="No se permite otra opción de chequeo." promptTitle="Chequeado" prompt="¿Fue este error chequeado?" sqref="D2:D20" xr:uid="{00000000-0002-0000-0200-000002000000}">
      <formula1>$A$58:$A$59</formula1>
    </dataValidation>
    <dataValidation type="list" errorStyle="warning" allowBlank="1" showInputMessage="1" showErrorMessage="1" errorTitle="No permitido" error="No se permiten otras opciones de resultado." promptTitle="Estado" prompt="¿Fue resuelto?" sqref="G2:G20" xr:uid="{00000000-0002-0000-0200-000003000000}">
      <formula1>$A$61:$A$63</formula1>
    </dataValidation>
    <dataValidation errorStyle="warning" allowBlank="1" showErrorMessage="1" errorTitle="No permitido" error="No se permite otra opción de chequeo." promptTitle="Chequeado" prompt="¿Fue este error chequeado?" sqref="F2:F20" xr:uid="{00000000-0002-0000-0200-000004000000}"/>
    <dataValidation errorStyle="warning" showDropDown="1" showErrorMessage="1" errorTitle="No permitido" error="No se permite otra opción de chequeo." promptTitle="Chequeado" prompt="¿Fue este error chequeado?" sqref="E2:E20" xr:uid="{00000000-0002-0000-0200-000005000000}"/>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9"/>
  <sheetViews>
    <sheetView topLeftCell="F1" workbookViewId="0">
      <selection activeCell="I15" sqref="I15"/>
    </sheetView>
  </sheetViews>
  <sheetFormatPr baseColWidth="10" defaultRowHeight="15" x14ac:dyDescent="0.25"/>
  <cols>
    <col min="1" max="1" width="39.42578125" customWidth="1"/>
    <col min="2" max="2" width="7.42578125" customWidth="1"/>
    <col min="3" max="3" width="20.28515625" customWidth="1"/>
    <col min="4" max="6" width="10.85546875" customWidth="1"/>
    <col min="7" max="7" width="10.42578125" customWidth="1"/>
    <col min="8" max="8" width="17.140625" customWidth="1"/>
    <col min="9" max="9" width="99.140625" customWidth="1"/>
  </cols>
  <sheetData>
    <row r="1" spans="1:9" ht="45" x14ac:dyDescent="0.25">
      <c r="A1" s="4" t="s">
        <v>6</v>
      </c>
      <c r="B1" s="5" t="s">
        <v>24</v>
      </c>
      <c r="C1" s="4" t="s">
        <v>7</v>
      </c>
      <c r="D1" s="4" t="s">
        <v>11</v>
      </c>
      <c r="E1" s="5" t="s">
        <v>59</v>
      </c>
      <c r="F1" s="4" t="s">
        <v>23</v>
      </c>
      <c r="G1" s="4" t="s">
        <v>8</v>
      </c>
      <c r="H1" s="4" t="s">
        <v>9</v>
      </c>
      <c r="I1" s="6" t="s">
        <v>10</v>
      </c>
    </row>
    <row r="2" spans="1:9" x14ac:dyDescent="0.25">
      <c r="A2" s="8" t="s">
        <v>2</v>
      </c>
      <c r="B2" s="9">
        <v>1</v>
      </c>
      <c r="C2" s="8"/>
      <c r="D2" s="8"/>
      <c r="E2" s="11"/>
      <c r="F2" s="8"/>
      <c r="G2" s="8"/>
      <c r="H2" s="8"/>
      <c r="I2" s="7"/>
    </row>
    <row r="3" spans="1:9" x14ac:dyDescent="0.25">
      <c r="B3" s="2">
        <v>2</v>
      </c>
      <c r="C3" s="3"/>
      <c r="D3" s="3"/>
      <c r="E3" s="12"/>
      <c r="F3" s="3"/>
      <c r="G3" s="3"/>
      <c r="H3" s="3"/>
    </row>
    <row r="4" spans="1:9" x14ac:dyDescent="0.25">
      <c r="A4" s="1"/>
      <c r="B4" s="2">
        <v>3</v>
      </c>
      <c r="C4" s="3"/>
      <c r="D4" s="3"/>
      <c r="E4" s="12"/>
      <c r="F4" s="3"/>
      <c r="G4" s="3"/>
      <c r="H4" s="3"/>
    </row>
    <row r="5" spans="1:9" x14ac:dyDescent="0.25">
      <c r="A5" s="1"/>
      <c r="B5" s="2">
        <v>4</v>
      </c>
      <c r="C5" s="3"/>
      <c r="D5" s="3"/>
      <c r="E5" s="12"/>
      <c r="F5" s="3"/>
      <c r="G5" s="3"/>
      <c r="H5" s="3"/>
    </row>
    <row r="6" spans="1:9" x14ac:dyDescent="0.25">
      <c r="A6" s="1"/>
      <c r="B6" s="2">
        <v>5</v>
      </c>
      <c r="C6" s="3"/>
      <c r="D6" s="3"/>
      <c r="E6" s="12"/>
      <c r="F6" s="3"/>
      <c r="G6" s="3"/>
      <c r="H6" s="3"/>
    </row>
    <row r="7" spans="1:9" x14ac:dyDescent="0.25">
      <c r="A7" s="1"/>
      <c r="B7" s="2">
        <v>6</v>
      </c>
      <c r="C7" s="3"/>
      <c r="D7" s="3"/>
      <c r="E7" s="12"/>
      <c r="F7" s="3"/>
      <c r="G7" s="3"/>
      <c r="H7" s="3"/>
    </row>
    <row r="8" spans="1:9" x14ac:dyDescent="0.25">
      <c r="A8" s="1"/>
      <c r="B8" s="2">
        <v>7</v>
      </c>
      <c r="C8" s="3"/>
      <c r="D8" s="3"/>
      <c r="E8" s="12"/>
      <c r="F8" s="3"/>
      <c r="G8" s="3"/>
      <c r="H8" s="3"/>
    </row>
    <row r="9" spans="1:9" x14ac:dyDescent="0.25">
      <c r="B9" s="2">
        <v>8</v>
      </c>
      <c r="C9" s="3"/>
      <c r="D9" s="3"/>
      <c r="E9" s="12"/>
      <c r="F9" s="3"/>
      <c r="G9" s="3"/>
      <c r="H9" s="3"/>
    </row>
    <row r="10" spans="1:9" x14ac:dyDescent="0.25">
      <c r="B10" s="2">
        <v>9</v>
      </c>
      <c r="C10" s="3"/>
      <c r="D10" s="3"/>
      <c r="E10" s="12"/>
      <c r="F10" s="3"/>
      <c r="G10" s="3"/>
      <c r="H10" s="3"/>
    </row>
    <row r="11" spans="1:9" x14ac:dyDescent="0.25">
      <c r="B11" s="2">
        <v>10</v>
      </c>
      <c r="C11" s="3"/>
      <c r="D11" s="3"/>
      <c r="E11" s="12"/>
      <c r="F11" s="3"/>
      <c r="G11" s="3"/>
      <c r="H11" s="3"/>
    </row>
    <row r="12" spans="1:9" x14ac:dyDescent="0.25">
      <c r="B12" s="2">
        <v>11</v>
      </c>
      <c r="C12" s="3"/>
      <c r="D12" s="3"/>
      <c r="E12" s="12"/>
      <c r="F12" s="3"/>
      <c r="G12" s="3"/>
      <c r="H12" s="3"/>
    </row>
    <row r="13" spans="1:9" x14ac:dyDescent="0.25">
      <c r="B13" s="2">
        <v>12</v>
      </c>
      <c r="C13" s="3"/>
      <c r="D13" s="3"/>
      <c r="E13" s="12"/>
      <c r="F13" s="3"/>
      <c r="G13" s="3"/>
      <c r="H13" s="3"/>
    </row>
    <row r="14" spans="1:9" x14ac:dyDescent="0.25">
      <c r="B14" s="2">
        <v>13</v>
      </c>
      <c r="C14" s="3"/>
      <c r="D14" s="3"/>
      <c r="E14" s="12"/>
      <c r="F14" s="3"/>
      <c r="G14" s="3"/>
      <c r="H14" s="3"/>
    </row>
    <row r="15" spans="1:9" x14ac:dyDescent="0.25">
      <c r="B15" s="2">
        <v>14</v>
      </c>
      <c r="C15" s="3"/>
      <c r="D15" s="3"/>
      <c r="E15" s="12"/>
      <c r="F15" s="3"/>
      <c r="G15" s="3"/>
      <c r="H15" s="3"/>
    </row>
    <row r="16" spans="1:9" x14ac:dyDescent="0.25">
      <c r="B16" s="2">
        <v>15</v>
      </c>
      <c r="C16" s="3"/>
      <c r="D16" s="3"/>
      <c r="E16" s="12"/>
      <c r="F16" s="3"/>
      <c r="G16" s="3"/>
      <c r="H16" s="3"/>
    </row>
    <row r="17" spans="2:8" x14ac:dyDescent="0.25">
      <c r="B17" s="2">
        <v>16</v>
      </c>
      <c r="C17" s="3"/>
      <c r="D17" s="3"/>
      <c r="E17" s="12"/>
      <c r="F17" s="3"/>
      <c r="G17" s="3"/>
      <c r="H17" s="3"/>
    </row>
    <row r="18" spans="2:8" x14ac:dyDescent="0.25">
      <c r="B18" s="2">
        <v>17</v>
      </c>
      <c r="C18" s="3"/>
      <c r="D18" s="3"/>
      <c r="E18" s="12"/>
      <c r="F18" s="3"/>
      <c r="G18" s="3"/>
      <c r="H18" s="3"/>
    </row>
    <row r="19" spans="2:8" x14ac:dyDescent="0.25">
      <c r="B19" s="2">
        <v>18</v>
      </c>
      <c r="C19" s="3"/>
      <c r="D19" s="3"/>
      <c r="E19" s="12"/>
      <c r="F19" s="3"/>
      <c r="G19" s="3"/>
      <c r="H19" s="3"/>
    </row>
    <row r="20" spans="2:8" x14ac:dyDescent="0.25">
      <c r="B20" s="2">
        <v>19</v>
      </c>
      <c r="C20" s="3"/>
      <c r="D20" s="3"/>
      <c r="E20" s="12"/>
      <c r="F20" s="3"/>
      <c r="G20" s="3"/>
      <c r="H20" s="3"/>
    </row>
    <row r="50" spans="1:1" x14ac:dyDescent="0.25">
      <c r="A50" t="s">
        <v>36</v>
      </c>
    </row>
    <row r="51" spans="1:1" x14ac:dyDescent="0.25">
      <c r="A51" t="s">
        <v>37</v>
      </c>
    </row>
    <row r="52" spans="1:1" x14ac:dyDescent="0.25">
      <c r="A52" t="s">
        <v>38</v>
      </c>
    </row>
    <row r="53" spans="1:1" x14ac:dyDescent="0.25">
      <c r="A53" t="s">
        <v>33</v>
      </c>
    </row>
    <row r="54" spans="1:1" x14ac:dyDescent="0.25">
      <c r="A54" t="s">
        <v>39</v>
      </c>
    </row>
    <row r="55" spans="1:1" x14ac:dyDescent="0.25">
      <c r="A55" t="s">
        <v>73</v>
      </c>
    </row>
    <row r="56" spans="1:1" x14ac:dyDescent="0.25">
      <c r="A56" t="s">
        <v>13</v>
      </c>
    </row>
    <row r="59" spans="1:1" x14ac:dyDescent="0.25">
      <c r="A59" t="s">
        <v>14</v>
      </c>
    </row>
    <row r="60" spans="1:1" x14ac:dyDescent="0.25">
      <c r="A60" t="s">
        <v>15</v>
      </c>
    </row>
    <row r="62" spans="1:1" x14ac:dyDescent="0.25">
      <c r="A62" t="s">
        <v>16</v>
      </c>
    </row>
    <row r="63" spans="1:1" x14ac:dyDescent="0.25">
      <c r="A63" t="s">
        <v>17</v>
      </c>
    </row>
    <row r="64" spans="1:1" x14ac:dyDescent="0.25">
      <c r="A64" t="s">
        <v>18</v>
      </c>
    </row>
    <row r="66" spans="1:1" x14ac:dyDescent="0.25">
      <c r="A66" t="s">
        <v>19</v>
      </c>
    </row>
    <row r="67" spans="1:1" x14ac:dyDescent="0.25">
      <c r="A67" t="s">
        <v>20</v>
      </c>
    </row>
    <row r="68" spans="1:1" x14ac:dyDescent="0.25">
      <c r="A68" t="s">
        <v>21</v>
      </c>
    </row>
    <row r="69" spans="1:1" x14ac:dyDescent="0.25">
      <c r="A69" t="s">
        <v>22</v>
      </c>
    </row>
  </sheetData>
  <dataValidations count="6">
    <dataValidation errorStyle="warning" allowBlank="1" showErrorMessage="1" errorTitle="No permitido" error="No se permite otra opción de chequeo." promptTitle="Chequeado" prompt="¿Fue este error chequeado?" sqref="F2:F20" xr:uid="{00000000-0002-0000-0300-000000000000}"/>
    <dataValidation type="list" errorStyle="warning" allowBlank="1" showInputMessage="1" showErrorMessage="1" errorTitle="No permitido" error="No se permiten otras opciones de resultado." promptTitle="Estado" prompt="¿Fue resuelto?" sqref="G2:G20" xr:uid="{00000000-0002-0000-0300-000001000000}">
      <formula1>$A$62:$A$64</formula1>
    </dataValidation>
    <dataValidation type="list" errorStyle="warning" allowBlank="1" showInputMessage="1" showErrorMessage="1" errorTitle="No permitido" error="No se permite otra opción de chequeo." promptTitle="Chequeado" prompt="¿Fue este error chequeado?" sqref="D2:D20" xr:uid="{00000000-0002-0000-0300-000002000000}">
      <formula1>$A$59:$A$60</formula1>
    </dataValidation>
    <dataValidation type="list" errorStyle="warning" allowBlank="1" showInputMessage="1" showErrorMessage="1" errorTitle="No permitido" error="No se permiten otros tipos de verificaciones." promptTitle="Criterio de verificación" prompt="¿Que tipo de verificación involucra el error?" sqref="C2:C20" xr:uid="{00000000-0002-0000-0300-000003000000}">
      <formula1>$A$50:$A$56</formula1>
    </dataValidation>
    <dataValidation type="list" allowBlank="1" showInputMessage="1" showErrorMessage="1" promptTitle="Responsable" prompt="¿Que integrante del equipo de desarrollo realizo la revisión?" sqref="H2:H20" xr:uid="{00000000-0002-0000-0300-000004000000}">
      <formula1>$A$66:$A$69</formula1>
    </dataValidation>
    <dataValidation errorStyle="warning" showDropDown="1" showErrorMessage="1" errorTitle="No permitido" error="No se permite otra opción de chequeo." promptTitle="Chequeado" prompt="¿Fue este error chequeado?" sqref="E2:E20" xr:uid="{00000000-0002-0000-0300-000005000000}"/>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8"/>
  <sheetViews>
    <sheetView topLeftCell="F1" workbookViewId="0">
      <selection activeCell="I6" sqref="I6"/>
    </sheetView>
  </sheetViews>
  <sheetFormatPr baseColWidth="10" defaultRowHeight="15" x14ac:dyDescent="0.25"/>
  <cols>
    <col min="1" max="1" width="39.42578125" customWidth="1"/>
    <col min="2" max="2" width="7.42578125" customWidth="1"/>
    <col min="3" max="3" width="20.28515625" customWidth="1"/>
    <col min="4" max="6" width="10.85546875" customWidth="1"/>
    <col min="7" max="7" width="10.42578125" customWidth="1"/>
    <col min="8" max="8" width="17.140625" customWidth="1"/>
    <col min="9" max="9" width="99.140625" customWidth="1"/>
  </cols>
  <sheetData>
    <row r="1" spans="1:9" ht="45" x14ac:dyDescent="0.25">
      <c r="A1" s="4" t="s">
        <v>6</v>
      </c>
      <c r="B1" s="5" t="s">
        <v>24</v>
      </c>
      <c r="C1" s="4" t="s">
        <v>7</v>
      </c>
      <c r="D1" s="4" t="s">
        <v>11</v>
      </c>
      <c r="E1" s="5" t="s">
        <v>59</v>
      </c>
      <c r="F1" s="4" t="s">
        <v>23</v>
      </c>
      <c r="G1" s="4" t="s">
        <v>8</v>
      </c>
      <c r="H1" s="4" t="s">
        <v>9</v>
      </c>
      <c r="I1" s="6" t="s">
        <v>10</v>
      </c>
    </row>
    <row r="2" spans="1:9" x14ac:dyDescent="0.25">
      <c r="A2" s="8" t="s">
        <v>3</v>
      </c>
      <c r="B2" s="9">
        <v>1</v>
      </c>
      <c r="C2" s="8"/>
      <c r="D2" s="8"/>
      <c r="E2" s="11"/>
      <c r="F2" s="8"/>
      <c r="G2" s="8"/>
      <c r="H2" s="8"/>
      <c r="I2" s="7"/>
    </row>
    <row r="3" spans="1:9" x14ac:dyDescent="0.25">
      <c r="B3" s="2">
        <v>2</v>
      </c>
      <c r="C3" s="3"/>
      <c r="D3" s="3"/>
      <c r="E3" s="12"/>
      <c r="F3" s="3"/>
      <c r="G3" s="3"/>
      <c r="H3" s="3"/>
    </row>
    <row r="4" spans="1:9" x14ac:dyDescent="0.25">
      <c r="A4" s="1"/>
      <c r="B4" s="2">
        <v>3</v>
      </c>
      <c r="C4" s="3"/>
      <c r="D4" s="3"/>
      <c r="E4" s="12"/>
      <c r="F4" s="3"/>
      <c r="G4" s="3"/>
      <c r="H4" s="3"/>
    </row>
    <row r="5" spans="1:9" x14ac:dyDescent="0.25">
      <c r="A5" s="1"/>
      <c r="B5" s="2">
        <v>4</v>
      </c>
      <c r="C5" s="3"/>
      <c r="D5" s="3"/>
      <c r="E5" s="12"/>
      <c r="F5" s="3"/>
      <c r="G5" s="3"/>
      <c r="H5" s="3"/>
    </row>
    <row r="6" spans="1:9" x14ac:dyDescent="0.25">
      <c r="A6" s="1"/>
      <c r="B6" s="2">
        <v>5</v>
      </c>
      <c r="C6" s="3"/>
      <c r="D6" s="3"/>
      <c r="E6" s="12"/>
      <c r="F6" s="3"/>
      <c r="G6" s="3"/>
      <c r="H6" s="3"/>
    </row>
    <row r="7" spans="1:9" x14ac:dyDescent="0.25">
      <c r="A7" s="1"/>
      <c r="B7" s="2">
        <v>6</v>
      </c>
      <c r="C7" s="3"/>
      <c r="D7" s="3"/>
      <c r="E7" s="12"/>
      <c r="F7" s="3"/>
      <c r="G7" s="3"/>
      <c r="H7" s="3"/>
    </row>
    <row r="8" spans="1:9" x14ac:dyDescent="0.25">
      <c r="A8" s="1"/>
      <c r="B8" s="2">
        <v>7</v>
      </c>
      <c r="C8" s="3"/>
      <c r="D8" s="3"/>
      <c r="E8" s="12"/>
      <c r="F8" s="3"/>
      <c r="G8" s="3"/>
      <c r="H8" s="3"/>
    </row>
    <row r="9" spans="1:9" x14ac:dyDescent="0.25">
      <c r="B9" s="2">
        <v>8</v>
      </c>
      <c r="C9" s="3"/>
      <c r="D9" s="3"/>
      <c r="E9" s="12"/>
      <c r="F9" s="3"/>
      <c r="G9" s="3"/>
      <c r="H9" s="3"/>
    </row>
    <row r="10" spans="1:9" x14ac:dyDescent="0.25">
      <c r="B10" s="2">
        <v>9</v>
      </c>
      <c r="C10" s="3"/>
      <c r="D10" s="3"/>
      <c r="E10" s="12"/>
      <c r="F10" s="3"/>
      <c r="G10" s="3"/>
      <c r="H10" s="3"/>
    </row>
    <row r="11" spans="1:9" x14ac:dyDescent="0.25">
      <c r="B11" s="2">
        <v>10</v>
      </c>
      <c r="C11" s="3"/>
      <c r="D11" s="3"/>
      <c r="E11" s="12"/>
      <c r="F11" s="3"/>
      <c r="G11" s="3"/>
      <c r="H11" s="3"/>
    </row>
    <row r="12" spans="1:9" x14ac:dyDescent="0.25">
      <c r="B12" s="2">
        <v>11</v>
      </c>
      <c r="C12" s="3"/>
      <c r="D12" s="3"/>
      <c r="E12" s="12"/>
      <c r="F12" s="3"/>
      <c r="G12" s="3"/>
      <c r="H12" s="3"/>
    </row>
    <row r="13" spans="1:9" x14ac:dyDescent="0.25">
      <c r="B13" s="2">
        <v>12</v>
      </c>
      <c r="C13" s="3"/>
      <c r="D13" s="3"/>
      <c r="E13" s="12"/>
      <c r="F13" s="3"/>
      <c r="G13" s="3"/>
      <c r="H13" s="3"/>
    </row>
    <row r="14" spans="1:9" x14ac:dyDescent="0.25">
      <c r="B14" s="2">
        <v>13</v>
      </c>
      <c r="C14" s="3"/>
      <c r="D14" s="3"/>
      <c r="E14" s="12"/>
      <c r="F14" s="3"/>
      <c r="G14" s="3"/>
      <c r="H14" s="3"/>
    </row>
    <row r="15" spans="1:9" x14ac:dyDescent="0.25">
      <c r="B15" s="2">
        <v>14</v>
      </c>
      <c r="C15" s="3"/>
      <c r="D15" s="3"/>
      <c r="E15" s="12"/>
      <c r="F15" s="3"/>
      <c r="G15" s="3"/>
      <c r="H15" s="3"/>
    </row>
    <row r="16" spans="1:9" x14ac:dyDescent="0.25">
      <c r="B16" s="2">
        <v>15</v>
      </c>
      <c r="C16" s="3"/>
      <c r="D16" s="3"/>
      <c r="E16" s="12"/>
      <c r="F16" s="3"/>
      <c r="G16" s="3"/>
      <c r="H16" s="3"/>
    </row>
    <row r="17" spans="2:8" x14ac:dyDescent="0.25">
      <c r="B17" s="2">
        <v>16</v>
      </c>
      <c r="C17" s="3"/>
      <c r="D17" s="3"/>
      <c r="E17" s="12"/>
      <c r="F17" s="3"/>
      <c r="G17" s="3"/>
      <c r="H17" s="3"/>
    </row>
    <row r="18" spans="2:8" x14ac:dyDescent="0.25">
      <c r="B18" s="2">
        <v>17</v>
      </c>
      <c r="C18" s="3"/>
      <c r="D18" s="3"/>
      <c r="E18" s="12"/>
      <c r="F18" s="3"/>
      <c r="G18" s="3"/>
      <c r="H18" s="3"/>
    </row>
    <row r="19" spans="2:8" x14ac:dyDescent="0.25">
      <c r="B19" s="2">
        <v>18</v>
      </c>
      <c r="C19" s="3"/>
      <c r="D19" s="3"/>
      <c r="E19" s="12"/>
      <c r="F19" s="3"/>
      <c r="G19" s="3"/>
      <c r="H19" s="3"/>
    </row>
    <row r="20" spans="2:8" x14ac:dyDescent="0.25">
      <c r="B20" s="2">
        <v>19</v>
      </c>
      <c r="C20" s="3"/>
      <c r="D20" s="3"/>
      <c r="E20" s="12"/>
      <c r="F20" s="3"/>
      <c r="G20" s="3"/>
      <c r="H20" s="3"/>
    </row>
    <row r="50" spans="1:1" x14ac:dyDescent="0.25">
      <c r="A50" t="s">
        <v>40</v>
      </c>
    </row>
    <row r="51" spans="1:1" x14ac:dyDescent="0.25">
      <c r="A51" t="s">
        <v>41</v>
      </c>
    </row>
    <row r="52" spans="1:1" x14ac:dyDescent="0.25">
      <c r="A52" t="s">
        <v>42</v>
      </c>
    </row>
    <row r="53" spans="1:1" x14ac:dyDescent="0.25">
      <c r="A53" t="s">
        <v>43</v>
      </c>
    </row>
    <row r="54" spans="1:1" x14ac:dyDescent="0.25">
      <c r="A54" t="s">
        <v>44</v>
      </c>
    </row>
    <row r="55" spans="1:1" x14ac:dyDescent="0.25">
      <c r="A55" t="s">
        <v>73</v>
      </c>
    </row>
    <row r="56" spans="1:1" x14ac:dyDescent="0.25">
      <c r="A56" t="s">
        <v>13</v>
      </c>
    </row>
    <row r="58" spans="1:1" x14ac:dyDescent="0.25">
      <c r="A58" t="s">
        <v>14</v>
      </c>
    </row>
    <row r="59" spans="1:1" x14ac:dyDescent="0.25">
      <c r="A59" t="s">
        <v>15</v>
      </c>
    </row>
    <row r="61" spans="1:1" x14ac:dyDescent="0.25">
      <c r="A61" t="s">
        <v>16</v>
      </c>
    </row>
    <row r="62" spans="1:1" x14ac:dyDescent="0.25">
      <c r="A62" t="s">
        <v>17</v>
      </c>
    </row>
    <row r="63" spans="1:1" x14ac:dyDescent="0.25">
      <c r="A63" t="s">
        <v>18</v>
      </c>
    </row>
    <row r="65" spans="1:1" x14ac:dyDescent="0.25">
      <c r="A65" t="s">
        <v>19</v>
      </c>
    </row>
    <row r="66" spans="1:1" x14ac:dyDescent="0.25">
      <c r="A66" t="s">
        <v>20</v>
      </c>
    </row>
    <row r="67" spans="1:1" x14ac:dyDescent="0.25">
      <c r="A67" t="s">
        <v>21</v>
      </c>
    </row>
    <row r="68" spans="1:1" x14ac:dyDescent="0.25">
      <c r="A68" t="s">
        <v>22</v>
      </c>
    </row>
  </sheetData>
  <dataValidations count="6">
    <dataValidation type="list" allowBlank="1" showInputMessage="1" showErrorMessage="1" promptTitle="Responsable" prompt="¿Que integrante del equipo de desarrollo realizo la revisión?" sqref="H2:H20" xr:uid="{00000000-0002-0000-0400-000000000000}">
      <formula1>$A$65:$A$68</formula1>
    </dataValidation>
    <dataValidation type="list" errorStyle="warning" allowBlank="1" showInputMessage="1" showErrorMessage="1" errorTitle="No permitido" error="No se permiten otros tipos de verificaciones." promptTitle="Criterio de verificación" prompt="¿Que tipo de verificación involucra el error?" sqref="C2:C20" xr:uid="{00000000-0002-0000-0400-000001000000}">
      <formula1>$A$50:$A$56</formula1>
    </dataValidation>
    <dataValidation type="list" errorStyle="warning" allowBlank="1" showInputMessage="1" showErrorMessage="1" errorTitle="No permitido" error="No se permite otra opción de chequeo." promptTitle="Chequeado" prompt="¿Fue este error chequeado?" sqref="D2:D20" xr:uid="{00000000-0002-0000-0400-000002000000}">
      <formula1>$A$58:$A$59</formula1>
    </dataValidation>
    <dataValidation type="list" errorStyle="warning" allowBlank="1" showInputMessage="1" showErrorMessage="1" errorTitle="No permitido" error="No se permiten otras opciones de resultado." promptTitle="Estado" prompt="¿Fue resuelto?" sqref="G2:G20" xr:uid="{00000000-0002-0000-0400-000003000000}">
      <formula1>$A$61:$A$63</formula1>
    </dataValidation>
    <dataValidation errorStyle="warning" allowBlank="1" showErrorMessage="1" errorTitle="No permitido" error="No se permite otra opción de chequeo." promptTitle="Chequeado" prompt="¿Fue este error chequeado?" sqref="F2:F20" xr:uid="{00000000-0002-0000-0400-000004000000}"/>
    <dataValidation errorStyle="warning" showDropDown="1" showErrorMessage="1" errorTitle="No permitido" error="No se permite otra opción de chequeo." promptTitle="Chequeado" prompt="¿Fue este error chequeado?" sqref="E2:E20" xr:uid="{00000000-0002-0000-0400-000005000000}"/>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8"/>
  <sheetViews>
    <sheetView topLeftCell="B1" zoomScale="80" zoomScaleNormal="80" workbookViewId="0">
      <selection activeCell="J1" sqref="J1:J2"/>
    </sheetView>
  </sheetViews>
  <sheetFormatPr baseColWidth="10" defaultRowHeight="15" x14ac:dyDescent="0.25"/>
  <cols>
    <col min="1" max="1" width="39.42578125" customWidth="1"/>
    <col min="2" max="2" width="7.42578125" customWidth="1"/>
    <col min="3" max="3" width="20.28515625" customWidth="1"/>
    <col min="4" max="6" width="10.85546875" customWidth="1"/>
    <col min="7" max="7" width="10.42578125" customWidth="1"/>
    <col min="8" max="8" width="17.140625" customWidth="1"/>
    <col min="9" max="9" width="99.140625" customWidth="1"/>
  </cols>
  <sheetData>
    <row r="1" spans="1:10" ht="45" x14ac:dyDescent="0.25">
      <c r="A1" s="4" t="s">
        <v>6</v>
      </c>
      <c r="B1" s="5" t="s">
        <v>24</v>
      </c>
      <c r="C1" s="4" t="s">
        <v>7</v>
      </c>
      <c r="D1" s="4" t="s">
        <v>11</v>
      </c>
      <c r="E1" s="5" t="s">
        <v>59</v>
      </c>
      <c r="F1" s="4" t="s">
        <v>23</v>
      </c>
      <c r="G1" s="4" t="s">
        <v>8</v>
      </c>
      <c r="H1" s="4" t="s">
        <v>9</v>
      </c>
      <c r="I1" s="6" t="s">
        <v>10</v>
      </c>
      <c r="J1" s="5" t="s">
        <v>105</v>
      </c>
    </row>
    <row r="2" spans="1:10" ht="60" x14ac:dyDescent="0.25">
      <c r="A2" s="8" t="s">
        <v>4</v>
      </c>
      <c r="B2" s="9">
        <v>1</v>
      </c>
      <c r="C2" s="8" t="s">
        <v>13</v>
      </c>
      <c r="D2" s="8" t="s">
        <v>14</v>
      </c>
      <c r="E2" s="11">
        <v>1.3888888888888889E-3</v>
      </c>
      <c r="F2" s="16">
        <v>45549</v>
      </c>
      <c r="G2" s="8" t="s">
        <v>16</v>
      </c>
      <c r="H2" s="8" t="s">
        <v>19</v>
      </c>
      <c r="I2" s="7" t="s">
        <v>60</v>
      </c>
      <c r="J2">
        <f>COUNTIF(A2:A30,"*")</f>
        <v>1</v>
      </c>
    </row>
    <row r="3" spans="1:10" x14ac:dyDescent="0.25">
      <c r="B3" s="2">
        <v>2</v>
      </c>
      <c r="C3" s="3"/>
      <c r="D3" s="3"/>
      <c r="E3" s="12"/>
      <c r="F3" s="3"/>
      <c r="G3" s="3"/>
      <c r="H3" s="3"/>
    </row>
    <row r="4" spans="1:10" x14ac:dyDescent="0.25">
      <c r="A4" s="1"/>
      <c r="B4" s="2">
        <v>3</v>
      </c>
      <c r="C4" s="3"/>
      <c r="D4" s="3"/>
      <c r="E4" s="12"/>
      <c r="F4" s="3"/>
      <c r="G4" s="3"/>
      <c r="H4" s="3"/>
    </row>
    <row r="5" spans="1:10" x14ac:dyDescent="0.25">
      <c r="A5" s="1"/>
      <c r="B5" s="2">
        <v>4</v>
      </c>
      <c r="C5" s="3"/>
      <c r="D5" s="3"/>
      <c r="E5" s="12"/>
      <c r="F5" s="3"/>
      <c r="G5" s="3"/>
      <c r="H5" s="3"/>
    </row>
    <row r="6" spans="1:10" x14ac:dyDescent="0.25">
      <c r="A6" s="1"/>
      <c r="B6" s="2">
        <v>5</v>
      </c>
      <c r="C6" s="3"/>
      <c r="D6" s="3"/>
      <c r="E6" s="12"/>
      <c r="F6" s="3"/>
      <c r="G6" s="3"/>
      <c r="H6" s="3"/>
    </row>
    <row r="7" spans="1:10" x14ac:dyDescent="0.25">
      <c r="A7" s="1"/>
      <c r="B7" s="2">
        <v>6</v>
      </c>
      <c r="C7" s="3"/>
      <c r="D7" s="3"/>
      <c r="E7" s="12"/>
      <c r="F7" s="3"/>
      <c r="G7" s="3"/>
      <c r="H7" s="3"/>
    </row>
    <row r="8" spans="1:10" x14ac:dyDescent="0.25">
      <c r="A8" s="1"/>
      <c r="B8" s="2">
        <v>7</v>
      </c>
      <c r="C8" s="3"/>
      <c r="D8" s="3"/>
      <c r="E8" s="12"/>
      <c r="F8" s="3"/>
      <c r="G8" s="3"/>
      <c r="H8" s="3"/>
    </row>
    <row r="9" spans="1:10" x14ac:dyDescent="0.25">
      <c r="B9" s="2">
        <v>8</v>
      </c>
      <c r="C9" s="3"/>
      <c r="D9" s="3"/>
      <c r="E9" s="12"/>
      <c r="F9" s="3"/>
      <c r="G9" s="3"/>
      <c r="H9" s="3"/>
    </row>
    <row r="10" spans="1:10" x14ac:dyDescent="0.25">
      <c r="B10" s="2">
        <v>9</v>
      </c>
      <c r="C10" s="3"/>
      <c r="D10" s="3"/>
      <c r="E10" s="12"/>
      <c r="F10" s="3"/>
      <c r="G10" s="3"/>
      <c r="H10" s="3"/>
    </row>
    <row r="11" spans="1:10" x14ac:dyDescent="0.25">
      <c r="B11" s="2">
        <v>10</v>
      </c>
      <c r="C11" s="3"/>
      <c r="D11" s="3"/>
      <c r="E11" s="12"/>
      <c r="F11" s="3"/>
      <c r="G11" s="3"/>
      <c r="H11" s="3"/>
    </row>
    <row r="12" spans="1:10" x14ac:dyDescent="0.25">
      <c r="B12" s="2">
        <v>11</v>
      </c>
      <c r="C12" s="3"/>
      <c r="D12" s="3"/>
      <c r="E12" s="12"/>
      <c r="F12" s="3"/>
      <c r="G12" s="3"/>
      <c r="H12" s="3"/>
    </row>
    <row r="13" spans="1:10" x14ac:dyDescent="0.25">
      <c r="B13" s="2">
        <v>12</v>
      </c>
      <c r="C13" s="3"/>
      <c r="D13" s="3"/>
      <c r="E13" s="12"/>
      <c r="F13" s="3"/>
      <c r="G13" s="3"/>
      <c r="H13" s="3"/>
    </row>
    <row r="14" spans="1:10" x14ac:dyDescent="0.25">
      <c r="B14" s="2">
        <v>13</v>
      </c>
      <c r="C14" s="3"/>
      <c r="D14" s="3"/>
      <c r="E14" s="12"/>
      <c r="F14" s="3"/>
      <c r="G14" s="3"/>
      <c r="H14" s="3"/>
    </row>
    <row r="15" spans="1:10" x14ac:dyDescent="0.25">
      <c r="B15" s="2">
        <v>14</v>
      </c>
      <c r="C15" s="3"/>
      <c r="D15" s="3"/>
      <c r="E15" s="12"/>
      <c r="F15" s="3"/>
      <c r="G15" s="3"/>
      <c r="H15" s="3"/>
    </row>
    <row r="16" spans="1:10" x14ac:dyDescent="0.25">
      <c r="B16" s="2">
        <v>15</v>
      </c>
      <c r="C16" s="3"/>
      <c r="D16" s="3"/>
      <c r="E16" s="12"/>
      <c r="F16" s="3"/>
      <c r="G16" s="3"/>
      <c r="H16" s="3"/>
    </row>
    <row r="17" spans="2:8" x14ac:dyDescent="0.25">
      <c r="B17" s="2">
        <v>16</v>
      </c>
      <c r="C17" s="3"/>
      <c r="D17" s="3"/>
      <c r="E17" s="12"/>
      <c r="F17" s="3"/>
      <c r="G17" s="3"/>
      <c r="H17" s="3"/>
    </row>
    <row r="18" spans="2:8" x14ac:dyDescent="0.25">
      <c r="B18" s="2">
        <v>17</v>
      </c>
      <c r="C18" s="3"/>
      <c r="D18" s="3"/>
      <c r="E18" s="12"/>
      <c r="F18" s="3"/>
      <c r="G18" s="3"/>
      <c r="H18" s="3"/>
    </row>
    <row r="19" spans="2:8" x14ac:dyDescent="0.25">
      <c r="B19" s="2">
        <v>18</v>
      </c>
      <c r="C19" s="3"/>
      <c r="D19" s="3"/>
      <c r="E19" s="12"/>
      <c r="F19" s="3"/>
      <c r="G19" s="3"/>
      <c r="H19" s="3"/>
    </row>
    <row r="20" spans="2:8" x14ac:dyDescent="0.25">
      <c r="B20" s="2">
        <v>19</v>
      </c>
      <c r="C20" s="3"/>
      <c r="D20" s="3"/>
      <c r="E20" s="12"/>
      <c r="F20" s="3"/>
      <c r="G20" s="3"/>
      <c r="H20" s="3"/>
    </row>
    <row r="50" spans="1:1" x14ac:dyDescent="0.25">
      <c r="A50" t="s">
        <v>45</v>
      </c>
    </row>
    <row r="51" spans="1:1" x14ac:dyDescent="0.25">
      <c r="A51" t="s">
        <v>49</v>
      </c>
    </row>
    <row r="52" spans="1:1" x14ac:dyDescent="0.25">
      <c r="A52" t="s">
        <v>48</v>
      </c>
    </row>
    <row r="53" spans="1:1" x14ac:dyDescent="0.25">
      <c r="A53" t="s">
        <v>46</v>
      </c>
    </row>
    <row r="54" spans="1:1" x14ac:dyDescent="0.25">
      <c r="A54" t="s">
        <v>47</v>
      </c>
    </row>
    <row r="55" spans="1:1" x14ac:dyDescent="0.25">
      <c r="A55" t="s">
        <v>73</v>
      </c>
    </row>
    <row r="56" spans="1:1" x14ac:dyDescent="0.25">
      <c r="A56" t="s">
        <v>13</v>
      </c>
    </row>
    <row r="58" spans="1:1" x14ac:dyDescent="0.25">
      <c r="A58" t="s">
        <v>14</v>
      </c>
    </row>
    <row r="59" spans="1:1" x14ac:dyDescent="0.25">
      <c r="A59" t="s">
        <v>15</v>
      </c>
    </row>
    <row r="61" spans="1:1" x14ac:dyDescent="0.25">
      <c r="A61" t="s">
        <v>16</v>
      </c>
    </row>
    <row r="62" spans="1:1" x14ac:dyDescent="0.25">
      <c r="A62" t="s">
        <v>17</v>
      </c>
    </row>
    <row r="63" spans="1:1" x14ac:dyDescent="0.25">
      <c r="A63" t="s">
        <v>18</v>
      </c>
    </row>
    <row r="65" spans="1:1" x14ac:dyDescent="0.25">
      <c r="A65" t="s">
        <v>19</v>
      </c>
    </row>
    <row r="66" spans="1:1" x14ac:dyDescent="0.25">
      <c r="A66" t="s">
        <v>20</v>
      </c>
    </row>
    <row r="67" spans="1:1" x14ac:dyDescent="0.25">
      <c r="A67" t="s">
        <v>21</v>
      </c>
    </row>
    <row r="68" spans="1:1" x14ac:dyDescent="0.25">
      <c r="A68" t="s">
        <v>22</v>
      </c>
    </row>
  </sheetData>
  <dataValidations count="6">
    <dataValidation errorStyle="warning" allowBlank="1" showErrorMessage="1" errorTitle="No permitido" error="No se permite otra opción de chequeo." promptTitle="Chequeado" prompt="¿Fue este error chequeado?" sqref="F2:F20" xr:uid="{00000000-0002-0000-0500-000000000000}"/>
    <dataValidation type="list" errorStyle="warning" allowBlank="1" showInputMessage="1" showErrorMessage="1" errorTitle="No permitido" error="No se permiten otras opciones de resultado." promptTitle="Estado" prompt="¿Fue resuelto?" sqref="G2:G20" xr:uid="{00000000-0002-0000-0500-000001000000}">
      <formula1>$A$61:$A$63</formula1>
    </dataValidation>
    <dataValidation type="list" errorStyle="warning" allowBlank="1" showInputMessage="1" showErrorMessage="1" errorTitle="No permitido" error="No se permite otra opción de chequeo." promptTitle="Chequeado" prompt="¿Fue este error chequeado?" sqref="D2:D20" xr:uid="{00000000-0002-0000-0500-000002000000}">
      <formula1>$A$58:$A$59</formula1>
    </dataValidation>
    <dataValidation type="list" errorStyle="warning" allowBlank="1" showInputMessage="1" showErrorMessage="1" errorTitle="No permitido" error="No se permiten otros tipos de verificaciones." promptTitle="Criterio de verificación" prompt="¿Que tipo de verificación involucra el error?" sqref="C2:C20" xr:uid="{00000000-0002-0000-0500-000003000000}">
      <formula1>$A$50:$A$56</formula1>
    </dataValidation>
    <dataValidation type="list" allowBlank="1" showInputMessage="1" showErrorMessage="1" promptTitle="Responsable" prompt="¿Que integrante del equipo de desarrollo realizo la revisión?" sqref="H2:H20" xr:uid="{00000000-0002-0000-0500-000004000000}">
      <formula1>$A$65:$A$68</formula1>
    </dataValidation>
    <dataValidation errorStyle="warning" showDropDown="1" showErrorMessage="1" errorTitle="No permitido" error="No se permite otra opción de chequeo." promptTitle="Chequeado" prompt="¿Fue este error chequeado?" sqref="E2:E20" xr:uid="{00000000-0002-0000-0500-000005000000}"/>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68"/>
  <sheetViews>
    <sheetView topLeftCell="E1" workbookViewId="0">
      <selection activeCell="J1" sqref="J1:J2"/>
    </sheetView>
  </sheetViews>
  <sheetFormatPr baseColWidth="10" defaultRowHeight="15" x14ac:dyDescent="0.25"/>
  <cols>
    <col min="1" max="1" width="39.42578125" customWidth="1"/>
    <col min="2" max="2" width="7.42578125" customWidth="1"/>
    <col min="3" max="3" width="20.28515625" customWidth="1"/>
    <col min="4" max="6" width="10.85546875" customWidth="1"/>
    <col min="7" max="7" width="10.42578125" customWidth="1"/>
    <col min="8" max="8" width="17.140625" customWidth="1"/>
    <col min="9" max="9" width="99.140625" customWidth="1"/>
  </cols>
  <sheetData>
    <row r="1" spans="1:9" ht="45" x14ac:dyDescent="0.25">
      <c r="A1" s="4" t="s">
        <v>6</v>
      </c>
      <c r="B1" s="5" t="s">
        <v>24</v>
      </c>
      <c r="C1" s="4" t="s">
        <v>7</v>
      </c>
      <c r="D1" s="4" t="s">
        <v>11</v>
      </c>
      <c r="E1" s="5" t="s">
        <v>59</v>
      </c>
      <c r="F1" s="4" t="s">
        <v>23</v>
      </c>
      <c r="G1" s="4" t="s">
        <v>8</v>
      </c>
      <c r="H1" s="4" t="s">
        <v>9</v>
      </c>
      <c r="I1" s="6" t="s">
        <v>10</v>
      </c>
    </row>
    <row r="2" spans="1:9" x14ac:dyDescent="0.25">
      <c r="A2" s="8" t="s">
        <v>5</v>
      </c>
      <c r="B2" s="9">
        <v>1</v>
      </c>
      <c r="C2" s="8"/>
      <c r="D2" s="8"/>
      <c r="E2" s="11"/>
      <c r="F2" s="8"/>
      <c r="G2" s="8"/>
      <c r="H2" s="8"/>
      <c r="I2" s="7"/>
    </row>
    <row r="3" spans="1:9" x14ac:dyDescent="0.25">
      <c r="B3" s="2">
        <v>2</v>
      </c>
      <c r="C3" s="3"/>
      <c r="D3" s="3"/>
      <c r="E3" s="12"/>
      <c r="F3" s="3"/>
      <c r="G3" s="3"/>
      <c r="H3" s="3"/>
    </row>
    <row r="4" spans="1:9" x14ac:dyDescent="0.25">
      <c r="A4" s="1"/>
      <c r="B4" s="2">
        <v>3</v>
      </c>
      <c r="C4" s="3"/>
      <c r="D4" s="3"/>
      <c r="E4" s="12"/>
      <c r="F4" s="3"/>
      <c r="G4" s="3"/>
      <c r="H4" s="3"/>
    </row>
    <row r="5" spans="1:9" x14ac:dyDescent="0.25">
      <c r="A5" s="1"/>
      <c r="B5" s="2">
        <v>4</v>
      </c>
      <c r="C5" s="3"/>
      <c r="D5" s="3"/>
      <c r="E5" s="12"/>
      <c r="F5" s="3"/>
      <c r="G5" s="3"/>
      <c r="H5" s="3"/>
    </row>
    <row r="6" spans="1:9" x14ac:dyDescent="0.25">
      <c r="A6" s="1"/>
      <c r="B6" s="2">
        <v>5</v>
      </c>
      <c r="C6" s="3"/>
      <c r="D6" s="3"/>
      <c r="E6" s="12"/>
      <c r="F6" s="3"/>
      <c r="G6" s="3"/>
      <c r="H6" s="3"/>
    </row>
    <row r="7" spans="1:9" x14ac:dyDescent="0.25">
      <c r="A7" s="1"/>
      <c r="B7" s="2">
        <v>6</v>
      </c>
      <c r="C7" s="3"/>
      <c r="D7" s="3"/>
      <c r="E7" s="12"/>
      <c r="F7" s="3"/>
      <c r="G7" s="3"/>
      <c r="H7" s="3"/>
    </row>
    <row r="8" spans="1:9" x14ac:dyDescent="0.25">
      <c r="A8" s="1"/>
      <c r="B8" s="2">
        <v>7</v>
      </c>
      <c r="C8" s="3"/>
      <c r="D8" s="3"/>
      <c r="E8" s="12"/>
      <c r="F8" s="3"/>
      <c r="G8" s="3"/>
      <c r="H8" s="3"/>
    </row>
    <row r="9" spans="1:9" x14ac:dyDescent="0.25">
      <c r="B9" s="2">
        <v>8</v>
      </c>
      <c r="C9" s="3"/>
      <c r="D9" s="3"/>
      <c r="E9" s="12"/>
      <c r="F9" s="3"/>
      <c r="G9" s="3"/>
      <c r="H9" s="3"/>
    </row>
    <row r="10" spans="1:9" x14ac:dyDescent="0.25">
      <c r="B10" s="2">
        <v>9</v>
      </c>
      <c r="C10" s="3"/>
      <c r="D10" s="3"/>
      <c r="E10" s="12"/>
      <c r="F10" s="3"/>
      <c r="G10" s="3"/>
      <c r="H10" s="3"/>
    </row>
    <row r="11" spans="1:9" x14ac:dyDescent="0.25">
      <c r="B11" s="2">
        <v>10</v>
      </c>
      <c r="C11" s="3"/>
      <c r="D11" s="3"/>
      <c r="E11" s="12"/>
      <c r="F11" s="3"/>
      <c r="G11" s="3"/>
      <c r="H11" s="3"/>
    </row>
    <row r="12" spans="1:9" x14ac:dyDescent="0.25">
      <c r="B12" s="2">
        <v>11</v>
      </c>
      <c r="C12" s="3"/>
      <c r="D12" s="3"/>
      <c r="E12" s="12"/>
      <c r="F12" s="3"/>
      <c r="G12" s="3"/>
      <c r="H12" s="3"/>
    </row>
    <row r="13" spans="1:9" x14ac:dyDescent="0.25">
      <c r="B13" s="2">
        <v>12</v>
      </c>
      <c r="C13" s="3"/>
      <c r="D13" s="3"/>
      <c r="E13" s="12"/>
      <c r="F13" s="3"/>
      <c r="G13" s="3"/>
      <c r="H13" s="3"/>
    </row>
    <row r="14" spans="1:9" x14ac:dyDescent="0.25">
      <c r="B14" s="2">
        <v>13</v>
      </c>
      <c r="C14" s="3"/>
      <c r="D14" s="3"/>
      <c r="E14" s="12"/>
      <c r="F14" s="3"/>
      <c r="G14" s="3"/>
      <c r="H14" s="3"/>
    </row>
    <row r="15" spans="1:9" x14ac:dyDescent="0.25">
      <c r="B15" s="2">
        <v>14</v>
      </c>
      <c r="C15" s="3"/>
      <c r="D15" s="3"/>
      <c r="E15" s="12"/>
      <c r="F15" s="3"/>
      <c r="G15" s="3"/>
      <c r="H15" s="3"/>
    </row>
    <row r="16" spans="1:9" x14ac:dyDescent="0.25">
      <c r="B16" s="2">
        <v>15</v>
      </c>
      <c r="C16" s="3"/>
      <c r="D16" s="3"/>
      <c r="E16" s="12"/>
      <c r="F16" s="3"/>
      <c r="G16" s="3"/>
      <c r="H16" s="3"/>
    </row>
    <row r="17" spans="2:8" x14ac:dyDescent="0.25">
      <c r="B17" s="2">
        <v>16</v>
      </c>
      <c r="C17" s="3"/>
      <c r="D17" s="3"/>
      <c r="E17" s="12"/>
      <c r="F17" s="3"/>
      <c r="G17" s="3"/>
      <c r="H17" s="3"/>
    </row>
    <row r="18" spans="2:8" x14ac:dyDescent="0.25">
      <c r="B18" s="2">
        <v>17</v>
      </c>
      <c r="C18" s="3"/>
      <c r="D18" s="3"/>
      <c r="E18" s="12"/>
      <c r="F18" s="3"/>
      <c r="G18" s="3"/>
      <c r="H18" s="3"/>
    </row>
    <row r="19" spans="2:8" x14ac:dyDescent="0.25">
      <c r="B19" s="2">
        <v>18</v>
      </c>
      <c r="C19" s="3"/>
      <c r="D19" s="3"/>
      <c r="E19" s="12"/>
      <c r="F19" s="3"/>
      <c r="G19" s="3"/>
      <c r="H19" s="3"/>
    </row>
    <row r="20" spans="2:8" x14ac:dyDescent="0.25">
      <c r="B20" s="2">
        <v>19</v>
      </c>
      <c r="C20" s="3"/>
      <c r="D20" s="3"/>
      <c r="E20" s="12"/>
      <c r="F20" s="3"/>
      <c r="G20" s="3"/>
      <c r="H20" s="3"/>
    </row>
    <row r="50" spans="1:1" x14ac:dyDescent="0.25">
      <c r="A50" t="s">
        <v>50</v>
      </c>
    </row>
    <row r="51" spans="1:1" x14ac:dyDescent="0.25">
      <c r="A51" t="s">
        <v>51</v>
      </c>
    </row>
    <row r="52" spans="1:1" x14ac:dyDescent="0.25">
      <c r="A52" t="s">
        <v>52</v>
      </c>
    </row>
    <row r="53" spans="1:1" x14ac:dyDescent="0.25">
      <c r="A53" t="s">
        <v>53</v>
      </c>
    </row>
    <row r="54" spans="1:1" x14ac:dyDescent="0.25">
      <c r="A54" t="s">
        <v>54</v>
      </c>
    </row>
    <row r="55" spans="1:1" x14ac:dyDescent="0.25">
      <c r="A55" t="s">
        <v>73</v>
      </c>
    </row>
    <row r="56" spans="1:1" x14ac:dyDescent="0.25">
      <c r="A56" t="s">
        <v>13</v>
      </c>
    </row>
    <row r="58" spans="1:1" x14ac:dyDescent="0.25">
      <c r="A58" t="s">
        <v>14</v>
      </c>
    </row>
    <row r="59" spans="1:1" x14ac:dyDescent="0.25">
      <c r="A59" t="s">
        <v>15</v>
      </c>
    </row>
    <row r="61" spans="1:1" x14ac:dyDescent="0.25">
      <c r="A61" t="s">
        <v>16</v>
      </c>
    </row>
    <row r="62" spans="1:1" x14ac:dyDescent="0.25">
      <c r="A62" t="s">
        <v>17</v>
      </c>
    </row>
    <row r="63" spans="1:1" x14ac:dyDescent="0.25">
      <c r="A63" t="s">
        <v>18</v>
      </c>
    </row>
    <row r="65" spans="1:1" x14ac:dyDescent="0.25">
      <c r="A65" t="s">
        <v>19</v>
      </c>
    </row>
    <row r="66" spans="1:1" x14ac:dyDescent="0.25">
      <c r="A66" t="s">
        <v>20</v>
      </c>
    </row>
    <row r="67" spans="1:1" x14ac:dyDescent="0.25">
      <c r="A67" t="s">
        <v>21</v>
      </c>
    </row>
    <row r="68" spans="1:1" x14ac:dyDescent="0.25">
      <c r="A68" t="s">
        <v>22</v>
      </c>
    </row>
  </sheetData>
  <dataValidations count="6">
    <dataValidation type="list" allowBlank="1" showInputMessage="1" showErrorMessage="1" promptTitle="Responsable" prompt="¿Que integrante del equipo de desarrollo realizo la revisión?" sqref="H2:H20" xr:uid="{00000000-0002-0000-0600-000000000000}">
      <formula1>$A$65:$A$68</formula1>
    </dataValidation>
    <dataValidation type="list" errorStyle="warning" allowBlank="1" showInputMessage="1" showErrorMessage="1" errorTitle="No permitido" error="No se permiten otros tipos de verificaciones." promptTitle="Criterio de verificación" prompt="¿Que tipo de verificación involucra el error?" sqref="C2:C20" xr:uid="{00000000-0002-0000-0600-000001000000}">
      <formula1>$A$50:$A$56</formula1>
    </dataValidation>
    <dataValidation type="list" errorStyle="warning" allowBlank="1" showInputMessage="1" showErrorMessage="1" errorTitle="No permitido" error="No se permite otra opción de chequeo." promptTitle="Chequeado" prompt="¿Fue este error chequeado?" sqref="D2:D20" xr:uid="{00000000-0002-0000-0600-000002000000}">
      <formula1>$A$58:$A$59</formula1>
    </dataValidation>
    <dataValidation type="list" errorStyle="warning" allowBlank="1" showInputMessage="1" showErrorMessage="1" errorTitle="No permitido" error="No se permiten otras opciones de resultado." promptTitle="Estado" prompt="¿Fue resuelto?" sqref="G2:G20" xr:uid="{00000000-0002-0000-0600-000003000000}">
      <formula1>$A$61:$A$63</formula1>
    </dataValidation>
    <dataValidation errorStyle="warning" allowBlank="1" showErrorMessage="1" errorTitle="No permitido" error="No se permite otra opción de chequeo." promptTitle="Chequeado" prompt="¿Fue este error chequeado?" sqref="F2:F20" xr:uid="{00000000-0002-0000-0600-000004000000}"/>
    <dataValidation errorStyle="warning" showDropDown="1" showErrorMessage="1" errorTitle="No permitido" error="No se permite otra opción de chequeo." promptTitle="Chequeado" prompt="¿Fue este error chequeado?" sqref="E2:E20" xr:uid="{00000000-0002-0000-0600-000005000000}"/>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10"/>
  <sheetViews>
    <sheetView topLeftCell="C1" zoomScale="70" zoomScaleNormal="70" workbookViewId="0">
      <selection activeCell="M8" sqref="M8"/>
    </sheetView>
  </sheetViews>
  <sheetFormatPr baseColWidth="10" defaultRowHeight="15" x14ac:dyDescent="0.25"/>
  <cols>
    <col min="1" max="1" width="33.28515625" customWidth="1"/>
    <col min="2" max="2" width="7.42578125" customWidth="1"/>
    <col min="3" max="3" width="15.28515625" customWidth="1"/>
    <col min="4" max="4" width="12" customWidth="1"/>
    <col min="5" max="5" width="9.140625" customWidth="1"/>
    <col min="6" max="6" width="11" customWidth="1"/>
    <col min="7" max="7" width="11.28515625" customWidth="1"/>
    <col min="8" max="8" width="18.5703125" customWidth="1"/>
    <col min="9" max="9" width="99.140625" customWidth="1"/>
    <col min="10" max="10" width="16.28515625" customWidth="1"/>
    <col min="11" max="11" width="11.140625" style="13" customWidth="1"/>
    <col min="12" max="12" width="10.5703125" customWidth="1"/>
    <col min="13" max="13" width="13.5703125" customWidth="1"/>
    <col min="14" max="14" width="13.7109375" customWidth="1"/>
  </cols>
  <sheetData>
    <row r="1" spans="1:14" ht="45" x14ac:dyDescent="0.25">
      <c r="A1" s="4" t="s">
        <v>6</v>
      </c>
      <c r="B1" s="5" t="s">
        <v>24</v>
      </c>
      <c r="C1" s="5" t="s">
        <v>7</v>
      </c>
      <c r="D1" s="4" t="s">
        <v>11</v>
      </c>
      <c r="E1" s="5" t="s">
        <v>96</v>
      </c>
      <c r="F1" s="4" t="s">
        <v>23</v>
      </c>
      <c r="G1" s="4" t="s">
        <v>8</v>
      </c>
      <c r="H1" s="4" t="s">
        <v>9</v>
      </c>
      <c r="I1" s="6" t="s">
        <v>10</v>
      </c>
      <c r="J1" s="6" t="s">
        <v>104</v>
      </c>
      <c r="K1" s="5" t="s">
        <v>106</v>
      </c>
      <c r="L1" s="21" t="s">
        <v>108</v>
      </c>
      <c r="M1" s="21" t="s">
        <v>111</v>
      </c>
      <c r="N1" s="5" t="s">
        <v>107</v>
      </c>
    </row>
    <row r="2" spans="1:14" ht="45" x14ac:dyDescent="0.25">
      <c r="A2" s="19" t="s">
        <v>62</v>
      </c>
      <c r="B2" s="9">
        <v>1</v>
      </c>
      <c r="C2" s="8" t="s">
        <v>73</v>
      </c>
      <c r="D2" s="8" t="s">
        <v>14</v>
      </c>
      <c r="E2" s="11">
        <v>2.0833333333333333E-3</v>
      </c>
      <c r="F2" s="16">
        <v>45538</v>
      </c>
      <c r="G2" s="8" t="s">
        <v>16</v>
      </c>
      <c r="H2" s="8" t="s">
        <v>19</v>
      </c>
      <c r="I2" s="13" t="s">
        <v>74</v>
      </c>
      <c r="J2" s="13" t="s">
        <v>62</v>
      </c>
      <c r="K2" s="20">
        <f>COUNTIF($A$2:$A$28, "*Estudio e Implementación UARGFLOW*")</f>
        <v>2</v>
      </c>
      <c r="L2">
        <f>SUM(K2:K17)</f>
        <v>27</v>
      </c>
      <c r="M2">
        <f>COUNTIF(A2:A67,"*")</f>
        <v>27</v>
      </c>
      <c r="N2" s="20">
        <f>COUNTIF($J$2:$J$28, "*")</f>
        <v>16</v>
      </c>
    </row>
    <row r="3" spans="1:14" ht="60" x14ac:dyDescent="0.25">
      <c r="A3" s="8" t="s">
        <v>85</v>
      </c>
      <c r="B3" s="9">
        <v>2</v>
      </c>
      <c r="C3" s="8" t="s">
        <v>13</v>
      </c>
      <c r="D3" s="8" t="s">
        <v>14</v>
      </c>
      <c r="E3" s="11">
        <v>2.7777777777777779E-3</v>
      </c>
      <c r="F3" s="16">
        <v>45549</v>
      </c>
      <c r="G3" s="8" t="s">
        <v>16</v>
      </c>
      <c r="H3" s="8" t="s">
        <v>19</v>
      </c>
      <c r="I3" s="13" t="s">
        <v>60</v>
      </c>
      <c r="J3" s="13" t="s">
        <v>85</v>
      </c>
      <c r="K3" s="20">
        <f>COUNTIF($A$2:$A$28, "*Plan de estimación*")</f>
        <v>2</v>
      </c>
    </row>
    <row r="4" spans="1:14" x14ac:dyDescent="0.25">
      <c r="A4" s="8" t="s">
        <v>61</v>
      </c>
      <c r="B4" s="2">
        <v>3</v>
      </c>
      <c r="C4" s="8" t="s">
        <v>13</v>
      </c>
      <c r="D4" s="3" t="s">
        <v>14</v>
      </c>
      <c r="E4" s="12">
        <v>1.3888888888888889E-3</v>
      </c>
      <c r="F4" s="16">
        <v>45549</v>
      </c>
      <c r="G4" s="3" t="s">
        <v>16</v>
      </c>
      <c r="H4" s="3" t="s">
        <v>19</v>
      </c>
      <c r="I4" s="14" t="s">
        <v>75</v>
      </c>
      <c r="J4" s="14" t="s">
        <v>61</v>
      </c>
      <c r="K4" s="20">
        <f>COUNTIF($A$2:$A$28, "*Estudio de Factibilidad*")</f>
        <v>2</v>
      </c>
    </row>
    <row r="5" spans="1:14" ht="60" x14ac:dyDescent="0.25">
      <c r="A5" s="19" t="s">
        <v>62</v>
      </c>
      <c r="B5" s="2">
        <v>4</v>
      </c>
      <c r="C5" s="8" t="s">
        <v>13</v>
      </c>
      <c r="D5" s="3" t="s">
        <v>14</v>
      </c>
      <c r="E5" s="12">
        <v>2.0833333333333333E-3</v>
      </c>
      <c r="F5" s="16">
        <v>45549</v>
      </c>
      <c r="G5" s="3" t="s">
        <v>16</v>
      </c>
      <c r="H5" s="3" t="s">
        <v>19</v>
      </c>
      <c r="I5" s="13" t="s">
        <v>63</v>
      </c>
      <c r="J5" s="13" t="s">
        <v>64</v>
      </c>
      <c r="K5" s="20">
        <f>COUNTIF($A$2:$A$28, "*Informe Final de SQA*")</f>
        <v>1</v>
      </c>
    </row>
    <row r="6" spans="1:14" ht="60" x14ac:dyDescent="0.25">
      <c r="A6" s="8" t="s">
        <v>64</v>
      </c>
      <c r="B6" s="2">
        <v>5</v>
      </c>
      <c r="C6" s="8" t="s">
        <v>13</v>
      </c>
      <c r="D6" s="3" t="s">
        <v>14</v>
      </c>
      <c r="E6" s="12">
        <v>1.3888888888888889E-3</v>
      </c>
      <c r="F6" s="17">
        <v>45549</v>
      </c>
      <c r="G6" s="3" t="s">
        <v>16</v>
      </c>
      <c r="H6" s="3" t="s">
        <v>19</v>
      </c>
      <c r="I6" s="13" t="s">
        <v>60</v>
      </c>
      <c r="J6" s="13" t="s">
        <v>65</v>
      </c>
      <c r="K6" s="20">
        <f>COUNTIF($A$2:$A$28, "*Modelo de Negocio*")</f>
        <v>2</v>
      </c>
    </row>
    <row r="7" spans="1:14" ht="30" x14ac:dyDescent="0.25">
      <c r="A7" s="8" t="s">
        <v>65</v>
      </c>
      <c r="B7" s="2">
        <v>6</v>
      </c>
      <c r="C7" s="8" t="s">
        <v>13</v>
      </c>
      <c r="D7" s="3" t="s">
        <v>14</v>
      </c>
      <c r="E7" s="12">
        <v>2.0833333333333333E-3</v>
      </c>
      <c r="F7" s="17">
        <v>45549</v>
      </c>
      <c r="G7" s="3" t="s">
        <v>16</v>
      </c>
      <c r="H7" s="3" t="s">
        <v>19</v>
      </c>
      <c r="I7" s="15" t="s">
        <v>75</v>
      </c>
      <c r="J7" s="15" t="s">
        <v>66</v>
      </c>
      <c r="K7" s="20">
        <f>COUNTIF($A$2:$A$28, "*Plan de Gestión de Configuración*")</f>
        <v>1</v>
      </c>
    </row>
    <row r="8" spans="1:14" x14ac:dyDescent="0.25">
      <c r="A8" s="8" t="s">
        <v>66</v>
      </c>
      <c r="B8" s="2">
        <v>7</v>
      </c>
      <c r="C8" s="8" t="s">
        <v>13</v>
      </c>
      <c r="D8" s="3" t="s">
        <v>14</v>
      </c>
      <c r="E8" s="12">
        <v>2.0833333333333333E-3</v>
      </c>
      <c r="F8" s="17">
        <v>45549</v>
      </c>
      <c r="G8" s="3" t="s">
        <v>16</v>
      </c>
      <c r="H8" s="3" t="s">
        <v>19</v>
      </c>
      <c r="I8" s="15" t="s">
        <v>75</v>
      </c>
      <c r="J8" s="15" t="s">
        <v>67</v>
      </c>
      <c r="K8" s="20">
        <f>COUNTIF($A$2:$A$28, "*Plan de Iteración*")</f>
        <v>2</v>
      </c>
    </row>
    <row r="9" spans="1:14" ht="30" x14ac:dyDescent="0.25">
      <c r="A9" s="8" t="s">
        <v>67</v>
      </c>
      <c r="B9" s="2">
        <v>8</v>
      </c>
      <c r="C9" s="8" t="s">
        <v>13</v>
      </c>
      <c r="D9" s="3" t="s">
        <v>14</v>
      </c>
      <c r="E9" s="12">
        <v>2.7777777777777779E-3</v>
      </c>
      <c r="F9" s="17">
        <v>45549</v>
      </c>
      <c r="G9" s="3" t="s">
        <v>16</v>
      </c>
      <c r="H9" s="3" t="s">
        <v>19</v>
      </c>
      <c r="I9" s="15" t="s">
        <v>75</v>
      </c>
      <c r="J9" s="15" t="s">
        <v>68</v>
      </c>
      <c r="K9" s="20">
        <f>COUNTIF($A$2:$A$28, "*Plan de Proyecto (Ejemplo Gantt)*")</f>
        <v>1</v>
      </c>
    </row>
    <row r="10" spans="1:14" x14ac:dyDescent="0.25">
      <c r="A10" s="8" t="s">
        <v>68</v>
      </c>
      <c r="B10" s="2">
        <v>9</v>
      </c>
      <c r="C10" s="8" t="s">
        <v>13</v>
      </c>
      <c r="D10" s="3" t="s">
        <v>14</v>
      </c>
      <c r="E10" s="12">
        <v>2.0833333333333333E-3</v>
      </c>
      <c r="F10" s="17">
        <v>45549</v>
      </c>
      <c r="G10" s="3" t="s">
        <v>16</v>
      </c>
      <c r="H10" s="3" t="s">
        <v>19</v>
      </c>
      <c r="I10" s="15" t="s">
        <v>75</v>
      </c>
      <c r="J10" s="15" t="s">
        <v>69</v>
      </c>
      <c r="K10" s="20">
        <f>COUNTIF($A$2:$A$28, "*Plan de Proyecto*")</f>
        <v>2</v>
      </c>
    </row>
    <row r="11" spans="1:14" ht="30" x14ac:dyDescent="0.25">
      <c r="A11" s="8" t="s">
        <v>69</v>
      </c>
      <c r="B11" s="2">
        <v>10</v>
      </c>
      <c r="C11" s="8" t="s">
        <v>13</v>
      </c>
      <c r="D11" s="3" t="s">
        <v>14</v>
      </c>
      <c r="E11" s="12">
        <v>2.0833333333333333E-3</v>
      </c>
      <c r="F11" s="17">
        <v>45549</v>
      </c>
      <c r="G11" s="3" t="s">
        <v>16</v>
      </c>
      <c r="H11" s="3" t="s">
        <v>19</v>
      </c>
      <c r="I11" s="15" t="s">
        <v>75</v>
      </c>
      <c r="J11" s="15" t="s">
        <v>70</v>
      </c>
      <c r="K11" s="20">
        <f>COUNTIF($A$2:$A$28, "*Propuesta de Desarrollo*")</f>
        <v>2</v>
      </c>
    </row>
    <row r="12" spans="1:14" ht="30" x14ac:dyDescent="0.25">
      <c r="A12" s="8" t="s">
        <v>70</v>
      </c>
      <c r="B12" s="2">
        <v>11</v>
      </c>
      <c r="C12" s="8" t="s">
        <v>13</v>
      </c>
      <c r="D12" s="3" t="s">
        <v>14</v>
      </c>
      <c r="E12" s="12">
        <v>2.0833333333333333E-3</v>
      </c>
      <c r="F12" s="17">
        <v>45549</v>
      </c>
      <c r="G12" s="3" t="s">
        <v>16</v>
      </c>
      <c r="H12" s="3" t="s">
        <v>19</v>
      </c>
      <c r="I12" s="15" t="s">
        <v>75</v>
      </c>
      <c r="J12" s="15" t="s">
        <v>71</v>
      </c>
      <c r="K12" s="20">
        <f>COUNTIF($A$2:$A$28, "*Resumen de Entrevista*")</f>
        <v>2</v>
      </c>
    </row>
    <row r="13" spans="1:14" ht="30" x14ac:dyDescent="0.25">
      <c r="A13" s="8" t="s">
        <v>71</v>
      </c>
      <c r="B13" s="2">
        <v>12</v>
      </c>
      <c r="C13" s="8" t="s">
        <v>13</v>
      </c>
      <c r="D13" s="3" t="s">
        <v>14</v>
      </c>
      <c r="E13" s="12">
        <v>2.0833333333333333E-3</v>
      </c>
      <c r="F13" s="17">
        <v>45549</v>
      </c>
      <c r="G13" s="3" t="s">
        <v>16</v>
      </c>
      <c r="H13" s="3" t="s">
        <v>19</v>
      </c>
      <c r="I13" s="15" t="s">
        <v>75</v>
      </c>
      <c r="J13" s="15" t="s">
        <v>72</v>
      </c>
      <c r="K13" s="20">
        <f>COUNTIF($A$2:$A$28, "*Resumen de Reunión*")</f>
        <v>2</v>
      </c>
    </row>
    <row r="14" spans="1:14" x14ac:dyDescent="0.25">
      <c r="A14" s="8" t="s">
        <v>72</v>
      </c>
      <c r="B14" s="2">
        <v>13</v>
      </c>
      <c r="C14" s="8" t="s">
        <v>13</v>
      </c>
      <c r="D14" s="3" t="s">
        <v>14</v>
      </c>
      <c r="E14" s="12">
        <v>2.7777777777777779E-3</v>
      </c>
      <c r="F14" s="17">
        <v>45549</v>
      </c>
      <c r="G14" s="3" t="s">
        <v>16</v>
      </c>
      <c r="H14" s="3" t="s">
        <v>19</v>
      </c>
      <c r="I14" s="15" t="s">
        <v>75</v>
      </c>
      <c r="J14" s="15" t="s">
        <v>87</v>
      </c>
      <c r="K14" s="20">
        <f>COUNTIF($A$2:$A$28, "*Plan de Calidad*")</f>
        <v>2</v>
      </c>
    </row>
    <row r="15" spans="1:14" ht="75" x14ac:dyDescent="0.25">
      <c r="A15" s="8" t="s">
        <v>65</v>
      </c>
      <c r="B15" s="2">
        <v>14</v>
      </c>
      <c r="C15" s="8" t="s">
        <v>13</v>
      </c>
      <c r="D15" s="3" t="s">
        <v>14</v>
      </c>
      <c r="E15" s="12">
        <v>6.9444444444444447E-4</v>
      </c>
      <c r="F15" s="17">
        <v>45551</v>
      </c>
      <c r="G15" s="3" t="s">
        <v>16</v>
      </c>
      <c r="H15" s="3" t="s">
        <v>19</v>
      </c>
      <c r="I15" s="15" t="s">
        <v>77</v>
      </c>
      <c r="J15" s="15" t="s">
        <v>91</v>
      </c>
      <c r="K15" s="20">
        <f>COUNTIF($A$2:$A$28, "*GitHub*")</f>
        <v>1</v>
      </c>
    </row>
    <row r="16" spans="1:14" ht="75" x14ac:dyDescent="0.25">
      <c r="A16" s="8" t="s">
        <v>61</v>
      </c>
      <c r="B16" s="2">
        <v>15</v>
      </c>
      <c r="C16" s="8" t="s">
        <v>13</v>
      </c>
      <c r="D16" s="3"/>
      <c r="E16" s="12">
        <v>6.9444444444444447E-4</v>
      </c>
      <c r="F16" s="17">
        <v>45551</v>
      </c>
      <c r="G16" s="3" t="s">
        <v>16</v>
      </c>
      <c r="H16" s="3" t="s">
        <v>19</v>
      </c>
      <c r="I16" s="15" t="s">
        <v>78</v>
      </c>
      <c r="J16" s="15" t="s">
        <v>89</v>
      </c>
      <c r="K16" s="20">
        <f>COUNTIF($A$2:$A$27, "*Herramientas y Tecnologias*")</f>
        <v>2</v>
      </c>
    </row>
    <row r="17" spans="1:11" ht="75" x14ac:dyDescent="0.25">
      <c r="A17" s="8" t="s">
        <v>79</v>
      </c>
      <c r="B17" s="2">
        <v>16</v>
      </c>
      <c r="C17" s="8" t="s">
        <v>13</v>
      </c>
      <c r="D17" s="3" t="s">
        <v>14</v>
      </c>
      <c r="E17" s="12">
        <v>6.9444444444444447E-4</v>
      </c>
      <c r="F17" s="17">
        <v>45551</v>
      </c>
      <c r="G17" s="3" t="s">
        <v>16</v>
      </c>
      <c r="H17" s="3" t="s">
        <v>19</v>
      </c>
      <c r="I17" s="15" t="s">
        <v>80</v>
      </c>
      <c r="J17" s="15" t="s">
        <v>98</v>
      </c>
      <c r="K17" s="20">
        <f>COUNTIF($A$2:$A$28, "*Plan Cierre iteracion fase Elaboracion iteracion 1*")</f>
        <v>1</v>
      </c>
    </row>
    <row r="18" spans="1:11" ht="75" x14ac:dyDescent="0.25">
      <c r="A18" s="8" t="s">
        <v>70</v>
      </c>
      <c r="B18" s="2">
        <v>17</v>
      </c>
      <c r="C18" s="8" t="s">
        <v>13</v>
      </c>
      <c r="D18" s="3" t="s">
        <v>14</v>
      </c>
      <c r="E18" s="12">
        <v>6.9444444444444447E-4</v>
      </c>
      <c r="F18" s="17">
        <v>45551</v>
      </c>
      <c r="G18" s="3" t="s">
        <v>16</v>
      </c>
      <c r="H18" s="3" t="s">
        <v>19</v>
      </c>
      <c r="I18" s="15" t="s">
        <v>81</v>
      </c>
      <c r="J18" s="15"/>
      <c r="K18" s="20"/>
    </row>
    <row r="19" spans="1:11" ht="75" x14ac:dyDescent="0.25">
      <c r="A19" s="8" t="s">
        <v>67</v>
      </c>
      <c r="B19" s="2">
        <v>18</v>
      </c>
      <c r="C19" s="8" t="s">
        <v>13</v>
      </c>
      <c r="D19" s="3" t="s">
        <v>14</v>
      </c>
      <c r="E19" s="12">
        <v>6.9444444444444447E-4</v>
      </c>
      <c r="F19" s="17">
        <v>45551</v>
      </c>
      <c r="G19" s="3" t="s">
        <v>16</v>
      </c>
      <c r="H19" s="3" t="s">
        <v>19</v>
      </c>
      <c r="I19" s="15" t="s">
        <v>82</v>
      </c>
      <c r="J19" s="15"/>
      <c r="K19" s="20"/>
    </row>
    <row r="20" spans="1:11" ht="75" x14ac:dyDescent="0.25">
      <c r="A20" s="8" t="s">
        <v>83</v>
      </c>
      <c r="B20" s="2">
        <v>19</v>
      </c>
      <c r="C20" s="8" t="s">
        <v>13</v>
      </c>
      <c r="D20" s="3" t="s">
        <v>14</v>
      </c>
      <c r="E20" s="12">
        <v>6.9444444444444447E-4</v>
      </c>
      <c r="F20" s="17">
        <v>45551</v>
      </c>
      <c r="G20" s="3" t="s">
        <v>16</v>
      </c>
      <c r="H20" s="3" t="s">
        <v>19</v>
      </c>
      <c r="I20" s="15" t="s">
        <v>84</v>
      </c>
      <c r="J20" s="15"/>
      <c r="K20" s="20"/>
    </row>
    <row r="21" spans="1:11" ht="75" x14ac:dyDescent="0.25">
      <c r="A21" s="8" t="s">
        <v>85</v>
      </c>
      <c r="B21" s="2">
        <v>20</v>
      </c>
      <c r="C21" s="8" t="s">
        <v>13</v>
      </c>
      <c r="D21" s="3" t="s">
        <v>14</v>
      </c>
      <c r="E21" s="12">
        <v>6.9444444444444447E-4</v>
      </c>
      <c r="F21" s="17">
        <v>45551</v>
      </c>
      <c r="G21" s="3" t="s">
        <v>16</v>
      </c>
      <c r="H21" s="3" t="s">
        <v>19</v>
      </c>
      <c r="I21" s="15" t="s">
        <v>86</v>
      </c>
      <c r="J21" s="15"/>
      <c r="K21" s="20"/>
    </row>
    <row r="22" spans="1:11" ht="75" x14ac:dyDescent="0.25">
      <c r="A22" s="8" t="s">
        <v>87</v>
      </c>
      <c r="B22" s="2">
        <v>21</v>
      </c>
      <c r="C22" s="8" t="s">
        <v>13</v>
      </c>
      <c r="D22" s="3" t="s">
        <v>14</v>
      </c>
      <c r="E22" s="12">
        <v>6.9444444444444447E-4</v>
      </c>
      <c r="F22" s="17">
        <v>45551</v>
      </c>
      <c r="G22" s="3" t="s">
        <v>16</v>
      </c>
      <c r="H22" s="3" t="s">
        <v>19</v>
      </c>
      <c r="I22" s="15" t="s">
        <v>88</v>
      </c>
      <c r="J22" s="15"/>
      <c r="K22" s="20"/>
    </row>
    <row r="23" spans="1:11" ht="60" x14ac:dyDescent="0.25">
      <c r="A23" s="8" t="s">
        <v>91</v>
      </c>
      <c r="B23" s="2">
        <v>22</v>
      </c>
      <c r="C23" s="19" t="s">
        <v>97</v>
      </c>
      <c r="D23" s="3" t="s">
        <v>14</v>
      </c>
      <c r="E23" s="12">
        <v>2.7777777777777776E-2</v>
      </c>
      <c r="F23" s="17">
        <v>45552</v>
      </c>
      <c r="G23" s="3" t="s">
        <v>16</v>
      </c>
      <c r="H23" s="3" t="s">
        <v>19</v>
      </c>
      <c r="I23" s="15" t="s">
        <v>92</v>
      </c>
      <c r="J23" s="15"/>
      <c r="K23" s="20"/>
    </row>
    <row r="24" spans="1:11" ht="75" x14ac:dyDescent="0.25">
      <c r="A24" s="8" t="s">
        <v>89</v>
      </c>
      <c r="B24" s="2">
        <v>23</v>
      </c>
      <c r="C24" s="8" t="s">
        <v>13</v>
      </c>
      <c r="D24" s="3" t="s">
        <v>14</v>
      </c>
      <c r="E24" s="12">
        <v>6.9444444444444447E-4</v>
      </c>
      <c r="F24" s="17">
        <v>45553</v>
      </c>
      <c r="G24" s="3" t="s">
        <v>16</v>
      </c>
      <c r="H24" s="3" t="s">
        <v>19</v>
      </c>
      <c r="I24" s="15" t="s">
        <v>90</v>
      </c>
      <c r="J24" s="15"/>
    </row>
    <row r="25" spans="1:11" ht="75" x14ac:dyDescent="0.25">
      <c r="A25" s="8" t="s">
        <v>89</v>
      </c>
      <c r="B25" s="2">
        <v>24</v>
      </c>
      <c r="C25" s="8" t="s">
        <v>73</v>
      </c>
      <c r="D25" s="3" t="s">
        <v>14</v>
      </c>
      <c r="E25" s="12">
        <v>1.1516203703703702E-2</v>
      </c>
      <c r="F25" s="17">
        <v>45553</v>
      </c>
      <c r="G25" s="3" t="s">
        <v>16</v>
      </c>
      <c r="H25" s="3" t="s">
        <v>19</v>
      </c>
      <c r="I25" s="15" t="s">
        <v>93</v>
      </c>
      <c r="J25" s="15"/>
    </row>
    <row r="26" spans="1:11" ht="75" x14ac:dyDescent="0.25">
      <c r="A26" s="8" t="s">
        <v>87</v>
      </c>
      <c r="B26" s="2"/>
      <c r="C26" s="19" t="s">
        <v>94</v>
      </c>
      <c r="D26" s="3" t="s">
        <v>14</v>
      </c>
      <c r="E26" s="12">
        <v>1.4583333333333332E-2</v>
      </c>
      <c r="F26" s="17">
        <v>45554</v>
      </c>
      <c r="G26" s="3" t="s">
        <v>16</v>
      </c>
      <c r="H26" s="3" t="s">
        <v>21</v>
      </c>
      <c r="I26" s="15" t="s">
        <v>95</v>
      </c>
      <c r="J26" s="15"/>
    </row>
    <row r="27" spans="1:11" ht="60" x14ac:dyDescent="0.25">
      <c r="A27" s="8" t="s">
        <v>72</v>
      </c>
      <c r="B27" s="2">
        <v>25</v>
      </c>
      <c r="C27" s="8" t="s">
        <v>13</v>
      </c>
      <c r="D27" s="3" t="s">
        <v>14</v>
      </c>
      <c r="E27" s="12">
        <v>1.3888888888888889E-3</v>
      </c>
      <c r="F27" s="17">
        <v>45558</v>
      </c>
      <c r="G27" s="3" t="s">
        <v>16</v>
      </c>
      <c r="H27" s="3" t="s">
        <v>19</v>
      </c>
      <c r="I27" s="15" t="s">
        <v>60</v>
      </c>
      <c r="J27" s="15"/>
    </row>
    <row r="28" spans="1:11" ht="60" x14ac:dyDescent="0.25">
      <c r="A28" s="19" t="s">
        <v>98</v>
      </c>
      <c r="B28" s="2">
        <v>26</v>
      </c>
      <c r="C28" s="8" t="s">
        <v>73</v>
      </c>
      <c r="D28" s="3" t="s">
        <v>14</v>
      </c>
      <c r="E28" s="12">
        <v>1.1111111111111112E-2</v>
      </c>
      <c r="F28" s="17">
        <v>45559</v>
      </c>
      <c r="G28" s="3" t="s">
        <v>16</v>
      </c>
      <c r="H28" s="3" t="s">
        <v>19</v>
      </c>
      <c r="I28" s="15" t="s">
        <v>99</v>
      </c>
      <c r="J28" s="15"/>
    </row>
    <row r="31" spans="1:11" x14ac:dyDescent="0.25">
      <c r="A31" s="8"/>
      <c r="B31" s="2"/>
      <c r="C31" s="8"/>
      <c r="D31" s="3"/>
      <c r="E31" s="12"/>
      <c r="F31" s="17"/>
      <c r="G31" s="3"/>
      <c r="I31" s="15"/>
      <c r="J31" s="15"/>
    </row>
    <row r="32" spans="1:11" x14ac:dyDescent="0.25">
      <c r="A32" s="8"/>
      <c r="B32" s="2"/>
      <c r="C32" s="8"/>
      <c r="D32" s="3"/>
      <c r="E32" s="12"/>
      <c r="F32" s="17"/>
      <c r="G32" s="3"/>
      <c r="H32" s="3"/>
      <c r="I32" s="15"/>
      <c r="J32" s="15"/>
    </row>
    <row r="33" spans="1:10" x14ac:dyDescent="0.25">
      <c r="A33" s="8"/>
      <c r="B33" s="2"/>
      <c r="C33" s="8"/>
      <c r="D33" s="3"/>
      <c r="E33" s="12"/>
      <c r="F33" s="17"/>
      <c r="G33" s="3"/>
      <c r="H33" s="3"/>
      <c r="I33" s="15"/>
      <c r="J33" s="15"/>
    </row>
    <row r="34" spans="1:10" x14ac:dyDescent="0.25">
      <c r="A34" s="8"/>
      <c r="B34" s="2"/>
      <c r="C34" s="8"/>
      <c r="D34" s="3"/>
      <c r="E34" s="12"/>
      <c r="F34" s="17"/>
      <c r="G34" s="3"/>
      <c r="H34" s="3"/>
      <c r="I34" s="15"/>
      <c r="J34" s="15"/>
    </row>
    <row r="35" spans="1:10" x14ac:dyDescent="0.25">
      <c r="A35" s="8"/>
      <c r="B35" s="2"/>
      <c r="C35" s="8"/>
      <c r="D35" s="3"/>
      <c r="E35" s="12"/>
      <c r="F35" s="17"/>
      <c r="G35" s="3"/>
      <c r="H35" s="3"/>
      <c r="I35" s="15"/>
      <c r="J35" s="15"/>
    </row>
    <row r="36" spans="1:10" x14ac:dyDescent="0.25">
      <c r="A36" s="8"/>
      <c r="B36" s="2"/>
      <c r="C36" s="8"/>
      <c r="D36" s="3"/>
      <c r="E36" s="12"/>
      <c r="F36" s="17"/>
      <c r="G36" s="3"/>
      <c r="H36" s="3"/>
      <c r="I36" s="15"/>
      <c r="J36" s="15"/>
    </row>
    <row r="37" spans="1:10" x14ac:dyDescent="0.25">
      <c r="A37" s="8"/>
      <c r="B37" s="2"/>
      <c r="C37" s="8"/>
      <c r="D37" s="3"/>
      <c r="E37" s="12"/>
      <c r="F37" s="17"/>
      <c r="G37" s="3"/>
      <c r="H37" s="3"/>
      <c r="I37" s="15"/>
      <c r="J37" s="15"/>
    </row>
    <row r="38" spans="1:10" x14ac:dyDescent="0.25">
      <c r="A38" s="8"/>
      <c r="B38" s="2"/>
      <c r="C38" s="8"/>
      <c r="D38" s="3"/>
      <c r="E38" s="12"/>
      <c r="F38" s="17"/>
      <c r="G38" s="3"/>
      <c r="H38" s="3"/>
      <c r="I38" s="15"/>
      <c r="J38" s="15"/>
    </row>
    <row r="39" spans="1:10" x14ac:dyDescent="0.25">
      <c r="A39" s="8"/>
      <c r="B39" s="2"/>
      <c r="C39" s="8"/>
      <c r="D39" s="3"/>
      <c r="E39" s="12"/>
      <c r="F39" s="17"/>
      <c r="G39" s="3"/>
      <c r="H39" s="3"/>
      <c r="I39" s="15"/>
      <c r="J39" s="15"/>
    </row>
    <row r="40" spans="1:10" x14ac:dyDescent="0.25">
      <c r="A40" s="8"/>
      <c r="B40" s="2"/>
      <c r="C40" s="8"/>
      <c r="D40" s="3"/>
      <c r="E40" s="12"/>
      <c r="F40" s="17"/>
      <c r="G40" s="3"/>
      <c r="H40" s="3"/>
      <c r="I40" s="15"/>
      <c r="J40" s="15"/>
    </row>
    <row r="41" spans="1:10" x14ac:dyDescent="0.25">
      <c r="A41" s="8"/>
      <c r="B41" s="2"/>
      <c r="C41" s="8"/>
      <c r="D41" s="3"/>
      <c r="E41" s="12"/>
      <c r="F41" s="17"/>
      <c r="G41" s="3"/>
      <c r="H41" s="3"/>
      <c r="I41" s="15"/>
      <c r="J41" s="15"/>
    </row>
    <row r="42" spans="1:10" x14ac:dyDescent="0.25">
      <c r="A42" s="8"/>
      <c r="B42" s="2"/>
      <c r="C42" s="8"/>
      <c r="D42" s="3"/>
      <c r="E42" s="12"/>
      <c r="F42" s="17"/>
      <c r="G42" s="3"/>
      <c r="H42" s="3"/>
      <c r="I42" s="15"/>
      <c r="J42" s="15"/>
    </row>
    <row r="43" spans="1:10" x14ac:dyDescent="0.25">
      <c r="A43" s="8"/>
      <c r="B43" s="2"/>
      <c r="C43" s="8"/>
      <c r="D43" s="3"/>
      <c r="E43" s="12"/>
      <c r="F43" s="17"/>
      <c r="G43" s="3"/>
      <c r="H43" s="3"/>
      <c r="I43" s="15"/>
      <c r="J43" s="15"/>
    </row>
    <row r="44" spans="1:10" x14ac:dyDescent="0.25">
      <c r="A44" s="8"/>
      <c r="B44" s="2"/>
      <c r="C44" s="8"/>
      <c r="D44" s="3"/>
      <c r="E44" s="12"/>
      <c r="F44" s="17"/>
      <c r="G44" s="3"/>
      <c r="H44" s="3"/>
      <c r="I44" s="15"/>
      <c r="J44" s="15"/>
    </row>
    <row r="45" spans="1:10" x14ac:dyDescent="0.25">
      <c r="A45" s="8"/>
      <c r="B45" s="2"/>
      <c r="C45" s="8"/>
      <c r="D45" s="3"/>
      <c r="E45" s="12"/>
      <c r="F45" s="17"/>
      <c r="G45" s="3"/>
      <c r="H45" s="3"/>
      <c r="I45" s="15"/>
      <c r="J45" s="15"/>
    </row>
    <row r="46" spans="1:10" x14ac:dyDescent="0.25">
      <c r="A46" s="8"/>
      <c r="B46" s="2"/>
      <c r="C46" s="8"/>
      <c r="D46" s="3"/>
      <c r="E46" s="12"/>
      <c r="F46" s="17"/>
      <c r="G46" s="3"/>
      <c r="H46" s="3"/>
      <c r="I46" s="15"/>
      <c r="J46" s="15"/>
    </row>
    <row r="47" spans="1:10" x14ac:dyDescent="0.25">
      <c r="A47" s="8"/>
      <c r="B47" s="2"/>
      <c r="C47" s="8"/>
      <c r="D47" s="3"/>
      <c r="E47" s="12"/>
      <c r="F47" s="17"/>
      <c r="G47" s="3"/>
      <c r="H47" s="3"/>
      <c r="I47" s="15"/>
      <c r="J47" s="15"/>
    </row>
    <row r="48" spans="1:10" x14ac:dyDescent="0.25">
      <c r="A48" s="8"/>
      <c r="B48" s="2"/>
      <c r="C48" s="8"/>
      <c r="D48" s="3"/>
      <c r="E48" s="12"/>
      <c r="F48" s="17"/>
      <c r="G48" s="3"/>
      <c r="H48" s="3"/>
      <c r="I48" s="15"/>
      <c r="J48" s="15"/>
    </row>
    <row r="49" spans="1:10" x14ac:dyDescent="0.25">
      <c r="A49" s="8"/>
      <c r="B49" s="2"/>
      <c r="C49" s="8"/>
      <c r="D49" s="3"/>
      <c r="E49" s="12"/>
      <c r="F49" s="17"/>
      <c r="G49" s="3"/>
      <c r="H49" s="3"/>
      <c r="I49" s="15"/>
      <c r="J49" s="15"/>
    </row>
    <row r="50" spans="1:10" x14ac:dyDescent="0.25">
      <c r="A50" s="8"/>
      <c r="B50" s="2"/>
      <c r="C50" s="8"/>
      <c r="D50" s="3"/>
      <c r="E50" s="12"/>
      <c r="F50" s="17"/>
      <c r="G50" s="3"/>
      <c r="H50" s="3"/>
      <c r="I50" s="15"/>
      <c r="J50" s="15"/>
    </row>
    <row r="51" spans="1:10" x14ac:dyDescent="0.25">
      <c r="A51" s="8"/>
      <c r="B51" s="2"/>
      <c r="C51" s="8"/>
      <c r="D51" s="3"/>
      <c r="E51" s="12"/>
      <c r="F51" s="17"/>
      <c r="G51" s="3"/>
      <c r="H51" s="3"/>
      <c r="I51" s="15"/>
      <c r="J51" s="15"/>
    </row>
    <row r="52" spans="1:10" x14ac:dyDescent="0.25">
      <c r="A52" s="8"/>
      <c r="B52" s="2"/>
      <c r="C52" s="8"/>
      <c r="D52" s="3"/>
      <c r="E52" s="12"/>
      <c r="F52" s="17"/>
      <c r="G52" s="3"/>
      <c r="H52" s="3"/>
      <c r="I52" s="15"/>
      <c r="J52" s="15"/>
    </row>
    <row r="53" spans="1:10" x14ac:dyDescent="0.25">
      <c r="A53" s="8"/>
      <c r="B53" s="2"/>
      <c r="C53" s="8"/>
      <c r="D53" s="3"/>
      <c r="E53" s="12"/>
      <c r="F53" s="17"/>
      <c r="G53" s="3"/>
      <c r="H53" s="3"/>
      <c r="I53" s="15"/>
      <c r="J53" s="15"/>
    </row>
    <row r="54" spans="1:10" x14ac:dyDescent="0.25">
      <c r="A54" s="8"/>
      <c r="B54" s="2"/>
      <c r="C54" s="8"/>
      <c r="D54" s="3"/>
      <c r="E54" s="12"/>
      <c r="F54" s="17"/>
      <c r="G54" s="3"/>
      <c r="H54" s="3"/>
      <c r="I54" s="15"/>
      <c r="J54" s="15"/>
    </row>
    <row r="55" spans="1:10" x14ac:dyDescent="0.25">
      <c r="A55" s="8"/>
      <c r="B55" s="2"/>
      <c r="C55" s="8"/>
      <c r="D55" s="3"/>
      <c r="E55" s="12"/>
      <c r="F55" s="17"/>
      <c r="G55" s="3"/>
      <c r="H55" s="3"/>
      <c r="I55" s="15"/>
      <c r="J55" s="15"/>
    </row>
    <row r="56" spans="1:10" x14ac:dyDescent="0.25">
      <c r="A56" s="8"/>
      <c r="B56" s="2"/>
      <c r="C56" s="8"/>
      <c r="D56" s="3"/>
      <c r="E56" s="12"/>
      <c r="F56" s="17"/>
      <c r="G56" s="3"/>
      <c r="H56" s="3"/>
      <c r="I56" s="15"/>
      <c r="J56" s="15"/>
    </row>
    <row r="57" spans="1:10" x14ac:dyDescent="0.25">
      <c r="A57" s="8"/>
      <c r="B57" s="2"/>
      <c r="C57" s="8"/>
      <c r="D57" s="3"/>
      <c r="E57" s="12"/>
      <c r="F57" s="17"/>
      <c r="G57" s="3"/>
      <c r="H57" s="3"/>
      <c r="I57" s="14"/>
      <c r="J57" s="14"/>
    </row>
    <row r="58" spans="1:10" x14ac:dyDescent="0.25">
      <c r="A58" s="8"/>
      <c r="B58" s="2"/>
      <c r="C58" s="8"/>
      <c r="D58" s="3"/>
      <c r="E58" s="12"/>
      <c r="F58" s="17"/>
      <c r="G58" s="3"/>
      <c r="H58" s="3"/>
      <c r="I58" s="14"/>
      <c r="J58" s="14"/>
    </row>
    <row r="59" spans="1:10" x14ac:dyDescent="0.25">
      <c r="A59" s="8"/>
      <c r="B59" s="2"/>
      <c r="C59" s="3"/>
      <c r="D59" s="3"/>
      <c r="E59" s="12"/>
      <c r="F59" s="17"/>
      <c r="G59" s="3"/>
      <c r="H59" s="3"/>
      <c r="I59" s="14"/>
      <c r="J59" s="14"/>
    </row>
    <row r="60" spans="1:10" x14ac:dyDescent="0.25">
      <c r="A60" s="8"/>
      <c r="B60" s="2"/>
      <c r="C60" s="3"/>
      <c r="D60" s="3"/>
      <c r="E60" s="12"/>
      <c r="F60" s="17"/>
      <c r="G60" s="3"/>
      <c r="H60" s="3"/>
      <c r="I60" s="14"/>
      <c r="J60" s="14"/>
    </row>
    <row r="61" spans="1:10" x14ac:dyDescent="0.25">
      <c r="A61" s="8"/>
      <c r="B61" s="2"/>
      <c r="C61" s="3"/>
      <c r="D61" s="3"/>
      <c r="E61" s="12"/>
      <c r="F61" s="17"/>
      <c r="G61" s="3"/>
      <c r="H61" s="3"/>
      <c r="I61" s="14"/>
      <c r="J61" s="14"/>
    </row>
    <row r="62" spans="1:10" x14ac:dyDescent="0.25">
      <c r="A62" s="8"/>
      <c r="B62" s="2"/>
      <c r="C62" s="3"/>
      <c r="D62" s="3"/>
      <c r="E62" s="12"/>
      <c r="F62" s="17"/>
      <c r="G62" s="3"/>
      <c r="H62" s="3"/>
      <c r="I62" s="14"/>
      <c r="J62" s="14"/>
    </row>
    <row r="63" spans="1:10" x14ac:dyDescent="0.25">
      <c r="A63" s="8"/>
      <c r="B63" s="2"/>
      <c r="C63" s="3"/>
      <c r="D63" s="3"/>
      <c r="E63" s="12"/>
      <c r="F63" s="17"/>
      <c r="G63" s="3"/>
      <c r="H63" s="3"/>
      <c r="I63" s="14"/>
      <c r="J63" s="14"/>
    </row>
    <row r="100" spans="1:1" x14ac:dyDescent="0.25">
      <c r="A100" t="s">
        <v>14</v>
      </c>
    </row>
    <row r="101" spans="1:1" x14ac:dyDescent="0.25">
      <c r="A101" t="s">
        <v>15</v>
      </c>
    </row>
    <row r="103" spans="1:1" x14ac:dyDescent="0.25">
      <c r="A103" t="s">
        <v>16</v>
      </c>
    </row>
    <row r="104" spans="1:1" x14ac:dyDescent="0.25">
      <c r="A104" t="s">
        <v>17</v>
      </c>
    </row>
    <row r="105" spans="1:1" x14ac:dyDescent="0.25">
      <c r="A105" t="s">
        <v>18</v>
      </c>
    </row>
    <row r="107" spans="1:1" x14ac:dyDescent="0.25">
      <c r="A107" t="s">
        <v>19</v>
      </c>
    </row>
    <row r="108" spans="1:1" x14ac:dyDescent="0.25">
      <c r="A108" t="s">
        <v>20</v>
      </c>
    </row>
    <row r="109" spans="1:1" x14ac:dyDescent="0.25">
      <c r="A109" t="s">
        <v>21</v>
      </c>
    </row>
    <row r="110" spans="1:1" x14ac:dyDescent="0.25">
      <c r="A110" t="s">
        <v>22</v>
      </c>
    </row>
  </sheetData>
  <dataValidations count="6">
    <dataValidation type="list" allowBlank="1" showInputMessage="1" showErrorMessage="1" promptTitle="Responsable" prompt="¿Que integrante del equipo de desarrollo realizo la revisión?" sqref="H32:H63 H2:H28" xr:uid="{00000000-0002-0000-0700-000004000000}">
      <formula1>$A$107:$A$110</formula1>
    </dataValidation>
    <dataValidation errorStyle="warning" allowBlank="1" showErrorMessage="1" errorTitle="No permitido" error="No se permite otra opción de chequeo." promptTitle="Chequeado" prompt="¿Fue este error chequeado?" sqref="F31:F63 F2:F28" xr:uid="{00000000-0002-0000-0700-000000000000}"/>
    <dataValidation type="list" errorStyle="warning" allowBlank="1" showInputMessage="1" showErrorMessage="1" errorTitle="No permitido" error="No se permite otra opción de chequeo." promptTitle="Chequeado" prompt="¿Fue este error chequeado?" sqref="D31:D63 D2:D28" xr:uid="{00000000-0002-0000-0700-000002000000}">
      <formula1>$A$100:$A$101</formula1>
    </dataValidation>
    <dataValidation errorStyle="warning" allowBlank="1" showErrorMessage="1" errorTitle="No permitido" error="No se permiten otros tipos de verificaciones." promptTitle="Criterio de verificación" prompt="¿Que tipo de verificación involucra el error?" sqref="C31:C63 C2:C28" xr:uid="{00000000-0002-0000-0700-000003000000}"/>
    <dataValidation errorStyle="warning" showDropDown="1" showErrorMessage="1" errorTitle="No permitido" error="No se permite otra opción de chequeo." promptTitle="Chequeado" prompt="¿Fue este error chequeado?" sqref="E31:E63 E2:E28" xr:uid="{00000000-0002-0000-0700-000005000000}"/>
    <dataValidation type="list" errorStyle="warning" allowBlank="1" showInputMessage="1" showErrorMessage="1" errorTitle="No permitido" error="No se permiten otras opciones de resultado." promptTitle="Estado" prompt="¿Fue resuelto?" sqref="G31:G63 G2:G28" xr:uid="{00000000-0002-0000-0700-000001000000}">
      <formula1>$A$103:$A$105</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ERS</vt:lpstr>
      <vt:lpstr>Hoja1</vt:lpstr>
      <vt:lpstr>MCU</vt:lpstr>
      <vt:lpstr>MD</vt:lpstr>
      <vt:lpstr>AdS</vt:lpstr>
      <vt:lpstr>Pruebas</vt:lpstr>
      <vt:lpstr>Riesgos</vt:lpstr>
      <vt:lpstr>MdU</vt:lpstr>
      <vt:lpstr>APOYO</vt:lpstr>
      <vt:lpstr>RevisionesTotales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dc:creator>
  <cp:lastModifiedBy>e1101 101</cp:lastModifiedBy>
  <dcterms:created xsi:type="dcterms:W3CDTF">2024-09-15T00:44:38Z</dcterms:created>
  <dcterms:modified xsi:type="dcterms:W3CDTF">2024-09-29T02:15:06Z</dcterms:modified>
</cp:coreProperties>
</file>