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ancode Map" sheetId="1" r:id="rId1"/>
    <sheet name="KeyList" sheetId="2" r:id="rId2"/>
  </sheets>
  <calcPr calcId="152511"/>
</workbook>
</file>

<file path=xl/calcChain.xml><?xml version="1.0" encoding="utf-8"?>
<calcChain xmlns="http://schemas.openxmlformats.org/spreadsheetml/2006/main">
  <c r="L20" i="1" l="1"/>
  <c r="M19" i="1"/>
  <c r="L19" i="1"/>
  <c r="M18" i="1"/>
  <c r="L18" i="1"/>
  <c r="M17" i="1"/>
  <c r="L17" i="1"/>
  <c r="M16" i="1"/>
  <c r="L16" i="1"/>
  <c r="M15" i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5" i="1" l="1"/>
  <c r="N19" i="1"/>
  <c r="N17" i="1"/>
  <c r="N16" i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<sst xmlns="http://schemas.openxmlformats.org/spreadsheetml/2006/main" count="185" uniqueCount="148">
  <si>
    <t>CapsLock</t>
    <phoneticPr fontId="2"/>
  </si>
  <si>
    <t>英数</t>
    <rPh sb="0" eb="2">
      <t>エイスウ</t>
    </rPh>
    <phoneticPr fontId="2"/>
  </si>
  <si>
    <t>かな</t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</si>
  <si>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</si>
  <si>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</si>
  <si>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</si>
  <si>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</si>
  <si>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</si>
  <si>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</si>
  <si>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</si>
  <si>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</si>
  <si>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</si>
  <si>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</si>
  <si>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</si>
  <si>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</si>
  <si>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</si>
  <si>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</si>
  <si>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</si>
  <si>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</si>
  <si>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</si>
  <si>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</si>
  <si>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</si>
  <si>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</si>
  <si>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</si>
  <si>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</si>
  <si>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</si>
  <si>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</si>
  <si>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</si>
  <si>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</si>
  <si>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</si>
  <si>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</si>
  <si>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</si>
  <si>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</si>
  <si>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</si>
  <si>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</si>
  <si>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</si>
  <si>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</si>
  <si>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</si>
  <si>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</si>
  <si>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</si>
  <si>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</si>
  <si>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</si>
  <si>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</si>
  <si>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</si>
  <si>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</si>
  <si>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</si>
  <si>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</si>
  <si>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</si>
  <si>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</si>
  <si>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</si>
  <si>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</si>
  <si>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</si>
  <si>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</si>
  <si>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</si>
  <si>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</si>
  <si>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</si>
  <si>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</si>
  <si>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</si>
  <si>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</si>
  <si>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</si>
  <si>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</si>
  <si>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</si>
  <si>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</si>
  <si>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</si>
  <si>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</si>
  <si>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</si>
  <si>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</si>
  <si>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</si>
  <si>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</si>
  <si>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</si>
  <si>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</si>
  <si>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</si>
  <si>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</si>
  <si>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</si>
  <si>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</si>
  <si>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</si>
  <si>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</si>
  <si>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</si>
  <si>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</si>
  <si>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</si>
  <si>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</si>
  <si>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</si>
  <si>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</si>
  <si>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</si>
  <si>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</si>
  <si>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</si>
  <si>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</si>
  <si>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</si>
  <si>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</si>
  <si>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</si>
  <si>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</si>
  <si>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</si>
  <si>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</si>
  <si>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</si>
  <si>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</si>
  <si>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</si>
  <si>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</si>
  <si>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</si>
  <si>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</si>
  <si>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</si>
  <si>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</si>
  <si>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</si>
  <si>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</si>
  <si>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</si>
  <si>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</si>
  <si>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</si>
  <si>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</si>
  <si>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</si>
  <si>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</si>
  <si>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</si>
  <si>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</si>
  <si>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</si>
  <si>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</si>
  <si>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</si>
  <si>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</si>
  <si>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</si>
  <si>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</si>
  <si>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</si>
  <si>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</si>
  <si>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</si>
  <si>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</si>
  <si>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</si>
  <si>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</si>
  <si>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</si>
  <si>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</si>
  <si>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</si>
  <si>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</si>
  <si>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</si>
  <si>
    <t>0x71</t>
    <phoneticPr fontId="2"/>
  </si>
  <si>
    <t>,71,00</t>
    <phoneticPr fontId="2"/>
  </si>
  <si>
    <t>英数</t>
    <rPh sb="0" eb="2">
      <t>エイスウ</t>
    </rPh>
    <phoneticPr fontId="2"/>
  </si>
  <si>
    <t>0x72</t>
    <phoneticPr fontId="2"/>
  </si>
  <si>
    <t>かな</t>
    <phoneticPr fontId="2"/>
  </si>
  <si>
    <t>,72,00</t>
    <phoneticPr fontId="2"/>
  </si>
  <si>
    <t>0xE038</t>
    <phoneticPr fontId="2"/>
  </si>
  <si>
    <t>alt(右)</t>
    <rPh sb="4" eb="5">
      <t>ミギ</t>
    </rPh>
    <phoneticPr fontId="2"/>
  </si>
  <si>
    <t>,38,e0</t>
    <phoneticPr fontId="2"/>
  </si>
  <si>
    <t>option(左)</t>
    <rPh sb="7" eb="8">
      <t>ヒダリ</t>
    </rPh>
    <phoneticPr fontId="2"/>
  </si>
  <si>
    <t>option(右)</t>
    <rPh sb="7" eb="8">
      <t>ミギ</t>
    </rPh>
    <phoneticPr fontId="2"/>
  </si>
  <si>
    <t>command(左)</t>
    <phoneticPr fontId="2"/>
  </si>
  <si>
    <t>command(右)</t>
    <phoneticPr fontId="2"/>
  </si>
  <si>
    <t>0xE01D</t>
    <phoneticPr fontId="2"/>
  </si>
  <si>
    <t>control(右)</t>
    <rPh sb="8" eb="9">
      <t>ミギ</t>
    </rPh>
    <phoneticPr fontId="2"/>
  </si>
  <si>
    <t>-</t>
    <phoneticPr fontId="2"/>
  </si>
  <si>
    <t>,1d,e0</t>
    <phoneticPr fontId="2"/>
  </si>
  <si>
    <t>0x64</t>
    <phoneticPr fontId="2"/>
  </si>
  <si>
    <t>F13</t>
    <phoneticPr fontId="2"/>
  </si>
  <si>
    <t>,64,00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</si>
</sst>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workbookViewId="0">
      <selection activeCell="G7" sqref="G7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16</v>
      </c>
      <c r="G1" s="11" t="s">
        <v>29</v>
      </c>
      <c r="L1" s="24" t="s">
        <v>20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63</v>
      </c>
      <c r="C3" s="30" t="s">
        <v>8</v>
      </c>
      <c r="D3" s="28" t="s">
        <v>9</v>
      </c>
      <c r="E3" s="29"/>
      <c r="G3" s="30" t="s">
        <v>63</v>
      </c>
      <c r="H3" s="30" t="s">
        <v>8</v>
      </c>
      <c r="I3" s="28" t="s">
        <v>9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6</v>
      </c>
      <c r="E4" s="4" t="s">
        <v>7</v>
      </c>
      <c r="G4" s="30"/>
      <c r="H4" s="30"/>
      <c r="I4" s="4" t="s">
        <v>6</v>
      </c>
      <c r="J4" s="4" t="s">
        <v>7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Map'!B5,KeyList!$A$3:$D$131,2,FALSE)),"",VLOOKUP('Scancode Map'!B5,KeyList!$A$3:$D$131,2,FALSE))</f>
        <v>0x3A</v>
      </c>
      <c r="D5" s="10" t="str">
        <f>IF(ISERROR(VLOOKUP('Scancode Map'!B5,KeyList!$A$3:$D$131,3,TRUE)),"",VLOOKUP('Scancode Map'!B5,KeyList!$A$3:$D$131,3,FALSE))</f>
        <v>CapsLock</v>
      </c>
      <c r="E5" s="10" t="str">
        <f>IF(ISERROR(VLOOKUP('Scancode Map'!B5,KeyList!$A$3:$D$131,4,TRUE)),"",VLOOKUP('Scancode Map'!B5,KeyList!$A$3:$D$131,4,FALSE))</f>
        <v>CapsLock</v>
      </c>
      <c r="G5" s="7">
        <v>22</v>
      </c>
      <c r="H5" s="12" t="str">
        <f>IF(ISERROR(VLOOKUP('Scancode Map'!G5,KeyList!$A$3:$D$131,2,FALSE)),"",VLOOKUP('Scancode Map'!G5,KeyList!$A$3:$D$131,2,FALSE))</f>
        <v>0x29</v>
      </c>
      <c r="I5" s="10" t="str">
        <f>IF(ISERROR(VLOOKUP('Scancode Map'!G5,KeyList!$A$3:$D$131,3,FALSE)),"",VLOOKUP('Scancode Map'!G5,KeyList!$A$3:$D$131,3,FALSE))</f>
        <v>-</v>
      </c>
      <c r="J5" s="10" t="str">
        <f>IF(ISERROR(VLOOKUP('Scancode Map'!G5,KeyList!$A$3:$D$131,4,FALSE)),"",VLOOKUP('Scancode Map'!G5,KeyList!$A$3:$D$131,4,FALSE))</f>
        <v>半角/全角</v>
      </c>
      <c r="L5" s="21" t="str">
        <f>IF(ISERROR(VLOOKUP('Scancode Map'!B5,KeyList!$A$3:$E$131,5,FALSE)),"",VLOOKUP('Scancode Map'!B5,KeyList!$A$3:$E$131,5,FALSE))</f>
        <v>,3a,00</v>
      </c>
      <c r="M5" s="21" t="str">
        <f>IF(ISERROR(VLOOKUP('Scancode Map'!G5,KeyList!$A$3:$E$131,5,FALSE)),"",VLOOKUP('Scancode Map'!G5,KeyList!$A$3:$E$131,5,FALSE))</f>
        <v>,29,00</v>
      </c>
      <c r="N5" s="21" t="str">
        <f>LOWER(CONCATENATE(M5,L5))</f>
        <v>,29,00,3a,00</v>
      </c>
    </row>
    <row r="6" spans="2:14" x14ac:dyDescent="0.25">
      <c r="B6" s="8">
        <v>16</v>
      </c>
      <c r="C6" s="12" t="str">
        <f>IF(ISERROR(VLOOKUP('Scancode Map'!B6,KeyList!$A$3:$D$131,2,FALSE)),"",VLOOKUP('Scancode Map'!B6,KeyList!$A$3:$D$131,2,FALSE))</f>
        <v>0x36</v>
      </c>
      <c r="D6" s="10" t="str">
        <f>IF(ISERROR(VLOOKUP('Scancode Map'!B6,KeyList!$A$3:$D$131,3,FALSE)),"",VLOOKUP('Scancode Map'!B6,KeyList!$A$3:$D$131,3,FALSE))</f>
        <v>-</v>
      </c>
      <c r="E6" s="10" t="str">
        <f>IF(ISERROR(VLOOKUP('Scancode Map'!B6,KeyList!$A$3:$D$131,4,FALSE)),"",VLOOKUP('Scancode Map'!B6,KeyList!$A$3:$D$131,4,FALSE))</f>
        <v>Shift(右)</v>
      </c>
      <c r="G6" s="8">
        <v>1</v>
      </c>
      <c r="H6" s="12" t="str">
        <f>IF(ISERROR(VLOOKUP('Scancode Map'!G6,KeyList!$A$3:$D$131,2,FALSE)),"",VLOOKUP('Scancode Map'!G6,KeyList!$A$3:$D$131,2,FALSE))</f>
        <v>0x3A</v>
      </c>
      <c r="I6" s="10" t="str">
        <f>IF(ISERROR(VLOOKUP('Scancode Map'!G6,KeyList!$A$3:$D$131,3,FALSE)),"",VLOOKUP('Scancode Map'!G6,KeyList!$A$3:$D$131,3,FALSE))</f>
        <v>CapsLock</v>
      </c>
      <c r="J6" s="10" t="str">
        <f>IF(ISERROR(VLOOKUP('Scancode Map'!G6,KeyList!$A$3:$D$131,4,FALSE)),"",VLOOKUP('Scancode Map'!G6,KeyList!$A$3:$D$131,4,FALSE))</f>
        <v>CapsLock</v>
      </c>
      <c r="L6" s="21" t="str">
        <f>IF(ISERROR(VLOOKUP('Scancode Map'!B6,KeyList!$A$3:$E$131,5,FALSE)),"",VLOOKUP('Scancode Map'!B6,KeyList!$A$3:$E$131,5,FALSE))</f>
        <v>,36,00</v>
      </c>
      <c r="M6" s="21" t="str">
        <f>IF(ISERROR(VLOOKUP('Scancode Map'!G6,KeyList!$A$3:$E$131,5,FALSE)),"",VLOOKUP('Scancode Map'!G6,KeyList!$A$3:$E$131,5,FALSE))</f>
        <v>,3a,00</v>
      </c>
      <c r="N6" s="21" t="str">
        <f t="shared" ref="N6:N13" si="0">LOWER(CONCATENATE(M6,L6))</f>
        <v>,3a,00,36,00</v>
      </c>
    </row>
    <row r="7" spans="2:14" x14ac:dyDescent="0.25">
      <c r="B7" s="8"/>
      <c r="C7" s="12" t="str">
        <f>IF(ISERROR(VLOOKUP('Scancode Map'!B7,KeyList!$A$3:$D$131,2,FALSE)),"",VLOOKUP('Scancode Map'!B7,KeyList!$A$3:$D$131,2,FALSE))</f>
        <v/>
      </c>
      <c r="D7" s="10" t="str">
        <f>IF(ISERROR(VLOOKUP('Scancode Map'!B7,KeyList!$A$3:$D$131,3,FALSE)),"",VLOOKUP('Scancode Map'!B7,KeyList!$A$3:$D$131,3,FALSE))</f>
        <v/>
      </c>
      <c r="E7" s="10" t="str">
        <f>IF(ISERROR(VLOOKUP('Scancode Map'!B7,KeyList!$A$3:$D$131,4,FALSE)),"",VLOOKUP('Scancode Map'!B7,KeyList!$A$3:$D$131,4,FALSE))</f>
        <v/>
      </c>
      <c r="G7" s="8"/>
      <c r="H7" s="12" t="str">
        <f>IF(ISERROR(VLOOKUP('Scancode Map'!G7,KeyList!$A$3:$D$131,2,FALSE)),"",VLOOKUP('Scancode Map'!G7,KeyList!$A$3:$D$131,2,FALSE))</f>
        <v/>
      </c>
      <c r="I7" s="10" t="str">
        <f>IF(ISERROR(VLOOKUP('Scancode Map'!G7,KeyList!$A$3:$D$131,3,FALSE)),"",VLOOKUP('Scancode Map'!G7,KeyList!$A$3:$D$131,3,FALSE))</f>
        <v/>
      </c>
      <c r="J7" s="10" t="str">
        <f>IF(ISERROR(VLOOKUP('Scancode Map'!G7,KeyList!$A$3:$D$131,4,FALSE)),"",VLOOKUP('Scancode Map'!G7,KeyList!$A$3:$D$131,4,FALSE))</f>
        <v/>
      </c>
      <c r="L7" s="21" t="str">
        <f>IF(ISERROR(VLOOKUP('Scancode Map'!B7,KeyList!$A$3:$E$131,5,FALSE)),"",VLOOKUP('Scancode Map'!B7,KeyList!$A$3:$E$131,5,FALSE))</f>
        <v/>
      </c>
      <c r="M7" s="21" t="str">
        <f>IF(ISERROR(VLOOKUP('Scancode Map'!G7,KeyList!$A$3:$E$131,5,FALSE)),"",VLOOKUP('Scancode Map'!G7,KeyList!$A$3:$E$131,5,FALSE))</f>
        <v/>
      </c>
      <c r="N7" s="21" t="str">
        <f t="shared" si="0"/>
        <v/>
      </c>
    </row>
    <row r="8" spans="2:14" x14ac:dyDescent="0.25">
      <c r="B8" s="8"/>
      <c r="C8" s="12" t="str">
        <f>IF(ISERROR(VLOOKUP('Scancode Map'!B8,KeyList!$A$3:$D$131,2,FALSE)),"",VLOOKUP('Scancode Map'!B8,KeyList!$A$3:$D$131,2,FALSE))</f>
        <v/>
      </c>
      <c r="D8" s="10" t="str">
        <f>IF(ISERROR(VLOOKUP('Scancode Map'!B8,KeyList!$A$3:$D$131,3,FALSE)),"",VLOOKUP('Scancode Map'!B8,KeyList!$A$3:$D$131,3,FALSE))</f>
        <v/>
      </c>
      <c r="E8" s="10" t="str">
        <f>IF(ISERROR(VLOOKUP('Scancode Map'!B8,KeyList!$A$3:$D$131,4,FALSE)),"",VLOOKUP('Scancode Map'!B8,KeyList!$A$3:$D$131,4,FALSE))</f>
        <v/>
      </c>
      <c r="G8" s="8"/>
      <c r="H8" s="12" t="str">
        <f>IF(ISERROR(VLOOKUP('Scancode Map'!G8,KeyList!$A$3:$D$131,2,FALSE)),"",VLOOKUP('Scancode Map'!G8,KeyList!$A$3:$D$131,2,FALSE))</f>
        <v/>
      </c>
      <c r="I8" s="10" t="str">
        <f>IF(ISERROR(VLOOKUP('Scancode Map'!G8,KeyList!$A$3:$D$131,3,FALSE)),"",VLOOKUP('Scancode Map'!G8,KeyList!$A$3:$D$131,3,FALSE))</f>
        <v/>
      </c>
      <c r="J8" s="10" t="str">
        <f>IF(ISERROR(VLOOKUP('Scancode Map'!G8,KeyList!$A$3:$D$131,4,FALSE)),"",VLOOKUP('Scancode Map'!G8,KeyList!$A$3:$D$131,4,FALSE))</f>
        <v/>
      </c>
      <c r="L8" s="21" t="str">
        <f>IF(ISERROR(VLOOKUP('Scancode Map'!B8,KeyList!$A$3:$E$131,5,FALSE)),"",VLOOKUP('Scancode Map'!B8,KeyList!$A$3:$E$131,5,FALSE))</f>
        <v/>
      </c>
      <c r="M8" s="21" t="str">
        <f>IF(ISERROR(VLOOKUP('Scancode Map'!G8,KeyList!$A$3:$E$131,5,FALSE)),"",VLOOKUP('Scancode Map'!G8,KeyList!$A$3:$E$131,5,FALSE))</f>
        <v/>
      </c>
      <c r="N8" s="21" t="str">
        <f t="shared" si="0"/>
        <v/>
      </c>
    </row>
    <row r="9" spans="2:14" x14ac:dyDescent="0.25">
      <c r="B9" s="8"/>
      <c r="C9" s="12" t="str">
        <f>IF(ISERROR(VLOOKUP('Scancode Map'!B9,KeyList!$A$3:$D$131,2,FALSE)),"",VLOOKUP('Scancode Map'!B9,KeyList!$A$3:$D$131,2,FALSE))</f>
        <v/>
      </c>
      <c r="D9" s="10" t="str">
        <f>IF(ISERROR(VLOOKUP('Scancode Map'!B9,KeyList!$A$3:$D$131,3,FALSE)),"",VLOOKUP('Scancode Map'!B9,KeyList!$A$3:$D$131,3,FALSE))</f>
        <v/>
      </c>
      <c r="E9" s="10" t="str">
        <f>IF(ISERROR(VLOOKUP('Scancode Map'!B9,KeyList!$A$3:$D$131,4,FALSE)),"",VLOOKUP('Scancode Map'!B9,KeyList!$A$3:$D$131,4,FALSE))</f>
        <v/>
      </c>
      <c r="G9" s="8"/>
      <c r="H9" s="12" t="str">
        <f>IF(ISERROR(VLOOKUP('Scancode Map'!G9,KeyList!$A$3:$D$131,2,FALSE)),"",VLOOKUP('Scancode Map'!G9,KeyList!$A$3:$D$131,2,FALSE))</f>
        <v/>
      </c>
      <c r="I9" s="10" t="str">
        <f>IF(ISERROR(VLOOKUP('Scancode Map'!G9,KeyList!$A$3:$D$131,3,FALSE)),"",VLOOKUP('Scancode Map'!G9,KeyList!$A$3:$D$131,3,FALSE))</f>
        <v/>
      </c>
      <c r="J9" s="10" t="str">
        <f>IF(ISERROR(VLOOKUP('Scancode Map'!G9,KeyList!$A$3:$D$131,4,FALSE)),"",VLOOKUP('Scancode Map'!G9,KeyList!$A$3:$D$131,4,FALSE))</f>
        <v/>
      </c>
      <c r="L9" s="21" t="str">
        <f>IF(ISERROR(VLOOKUP('Scancode Map'!B9,KeyList!$A$3:$E$131,5,FALSE)),"",VLOOKUP('Scancode Map'!B9,KeyList!$A$3:$E$131,5,FALSE))</f>
        <v/>
      </c>
      <c r="M9" s="21" t="str">
        <f>IF(ISERROR(VLOOKUP('Scancode Map'!G9,KeyList!$A$3:$E$131,5,FALSE)),"",VLOOKUP('Scancode Map'!G9,KeyList!$A$3:$E$131,5,FALSE))</f>
        <v/>
      </c>
      <c r="N9" s="21" t="str">
        <f t="shared" si="0"/>
        <v/>
      </c>
    </row>
    <row r="10" spans="2:14" x14ac:dyDescent="0.25">
      <c r="B10" s="23"/>
      <c r="C10" s="12" t="str">
        <f>IF(ISERROR(VLOOKUP('Scancode Map'!B10,KeyList!$A$3:$D$131,2,FALSE)),"",VLOOKUP('Scancode Map'!B10,KeyList!$A$3:$D$131,2,FALSE))</f>
        <v/>
      </c>
      <c r="D10" s="10" t="str">
        <f>IF(ISERROR(VLOOKUP('Scancode Map'!B10,KeyList!$A$3:$D$131,3,FALSE)),"",VLOOKUP('Scancode Map'!B10,KeyList!$A$3:$D$131,3,FALSE))</f>
        <v/>
      </c>
      <c r="E10" s="10" t="str">
        <f>IF(ISERROR(VLOOKUP('Scancode Map'!B10,KeyList!$A$3:$D$131,4,FALSE)),"",VLOOKUP('Scancode Map'!B10,KeyList!$A$3:$D$131,4,FALSE))</f>
        <v/>
      </c>
      <c r="G10" s="23"/>
      <c r="H10" s="12" t="str">
        <f>IF(ISERROR(VLOOKUP('Scancode Map'!G10,KeyList!$A$3:$D$131,2,FALSE)),"",VLOOKUP('Scancode Map'!G10,KeyList!$A$3:$D$131,2,FALSE))</f>
        <v/>
      </c>
      <c r="I10" s="10" t="str">
        <f>IF(ISERROR(VLOOKUP('Scancode Map'!G10,KeyList!$A$3:$D$131,3,FALSE)),"",VLOOKUP('Scancode Map'!G10,KeyList!$A$3:$D$131,3,FALSE))</f>
        <v/>
      </c>
      <c r="J10" s="10" t="str">
        <f>IF(ISERROR(VLOOKUP('Scancode Map'!G10,KeyList!$A$3:$D$131,4,FALSE)),"",VLOOKUP('Scancode Map'!G10,KeyList!$A$3:$D$131,4,FALSE))</f>
        <v/>
      </c>
      <c r="L10" s="21" t="str">
        <f>IF(ISERROR(VLOOKUP('Scancode Map'!B10,KeyList!$A$3:$E$131,5,FALSE)),"",VLOOKUP('Scancode Map'!B10,KeyList!$A$3:$E$131,5,FALSE))</f>
        <v/>
      </c>
      <c r="M10" s="21" t="str">
        <f>IF(ISERROR(VLOOKUP('Scancode Map'!G10,KeyList!$A$3:$E$131,5,FALSE)),"",VLOOKUP('Scancode Map'!G10,KeyList!$A$3:$E$131,5,FALSE))</f>
        <v/>
      </c>
      <c r="N10" s="21" t="str">
        <f t="shared" si="0"/>
        <v/>
      </c>
    </row>
    <row r="11" spans="2:14" x14ac:dyDescent="0.25">
      <c r="B11" s="8"/>
      <c r="C11" s="12" t="str">
        <f>IF(ISERROR(VLOOKUP('Scancode Map'!B11,KeyList!$A$3:$D$131,2,FALSE)),"",VLOOKUP('Scancode Map'!B11,KeyList!$A$3:$D$131,2,FALSE))</f>
        <v/>
      </c>
      <c r="D11" s="10" t="str">
        <f>IF(ISERROR(VLOOKUP('Scancode Map'!B11,KeyList!$A$3:$D$131,3,FALSE)),"",VLOOKUP('Scancode Map'!B11,KeyList!$A$3:$D$131,3,FALSE))</f>
        <v/>
      </c>
      <c r="E11" s="10" t="str">
        <f>IF(ISERROR(VLOOKUP('Scancode Map'!B11,KeyList!$A$3:$D$131,4,FALSE)),"",VLOOKUP('Scancode Map'!B11,KeyList!$A$3:$D$131,4,FALSE))</f>
        <v/>
      </c>
      <c r="G11" s="8"/>
      <c r="H11" s="12" t="str">
        <f>IF(ISERROR(VLOOKUP('Scancode Map'!G11,KeyList!$A$3:$D$131,2,FALSE)),"",VLOOKUP('Scancode Map'!G11,KeyList!$A$3:$D$131,2,FALSE))</f>
        <v/>
      </c>
      <c r="I11" s="10" t="str">
        <f>IF(ISERROR(VLOOKUP('Scancode Map'!G11,KeyList!$A$3:$D$131,3,FALSE)),"",VLOOKUP('Scancode Map'!G11,KeyList!$A$3:$D$131,3,FALSE))</f>
        <v/>
      </c>
      <c r="J11" s="10" t="str">
        <f>IF(ISERROR(VLOOKUP('Scancode Map'!G11,KeyList!$A$3:$D$131,4,FALSE)),"",VLOOKUP('Scancode Map'!G11,KeyList!$A$3:$D$131,4,FALSE))</f>
        <v/>
      </c>
      <c r="L11" s="21" t="str">
        <f>IF(ISERROR(VLOOKUP('Scancode Map'!B11,KeyList!$A$3:$E$131,5,FALSE)),"",VLOOKUP('Scancode Map'!B11,KeyList!$A$3:$E$131,5,FALSE))</f>
        <v/>
      </c>
      <c r="M11" s="21" t="str">
        <f>IF(ISERROR(VLOOKUP('Scancode Map'!G11,KeyList!$A$3:$E$131,5,FALSE)),"",VLOOKUP('Scancode Map'!G11,KeyList!$A$3:$E$131,5,FALSE))</f>
        <v/>
      </c>
      <c r="N11" s="21" t="str">
        <f t="shared" si="0"/>
        <v/>
      </c>
    </row>
    <row r="12" spans="2:14" x14ac:dyDescent="0.25">
      <c r="B12" s="8"/>
      <c r="C12" s="12" t="str">
        <f>IF(ISERROR(VLOOKUP('Scancode Map'!B12,KeyList!$A$3:$D$131,2,FALSE)),"",VLOOKUP('Scancode Map'!B12,KeyList!$A$3:$D$131,2,FALSE))</f>
        <v/>
      </c>
      <c r="D12" s="10" t="str">
        <f>IF(ISERROR(VLOOKUP('Scancode Map'!B12,KeyList!$A$3:$D$131,3,FALSE)),"",VLOOKUP('Scancode Map'!B12,KeyList!$A$3:$D$131,3,FALSE))</f>
        <v/>
      </c>
      <c r="E12" s="10" t="str">
        <f>IF(ISERROR(VLOOKUP('Scancode Map'!B12,KeyList!$A$3:$D$131,4,FALSE)),"",VLOOKUP('Scancode Map'!B12,KeyList!$A$3:$D$131,4,FALSE))</f>
        <v/>
      </c>
      <c r="G12" s="8"/>
      <c r="H12" s="12" t="str">
        <f>IF(ISERROR(VLOOKUP('Scancode Map'!G12,KeyList!$A$3:$D$131,2,FALSE)),"",VLOOKUP('Scancode Map'!G12,KeyList!$A$3:$D$131,2,FALSE))</f>
        <v/>
      </c>
      <c r="I12" s="10" t="str">
        <f>IF(ISERROR(VLOOKUP('Scancode Map'!G12,KeyList!$A$3:$D$131,3,FALSE)),"",VLOOKUP('Scancode Map'!G12,KeyList!$A$3:$D$131,3,FALSE))</f>
        <v/>
      </c>
      <c r="J12" s="10" t="str">
        <f>IF(ISERROR(VLOOKUP('Scancode Map'!G12,KeyList!$A$3:$D$131,4,FALSE)),"",VLOOKUP('Scancode Map'!G12,KeyList!$A$3:$D$131,4,FALSE))</f>
        <v/>
      </c>
      <c r="L12" s="21" t="str">
        <f>IF(ISERROR(VLOOKUP('Scancode Map'!B12,KeyList!$A$3:$E$131,5,FALSE)),"",VLOOKUP('Scancode Map'!B12,KeyList!$A$3:$E$131,5,FALSE))</f>
        <v/>
      </c>
      <c r="M12" s="21" t="str">
        <f>IF(ISERROR(VLOOKUP('Scancode Map'!G12,KeyList!$A$3:$E$131,5,FALSE)),"",VLOOKUP('Scancode Map'!G12,KeyList!$A$3:$E$131,5,FALSE))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Map'!B13,KeyList!$A$3:$D$131,2,FALSE)),"",VLOOKUP('Scancode Map'!B13,KeyList!$A$3:$D$131,2,FALSE))</f>
        <v/>
      </c>
      <c r="D13" s="10" t="str">
        <f>IF(ISERROR(VLOOKUP('Scancode Map'!B13,KeyList!$A$3:$D$131,3,FALSE)),"",VLOOKUP('Scancode Map'!B13,KeyList!$A$3:$D$131,3,FALSE))</f>
        <v/>
      </c>
      <c r="E13" s="10" t="str">
        <f>IF(ISERROR(VLOOKUP('Scancode Map'!B13,KeyList!$A$3:$D$131,4,FALSE)),"",VLOOKUP('Scancode Map'!B13,KeyList!$A$3:$D$131,4,FALSE))</f>
        <v/>
      </c>
      <c r="G13" s="8"/>
      <c r="H13" s="12" t="str">
        <f>IF(ISERROR(VLOOKUP('Scancode Map'!G13,KeyList!$A$3:$D$131,2,FALSE)),"",VLOOKUP('Scancode Map'!G13,KeyList!$A$3:$D$131,2,FALSE))</f>
        <v/>
      </c>
      <c r="I13" s="10" t="str">
        <f>IF(ISERROR(VLOOKUP('Scancode Map'!G13,KeyList!$A$3:$D$131,3,FALSE)),"",VLOOKUP('Scancode Map'!G13,KeyList!$A$3:$D$131,3,FALSE))</f>
        <v/>
      </c>
      <c r="J13" s="10" t="str">
        <f>IF(ISERROR(VLOOKUP('Scancode Map'!G13,KeyList!$A$3:$D$131,4,FALSE)),"",VLOOKUP('Scancode Map'!G13,KeyList!$A$3:$D$131,4,FALSE))</f>
        <v/>
      </c>
      <c r="L13" s="21" t="str">
        <f>IF(ISERROR(VLOOKUP('Scancode Map'!B13,KeyList!$A$3:$E$131,5,FALSE)),"",VLOOKUP('Scancode Map'!B13,KeyList!$A$3:$E$131,5,FALSE))</f>
        <v/>
      </c>
      <c r="M13" s="21" t="str">
        <f>IF(ISERROR(VLOOKUP('Scancode Map'!G13,KeyList!$A$3:$E$131,5,FALSE)),"",VLOOKUP('Scancode Map'!G13,KeyList!$A$3:$E$131,5,FALSE))</f>
        <v/>
      </c>
      <c r="N13" s="21" t="str">
        <f t="shared" si="0"/>
        <v/>
      </c>
    </row>
    <row r="14" spans="2:14" x14ac:dyDescent="0.25">
      <c r="B14" s="8"/>
      <c r="C14" s="12" t="str">
        <f>IF(ISERROR(VLOOKUP('Scancode Map'!B14,KeyList!$A$3:$D$131,2,FALSE)),"",VLOOKUP('Scancode Map'!B14,KeyList!$A$3:$D$131,2,FALSE))</f>
        <v/>
      </c>
      <c r="D14" s="10" t="str">
        <f>IF(ISERROR(VLOOKUP('Scancode Map'!B14,KeyList!$A$3:$D$131,3,FALSE)),"",VLOOKUP('Scancode Map'!B14,KeyList!$A$3:$D$131,3,FALSE))</f>
        <v/>
      </c>
      <c r="E14" s="10" t="str">
        <f>IF(ISERROR(VLOOKUP('Scancode Map'!B14,KeyList!$A$3:$D$131,4,FALSE)),"",VLOOKUP('Scancode Map'!B14,KeyList!$A$3:$D$131,4,FALSE))</f>
        <v/>
      </c>
      <c r="G14" s="8"/>
      <c r="H14" s="12" t="str">
        <f>IF(ISERROR(VLOOKUP('Scancode Map'!G14,KeyList!$A$3:$D$131,2,FALSE)),"",VLOOKUP('Scancode Map'!G14,KeyList!$A$3:$D$131,2,FALSE))</f>
        <v/>
      </c>
      <c r="I14" s="10" t="str">
        <f>IF(ISERROR(VLOOKUP('Scancode Map'!G14,KeyList!$A$3:$D$131,3,FALSE)),"",VLOOKUP('Scancode Map'!G14,KeyList!$A$3:$D$131,3,FALSE))</f>
        <v/>
      </c>
      <c r="J14" s="10" t="str">
        <f>IF(ISERROR(VLOOKUP('Scancode Map'!G14,KeyList!$A$3:$D$131,4,FALSE)),"",VLOOKUP('Scancode Map'!G14,KeyList!$A$3:$D$131,4,FALSE))</f>
        <v/>
      </c>
      <c r="L14" s="21" t="str">
        <f>IF(ISERROR(VLOOKUP('Scancode Map'!B14,KeyList!$A$3:$E$131,5,FALSE)),"",VLOOKUP('Scancode Map'!B14,KeyList!$A$3:$E$131,5,FALSE))</f>
        <v/>
      </c>
      <c r="M14" s="21" t="str">
        <f>IF(ISERROR(VLOOKUP('Scancode Map'!G14,KeyList!$A$3:$E$131,5,FALSE)),"",VLOOKUP('Scancode Map'!G14,KeyList!$A$3:$E$131,5,FALSE))</f>
        <v/>
      </c>
      <c r="N14" s="21" t="str">
        <f t="shared" ref="N14:N19" si="1">LOWER(CONCATENATE(M14,L14))</f>
        <v/>
      </c>
    </row>
    <row r="15" spans="2:14" x14ac:dyDescent="0.25">
      <c r="B15" s="8"/>
      <c r="C15" s="12" t="str">
        <f>IF(ISERROR(VLOOKUP('Scancode Map'!B15,KeyList!$A$3:$D$131,2,FALSE)),"",VLOOKUP('Scancode Map'!B15,KeyList!$A$3:$D$131,2,FALSE))</f>
        <v/>
      </c>
      <c r="D15" s="10" t="str">
        <f>IF(ISERROR(VLOOKUP('Scancode Map'!B15,KeyList!$A$3:$D$131,3,FALSE)),"",VLOOKUP('Scancode Map'!B15,KeyList!$A$3:$D$131,3,FALSE))</f>
        <v/>
      </c>
      <c r="E15" s="10" t="str">
        <f>IF(ISERROR(VLOOKUP('Scancode Map'!B15,KeyList!$A$3:$D$131,4,FALSE)),"",VLOOKUP('Scancode Map'!B15,KeyList!$A$3:$D$131,4,FALSE))</f>
        <v/>
      </c>
      <c r="G15" s="8"/>
      <c r="H15" s="12" t="str">
        <f>IF(ISERROR(VLOOKUP('Scancode Map'!G15,KeyList!$A$3:$D$131,2,FALSE)),"",VLOOKUP('Scancode Map'!G15,KeyList!$A$3:$D$131,2,FALSE))</f>
        <v/>
      </c>
      <c r="I15" s="10" t="str">
        <f>IF(ISERROR(VLOOKUP('Scancode Map'!G15,KeyList!$A$3:$D$131,3,FALSE)),"",VLOOKUP('Scancode Map'!G15,KeyList!$A$3:$D$131,3,FALSE))</f>
        <v/>
      </c>
      <c r="J15" s="10" t="str">
        <f>IF(ISERROR(VLOOKUP('Scancode Map'!G15,KeyList!$A$3:$D$131,4,FALSE)),"",VLOOKUP('Scancode Map'!G15,KeyList!$A$3:$D$131,4,FALSE))</f>
        <v/>
      </c>
      <c r="L15" s="21" t="str">
        <f>IF(ISERROR(VLOOKUP('Scancode Map'!B15,KeyList!$A$3:$E$131,5,FALSE)),"",VLOOKUP('Scancode Map'!B15,KeyList!$A$3:$E$131,5,FALSE))</f>
        <v/>
      </c>
      <c r="M15" s="21" t="str">
        <f>IF(ISERROR(VLOOKUP('Scancode Map'!G15,KeyList!$A$3:$E$131,5,FALSE)),"",VLOOKUP('Scancode Map'!G15,KeyList!$A$3:$E$131,5,FALSE))</f>
        <v/>
      </c>
      <c r="N15" s="21" t="str">
        <f t="shared" si="1"/>
        <v/>
      </c>
    </row>
    <row r="16" spans="2:14" x14ac:dyDescent="0.25">
      <c r="B16" s="23"/>
      <c r="C16" s="12" t="str">
        <f>IF(ISERROR(VLOOKUP('Scancode Map'!B16,KeyList!$A$3:$D$131,2,FALSE)),"",VLOOKUP('Scancode Map'!B16,KeyList!$A$3:$D$131,2,FALSE))</f>
        <v/>
      </c>
      <c r="D16" s="10" t="str">
        <f>IF(ISERROR(VLOOKUP('Scancode Map'!B16,KeyList!$A$3:$D$131,3,FALSE)),"",VLOOKUP('Scancode Map'!B16,KeyList!$A$3:$D$131,3,FALSE))</f>
        <v/>
      </c>
      <c r="E16" s="10" t="str">
        <f>IF(ISERROR(VLOOKUP('Scancode Map'!B16,KeyList!$A$3:$D$131,4,FALSE)),"",VLOOKUP('Scancode Map'!B16,KeyList!$A$3:$D$131,4,FALSE))</f>
        <v/>
      </c>
      <c r="G16" s="23"/>
      <c r="H16" s="12" t="str">
        <f>IF(ISERROR(VLOOKUP('Scancode Map'!G16,KeyList!$A$3:$D$131,2,FALSE)),"",VLOOKUP('Scancode Map'!G16,KeyList!$A$3:$D$131,2,FALSE))</f>
        <v/>
      </c>
      <c r="I16" s="10" t="str">
        <f>IF(ISERROR(VLOOKUP('Scancode Map'!G16,KeyList!$A$3:$D$131,3,FALSE)),"",VLOOKUP('Scancode Map'!G16,KeyList!$A$3:$D$131,3,FALSE))</f>
        <v/>
      </c>
      <c r="J16" s="10" t="str">
        <f>IF(ISERROR(VLOOKUP('Scancode Map'!G16,KeyList!$A$3:$D$131,4,FALSE)),"",VLOOKUP('Scancode Map'!G16,KeyList!$A$3:$D$131,4,FALSE))</f>
        <v/>
      </c>
      <c r="L16" s="21" t="str">
        <f>IF(ISERROR(VLOOKUP('Scancode Map'!B16,KeyList!$A$3:$E$131,5,FALSE)),"",VLOOKUP('Scancode Map'!B16,KeyList!$A$3:$E$131,5,FALSE))</f>
        <v/>
      </c>
      <c r="M16" s="21" t="str">
        <f>IF(ISERROR(VLOOKUP('Scancode Map'!G16,KeyList!$A$3:$E$131,5,FALSE)),"",VLOOKUP('Scancode Map'!G16,KeyList!$A$3:$E$131,5,FALSE))</f>
        <v/>
      </c>
      <c r="N16" s="21" t="str">
        <f t="shared" si="1"/>
        <v/>
      </c>
    </row>
    <row r="17" spans="2:14" x14ac:dyDescent="0.25">
      <c r="B17" s="23"/>
      <c r="C17" s="12" t="str">
        <f>IF(ISERROR(VLOOKUP('Scancode Map'!B17,KeyList!$A$3:$D$131,2,FALSE)),"",VLOOKUP('Scancode Map'!B17,KeyList!$A$3:$D$131,2,FALSE))</f>
        <v/>
      </c>
      <c r="D17" s="10" t="str">
        <f>IF(ISERROR(VLOOKUP('Scancode Map'!B17,KeyList!$A$3:$D$131,3,FALSE)),"",VLOOKUP('Scancode Map'!B17,KeyList!$A$3:$D$131,3,FALSE))</f>
        <v/>
      </c>
      <c r="E17" s="10" t="str">
        <f>IF(ISERROR(VLOOKUP('Scancode Map'!B17,KeyList!$A$3:$D$131,4,FALSE)),"",VLOOKUP('Scancode Map'!B17,KeyList!$A$3:$D$131,4,FALSE))</f>
        <v/>
      </c>
      <c r="G17" s="23"/>
      <c r="H17" s="12" t="str">
        <f>IF(ISERROR(VLOOKUP('Scancode Map'!G17,KeyList!$A$3:$D$131,2,FALSE)),"",VLOOKUP('Scancode Map'!G17,KeyList!$A$3:$D$131,2,FALSE))</f>
        <v/>
      </c>
      <c r="I17" s="10" t="str">
        <f>IF(ISERROR(VLOOKUP('Scancode Map'!G17,KeyList!$A$3:$D$131,3,FALSE)),"",VLOOKUP('Scancode Map'!G17,KeyList!$A$3:$D$131,3,FALSE))</f>
        <v/>
      </c>
      <c r="J17" s="10" t="str">
        <f>IF(ISERROR(VLOOKUP('Scancode Map'!G17,KeyList!$A$3:$D$131,4,FALSE)),"",VLOOKUP('Scancode Map'!G17,KeyList!$A$3:$D$131,4,FALSE))</f>
        <v/>
      </c>
      <c r="L17" s="21" t="str">
        <f>IF(ISERROR(VLOOKUP('Scancode Map'!B17,KeyList!$A$3:$E$131,5,FALSE)),"",VLOOKUP('Scancode Map'!B17,KeyList!$A$3:$E$131,5,FALSE))</f>
        <v/>
      </c>
      <c r="M17" s="21" t="str">
        <f>IF(ISERROR(VLOOKUP('Scancode Map'!G17,KeyList!$A$3:$E$131,5,FALSE)),"",VLOOKUP('Scancode Map'!G17,KeyList!$A$3:$E$131,5,FALSE))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Map'!B18,KeyList!$A$3:$D$131,2,FALSE)),"",VLOOKUP('Scancode Map'!B18,KeyList!$A$3:$D$131,2,FALSE))</f>
        <v/>
      </c>
      <c r="D18" s="10" t="str">
        <f>IF(ISERROR(VLOOKUP('Scancode Map'!B18,KeyList!$A$3:$D$131,3,FALSE)),"",VLOOKUP('Scancode Map'!B18,KeyList!$A$3:$D$131,3,FALSE))</f>
        <v/>
      </c>
      <c r="E18" s="10" t="str">
        <f>IF(ISERROR(VLOOKUP('Scancode Map'!B18,KeyList!$A$3:$D$131,4,FALSE)),"",VLOOKUP('Scancode Map'!B18,KeyList!$A$3:$D$131,4,FALSE))</f>
        <v/>
      </c>
      <c r="G18" s="23"/>
      <c r="H18" s="12" t="str">
        <f>IF(ISERROR(VLOOKUP('Scancode Map'!G18,KeyList!$A$3:$D$131,2,FALSE)),"",VLOOKUP('Scancode Map'!G18,KeyList!$A$3:$D$131,2,FALSE))</f>
        <v/>
      </c>
      <c r="I18" s="10" t="str">
        <f>IF(ISERROR(VLOOKUP('Scancode Map'!G18,KeyList!$A$3:$D$131,3,FALSE)),"",VLOOKUP('Scancode Map'!G18,KeyList!$A$3:$D$131,3,FALSE))</f>
        <v/>
      </c>
      <c r="J18" s="10" t="str">
        <f>IF(ISERROR(VLOOKUP('Scancode Map'!G18,KeyList!$A$3:$D$131,4,FALSE)),"",VLOOKUP('Scancode Map'!G18,KeyList!$A$3:$D$131,4,FALSE))</f>
        <v/>
      </c>
      <c r="L18" s="21" t="str">
        <f>IF(ISERROR(VLOOKUP('Scancode Map'!B18,KeyList!$A$3:$E$131,5,FALSE)),"",VLOOKUP('Scancode Map'!B18,KeyList!$A$3:$E$131,5,FALSE))</f>
        <v/>
      </c>
      <c r="M18" s="21" t="str">
        <f>IF(ISERROR(VLOOKUP('Scancode Map'!G18,KeyList!$A$3:$E$131,5,FALSE)),"",VLOOKUP('Scancode Map'!G18,KeyList!$A$3:$E$131,5,FALSE))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Map'!B19,KeyList!$A$3:$D$131,2,FALSE)),"",VLOOKUP('Scancode Map'!B19,KeyList!$A$3:$D$131,2,FALSE))</f>
        <v/>
      </c>
      <c r="D19" s="10" t="str">
        <f>IF(ISERROR(VLOOKUP('Scancode Map'!B19,KeyList!$A$3:$D$131,3,FALSE)),"",VLOOKUP('Scancode Map'!B19,KeyList!$A$3:$D$131,3,FALSE))</f>
        <v/>
      </c>
      <c r="E19" s="10" t="str">
        <f>IF(ISERROR(VLOOKUP('Scancode Map'!B19,KeyList!$A$3:$D$131,4,FALSE)),"",VLOOKUP('Scancode Map'!B19,KeyList!$A$3:$D$131,4,FALSE))</f>
        <v/>
      </c>
      <c r="G19" s="9"/>
      <c r="H19" s="12" t="str">
        <f>IF(ISERROR(VLOOKUP('Scancode Map'!G19,KeyList!$A$3:$D$131,2,FALSE)),"",VLOOKUP('Scancode Map'!G19,KeyList!$A$3:$D$131,2,FALSE))</f>
        <v/>
      </c>
      <c r="I19" s="10" t="str">
        <f>IF(ISERROR(VLOOKUP('Scancode Map'!G19,KeyList!$A$3:$D$131,3,FALSE)),"",VLOOKUP('Scancode Map'!G19,KeyList!$A$3:$D$131,3,FALSE))</f>
        <v/>
      </c>
      <c r="J19" s="10" t="str">
        <f>IF(ISERROR(VLOOKUP('Scancode Map'!G19,KeyList!$A$3:$D$131,4,FALSE)),"",VLOOKUP('Scancode Map'!G19,KeyList!$A$3:$D$131,4,FALSE))</f>
        <v/>
      </c>
      <c r="L19" s="21" t="str">
        <f>IF(ISERROR(VLOOKUP('Scancode Map'!B19,KeyList!$A$3:$E$131,5,FALSE)),"",VLOOKUP('Scancode Map'!B19,KeyList!$A$3:$E$131,5,FALSE))</f>
        <v/>
      </c>
      <c r="M19" s="21" t="str">
        <f>IF(ISERROR(VLOOKUP('Scancode Map'!G19,KeyList!$A$3:$E$131,5,FALSE)),"",VLOOKUP('Scancode Map'!G19,KeyList!$A$3:$E$131,5,FALSE))</f>
        <v/>
      </c>
      <c r="N19" s="21" t="str">
        <f t="shared" si="1"/>
        <v/>
      </c>
    </row>
    <row r="20" spans="2:14" ht="16.5" thickTop="1" x14ac:dyDescent="0.25">
      <c r="B20" s="1" t="s">
        <v>19</v>
      </c>
      <c r="L20" s="21">
        <f>COUNT(B5:B19)+1</f>
        <v>3</v>
      </c>
      <c r="M20" s="21" t="str">
        <f>"," &amp;RIGHT("00"&amp;DEC2HEX(L20),2)&amp;",00,00,00"</f>
        <v>,03,00,00,00</v>
      </c>
      <c r="N20" s="21"/>
    </row>
    <row r="21" spans="2:14" x14ac:dyDescent="0.25">
      <c r="L21" s="21" t="s">
        <v>25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21</v>
      </c>
    </row>
    <row r="26" spans="2:14" x14ac:dyDescent="0.25">
      <c r="B26" s="1" t="s">
        <v>22</v>
      </c>
    </row>
    <row r="27" spans="2:14" ht="16.5" thickBot="1" x14ac:dyDescent="0.3">
      <c r="B27" s="1" t="s">
        <v>23</v>
      </c>
    </row>
    <row r="28" spans="2:14" ht="16.5" thickTop="1" x14ac:dyDescent="0.25">
      <c r="B28" s="14" t="s">
        <v>27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26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Map"=hex:00,00,00,00,00,00,00,00,03,00,00,00,29,00,3a,00,3a,00,36,00,00,00,00,00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61</v>
      </c>
    </row>
    <row r="33" spans="2:2" x14ac:dyDescent="0.25">
      <c r="B33" s="1" t="s">
        <v>28</v>
      </c>
    </row>
    <row r="34" spans="2:2" x14ac:dyDescent="0.25">
      <c r="B34" s="1" t="s">
        <v>62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7" sqref="E17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63</v>
      </c>
      <c r="B1" s="30" t="s">
        <v>8</v>
      </c>
      <c r="C1" s="28" t="s">
        <v>9</v>
      </c>
      <c r="D1" s="29"/>
      <c r="E1" s="31" t="s">
        <v>31</v>
      </c>
    </row>
    <row r="2" spans="1:5" x14ac:dyDescent="0.25">
      <c r="A2" s="30"/>
      <c r="B2" s="30"/>
      <c r="C2" s="4" t="s">
        <v>6</v>
      </c>
      <c r="D2" s="4" t="s">
        <v>7</v>
      </c>
      <c r="E2" s="32"/>
    </row>
    <row r="3" spans="1:5" x14ac:dyDescent="0.25">
      <c r="A3" s="2">
        <v>1</v>
      </c>
      <c r="B3" s="2" t="s">
        <v>30</v>
      </c>
      <c r="C3" s="5" t="s">
        <v>0</v>
      </c>
      <c r="D3" s="5" t="s">
        <v>10</v>
      </c>
      <c r="E3" s="3" t="s">
        <v>32</v>
      </c>
    </row>
    <row r="4" spans="1:5" x14ac:dyDescent="0.25">
      <c r="A4" s="2">
        <v>2</v>
      </c>
      <c r="B4" s="2" t="s">
        <v>33</v>
      </c>
      <c r="C4" s="5" t="s">
        <v>137</v>
      </c>
      <c r="D4" s="5" t="s">
        <v>39</v>
      </c>
      <c r="E4" s="3" t="s">
        <v>34</v>
      </c>
    </row>
    <row r="5" spans="1:5" x14ac:dyDescent="0.25">
      <c r="A5" s="2">
        <v>3</v>
      </c>
      <c r="B5" s="2" t="s">
        <v>35</v>
      </c>
      <c r="C5" s="5" t="s">
        <v>1</v>
      </c>
      <c r="D5" s="5" t="s">
        <v>13</v>
      </c>
      <c r="E5" s="3" t="s">
        <v>36</v>
      </c>
    </row>
    <row r="6" spans="1:5" x14ac:dyDescent="0.25">
      <c r="A6" s="2">
        <v>4</v>
      </c>
      <c r="B6" s="2" t="s">
        <v>37</v>
      </c>
      <c r="C6" s="5" t="s">
        <v>2</v>
      </c>
      <c r="D6" s="5" t="s">
        <v>15</v>
      </c>
      <c r="E6" s="3" t="s">
        <v>38</v>
      </c>
    </row>
    <row r="7" spans="1:5" x14ac:dyDescent="0.25">
      <c r="A7" s="2">
        <v>5</v>
      </c>
      <c r="B7" s="2" t="s">
        <v>42</v>
      </c>
      <c r="C7" s="5" t="s">
        <v>24</v>
      </c>
      <c r="D7" s="5" t="s">
        <v>14</v>
      </c>
      <c r="E7" s="3" t="s">
        <v>43</v>
      </c>
    </row>
    <row r="8" spans="1:5" x14ac:dyDescent="0.25">
      <c r="A8" s="2">
        <v>6</v>
      </c>
      <c r="B8" s="2" t="s">
        <v>41</v>
      </c>
      <c r="C8" s="5" t="s">
        <v>139</v>
      </c>
      <c r="D8" s="5" t="s">
        <v>40</v>
      </c>
      <c r="E8" s="3" t="s">
        <v>44</v>
      </c>
    </row>
    <row r="9" spans="1:5" x14ac:dyDescent="0.25">
      <c r="A9" s="2">
        <v>7</v>
      </c>
      <c r="B9" s="2" t="s">
        <v>46</v>
      </c>
      <c r="C9" s="5" t="s">
        <v>140</v>
      </c>
      <c r="D9" s="5" t="s">
        <v>45</v>
      </c>
      <c r="E9" s="3" t="s">
        <v>47</v>
      </c>
    </row>
    <row r="10" spans="1:5" x14ac:dyDescent="0.25">
      <c r="A10" s="2">
        <v>8</v>
      </c>
      <c r="B10" s="2" t="s">
        <v>50</v>
      </c>
      <c r="C10" s="5" t="s">
        <v>4</v>
      </c>
      <c r="D10" s="5" t="s">
        <v>48</v>
      </c>
      <c r="E10" s="3" t="s">
        <v>51</v>
      </c>
    </row>
    <row r="11" spans="1:5" x14ac:dyDescent="0.25">
      <c r="A11" s="2">
        <v>9</v>
      </c>
      <c r="B11" s="2" t="s">
        <v>69</v>
      </c>
      <c r="C11" s="5" t="s">
        <v>24</v>
      </c>
      <c r="D11" s="5" t="s">
        <v>49</v>
      </c>
      <c r="E11" s="3" t="s">
        <v>52</v>
      </c>
    </row>
    <row r="12" spans="1:5" x14ac:dyDescent="0.25">
      <c r="A12" s="2">
        <v>10</v>
      </c>
      <c r="B12" s="2" t="s">
        <v>53</v>
      </c>
      <c r="C12" s="5" t="s">
        <v>3</v>
      </c>
      <c r="D12" s="5" t="s">
        <v>12</v>
      </c>
      <c r="E12" s="3" t="s">
        <v>54</v>
      </c>
    </row>
    <row r="13" spans="1:5" x14ac:dyDescent="0.25">
      <c r="A13" s="2">
        <v>11</v>
      </c>
      <c r="B13" s="2" t="s">
        <v>59</v>
      </c>
      <c r="C13" s="5" t="s">
        <v>24</v>
      </c>
      <c r="D13" s="5" t="s">
        <v>3</v>
      </c>
      <c r="E13" s="3" t="s">
        <v>60</v>
      </c>
    </row>
    <row r="14" spans="1:5" x14ac:dyDescent="0.25">
      <c r="A14" s="2">
        <v>12</v>
      </c>
      <c r="B14" s="2" t="s">
        <v>55</v>
      </c>
      <c r="C14" s="5" t="s">
        <v>5</v>
      </c>
      <c r="D14" s="5" t="s">
        <v>24</v>
      </c>
      <c r="E14" s="3" t="s">
        <v>56</v>
      </c>
    </row>
    <row r="15" spans="1:5" x14ac:dyDescent="0.25">
      <c r="A15" s="2">
        <v>14</v>
      </c>
      <c r="B15" s="2" t="s">
        <v>70</v>
      </c>
      <c r="C15" s="3" t="s">
        <v>24</v>
      </c>
      <c r="D15" s="5" t="s">
        <v>71</v>
      </c>
      <c r="E15" s="3" t="s">
        <v>72</v>
      </c>
    </row>
    <row r="16" spans="1:5" x14ac:dyDescent="0.25">
      <c r="A16" s="2">
        <v>15</v>
      </c>
      <c r="B16" s="2" t="s">
        <v>73</v>
      </c>
      <c r="C16" s="3" t="s">
        <v>24</v>
      </c>
      <c r="D16" s="5" t="s">
        <v>74</v>
      </c>
      <c r="E16" s="3" t="s">
        <v>75</v>
      </c>
    </row>
    <row r="17" spans="1:5" x14ac:dyDescent="0.25">
      <c r="A17" s="2">
        <v>16</v>
      </c>
      <c r="B17" s="2" t="s">
        <v>76</v>
      </c>
      <c r="C17" s="3" t="s">
        <v>24</v>
      </c>
      <c r="D17" s="5" t="s">
        <v>77</v>
      </c>
      <c r="E17" s="3" t="s">
        <v>78</v>
      </c>
    </row>
    <row r="18" spans="1:5" x14ac:dyDescent="0.25">
      <c r="A18" s="2">
        <v>17</v>
      </c>
      <c r="B18" s="2" t="s">
        <v>79</v>
      </c>
      <c r="C18" s="3" t="s">
        <v>24</v>
      </c>
      <c r="D18" s="5" t="s">
        <v>80</v>
      </c>
      <c r="E18" s="3" t="s">
        <v>81</v>
      </c>
    </row>
    <row r="19" spans="1:5" x14ac:dyDescent="0.25">
      <c r="A19" s="2">
        <v>18</v>
      </c>
      <c r="B19" s="2" t="s">
        <v>82</v>
      </c>
      <c r="C19" s="3" t="s">
        <v>24</v>
      </c>
      <c r="D19" s="5" t="s">
        <v>83</v>
      </c>
      <c r="E19" s="3" t="s">
        <v>84</v>
      </c>
    </row>
    <row r="20" spans="1:5" x14ac:dyDescent="0.25">
      <c r="A20" s="2">
        <v>19</v>
      </c>
      <c r="B20" s="2" t="s">
        <v>85</v>
      </c>
      <c r="C20" s="3" t="s">
        <v>24</v>
      </c>
      <c r="D20" s="5" t="s">
        <v>87</v>
      </c>
      <c r="E20" s="3" t="s">
        <v>89</v>
      </c>
    </row>
    <row r="21" spans="1:5" x14ac:dyDescent="0.25">
      <c r="A21" s="2">
        <v>20</v>
      </c>
      <c r="B21" s="2" t="s">
        <v>86</v>
      </c>
      <c r="C21" s="3" t="s">
        <v>24</v>
      </c>
      <c r="D21" s="5" t="s">
        <v>88</v>
      </c>
      <c r="E21" s="3" t="s">
        <v>90</v>
      </c>
    </row>
    <row r="22" spans="1:5" x14ac:dyDescent="0.25">
      <c r="A22" s="2">
        <v>21</v>
      </c>
      <c r="B22" s="2" t="s">
        <v>92</v>
      </c>
      <c r="C22" s="3" t="s">
        <v>91</v>
      </c>
      <c r="D22" s="5" t="s">
        <v>91</v>
      </c>
      <c r="E22" s="3" t="s">
        <v>93</v>
      </c>
    </row>
    <row r="23" spans="1:5" x14ac:dyDescent="0.25">
      <c r="A23" s="2">
        <v>22</v>
      </c>
      <c r="B23" s="2" t="s">
        <v>57</v>
      </c>
      <c r="C23" s="3" t="s">
        <v>24</v>
      </c>
      <c r="D23" s="3" t="s">
        <v>11</v>
      </c>
      <c r="E23" s="3" t="s">
        <v>58</v>
      </c>
    </row>
    <row r="24" spans="1:5" x14ac:dyDescent="0.25">
      <c r="A24" s="2">
        <v>23</v>
      </c>
      <c r="B24" s="2" t="s">
        <v>125</v>
      </c>
      <c r="C24" s="3" t="s">
        <v>127</v>
      </c>
      <c r="D24" s="3" t="s">
        <v>104</v>
      </c>
      <c r="E24" s="3" t="s">
        <v>126</v>
      </c>
    </row>
    <row r="25" spans="1:5" x14ac:dyDescent="0.25">
      <c r="A25" s="2">
        <v>24</v>
      </c>
      <c r="B25" s="2" t="s">
        <v>128</v>
      </c>
      <c r="C25" s="3" t="s">
        <v>127</v>
      </c>
      <c r="D25" s="3" t="s">
        <v>130</v>
      </c>
      <c r="E25" s="3" t="s">
        <v>129</v>
      </c>
    </row>
    <row r="26" spans="1:5" x14ac:dyDescent="0.25">
      <c r="A26" s="2">
        <v>25</v>
      </c>
      <c r="B26" s="2" t="s">
        <v>131</v>
      </c>
      <c r="C26" s="3" t="s">
        <v>127</v>
      </c>
      <c r="D26" s="3" t="s">
        <v>132</v>
      </c>
      <c r="E26" s="3" t="s">
        <v>133</v>
      </c>
    </row>
    <row r="27" spans="1:5" x14ac:dyDescent="0.25">
      <c r="A27" s="2">
        <v>26</v>
      </c>
      <c r="B27" s="2" t="s">
        <v>105</v>
      </c>
      <c r="C27" s="3" t="s">
        <v>127</v>
      </c>
      <c r="D27" s="3" t="s">
        <v>94</v>
      </c>
      <c r="E27" s="3" t="s">
        <v>115</v>
      </c>
    </row>
    <row r="28" spans="1:5" x14ac:dyDescent="0.25">
      <c r="A28" s="2">
        <v>27</v>
      </c>
      <c r="B28" s="2" t="s">
        <v>106</v>
      </c>
      <c r="C28" s="3" t="s">
        <v>127</v>
      </c>
      <c r="D28" s="3" t="s">
        <v>95</v>
      </c>
      <c r="E28" s="3" t="s">
        <v>119</v>
      </c>
    </row>
    <row r="29" spans="1:5" x14ac:dyDescent="0.25">
      <c r="A29" s="2">
        <v>28</v>
      </c>
      <c r="B29" s="2" t="s">
        <v>107</v>
      </c>
      <c r="C29" s="3" t="s">
        <v>127</v>
      </c>
      <c r="D29" s="3" t="s">
        <v>96</v>
      </c>
      <c r="E29" s="3" t="s">
        <v>120</v>
      </c>
    </row>
    <row r="30" spans="1:5" x14ac:dyDescent="0.25">
      <c r="A30" s="2">
        <v>29</v>
      </c>
      <c r="B30" s="2" t="s">
        <v>108</v>
      </c>
      <c r="C30" s="3" t="s">
        <v>127</v>
      </c>
      <c r="D30" s="3" t="s">
        <v>97</v>
      </c>
      <c r="E30" s="3" t="s">
        <v>121</v>
      </c>
    </row>
    <row r="31" spans="1:5" x14ac:dyDescent="0.25">
      <c r="A31" s="2">
        <v>30</v>
      </c>
      <c r="B31" s="2" t="s">
        <v>109</v>
      </c>
      <c r="C31" s="3" t="s">
        <v>127</v>
      </c>
      <c r="D31" s="3" t="s">
        <v>98</v>
      </c>
      <c r="E31" s="3" t="s">
        <v>122</v>
      </c>
    </row>
    <row r="32" spans="1:5" x14ac:dyDescent="0.25">
      <c r="A32" s="2">
        <v>31</v>
      </c>
      <c r="B32" s="2" t="s">
        <v>110</v>
      </c>
      <c r="C32" s="3" t="s">
        <v>127</v>
      </c>
      <c r="D32" s="3" t="s">
        <v>99</v>
      </c>
      <c r="E32" s="3" t="s">
        <v>123</v>
      </c>
    </row>
    <row r="33" spans="1:5" x14ac:dyDescent="0.25">
      <c r="A33" s="2">
        <v>32</v>
      </c>
      <c r="B33" s="2" t="s">
        <v>111</v>
      </c>
      <c r="C33" s="3" t="s">
        <v>127</v>
      </c>
      <c r="D33" s="3" t="s">
        <v>100</v>
      </c>
      <c r="E33" s="3" t="s">
        <v>124</v>
      </c>
    </row>
    <row r="34" spans="1:5" x14ac:dyDescent="0.25">
      <c r="A34" s="2">
        <v>33</v>
      </c>
      <c r="B34" s="2" t="s">
        <v>112</v>
      </c>
      <c r="C34" s="3" t="s">
        <v>127</v>
      </c>
      <c r="D34" s="3" t="s">
        <v>101</v>
      </c>
      <c r="E34" s="3" t="s">
        <v>116</v>
      </c>
    </row>
    <row r="35" spans="1:5" x14ac:dyDescent="0.25">
      <c r="A35" s="2">
        <v>34</v>
      </c>
      <c r="B35" s="2" t="s">
        <v>113</v>
      </c>
      <c r="C35" s="3" t="s">
        <v>127</v>
      </c>
      <c r="D35" s="3" t="s">
        <v>102</v>
      </c>
      <c r="E35" s="3" t="s">
        <v>117</v>
      </c>
    </row>
    <row r="36" spans="1:5" x14ac:dyDescent="0.25">
      <c r="A36" s="2">
        <v>35</v>
      </c>
      <c r="B36" s="2" t="s">
        <v>114</v>
      </c>
      <c r="C36" s="3" t="s">
        <v>127</v>
      </c>
      <c r="D36" s="3" t="s">
        <v>103</v>
      </c>
      <c r="E36" s="3" t="s">
        <v>118</v>
      </c>
    </row>
    <row r="37" spans="1:5" x14ac:dyDescent="0.25">
      <c r="A37" s="2">
        <v>36</v>
      </c>
      <c r="B37" s="2" t="s">
        <v>134</v>
      </c>
      <c r="C37" s="3" t="s">
        <v>138</v>
      </c>
      <c r="D37" s="3" t="s">
        <v>135</v>
      </c>
      <c r="E37" s="3" t="s">
        <v>136</v>
      </c>
    </row>
    <row r="38" spans="1:5" x14ac:dyDescent="0.25">
      <c r="A38" s="2">
        <v>37</v>
      </c>
      <c r="B38" s="2" t="s">
        <v>141</v>
      </c>
      <c r="C38" s="3" t="s">
        <v>142</v>
      </c>
      <c r="D38" s="3" t="s">
        <v>143</v>
      </c>
      <c r="E38" s="3" t="s">
        <v>144</v>
      </c>
    </row>
    <row r="39" spans="1:5" x14ac:dyDescent="0.25">
      <c r="A39" s="2">
        <v>38</v>
      </c>
      <c r="B39" s="2" t="s">
        <v>145</v>
      </c>
      <c r="C39" s="3" t="s">
        <v>146</v>
      </c>
      <c r="D39" s="3" t="s">
        <v>143</v>
      </c>
      <c r="E39" s="3" t="s">
        <v>147</v>
      </c>
    </row>
    <row r="40" spans="1:5" x14ac:dyDescent="0.25">
      <c r="A40" s="22"/>
      <c r="B40" s="22"/>
      <c r="C40" s="18"/>
      <c r="D40" s="18"/>
      <c r="E40" s="18"/>
    </row>
    <row r="41" spans="1:5" x14ac:dyDescent="0.25">
      <c r="A41" s="22"/>
      <c r="B41" s="22"/>
      <c r="C41" s="18"/>
      <c r="D41" s="18"/>
      <c r="E41" s="18"/>
    </row>
    <row r="42" spans="1:5" x14ac:dyDescent="0.25">
      <c r="A42" s="22"/>
      <c r="B42" s="22"/>
      <c r="C42" s="18"/>
      <c r="D42" s="18"/>
      <c r="E42" s="18"/>
    </row>
    <row r="43" spans="1:5" x14ac:dyDescent="0.25">
      <c r="A43" s="22"/>
      <c r="B43" s="22"/>
      <c r="C43" s="18"/>
      <c r="D43" s="18"/>
      <c r="E43" s="18"/>
    </row>
    <row r="44" spans="1:5" x14ac:dyDescent="0.25">
      <c r="A44" s="20" t="s">
        <v>67</v>
      </c>
      <c r="B44" s="1" t="s">
        <v>68</v>
      </c>
    </row>
    <row r="45" spans="1:5" x14ac:dyDescent="0.25">
      <c r="A45" s="20"/>
    </row>
    <row r="46" spans="1:5" x14ac:dyDescent="0.25">
      <c r="A46" s="20" t="s">
        <v>66</v>
      </c>
      <c r="B46" s="1" t="s">
        <v>17</v>
      </c>
    </row>
    <row r="47" spans="1:5" x14ac:dyDescent="0.25">
      <c r="A47" s="20"/>
      <c r="B47" s="6" t="s">
        <v>18</v>
      </c>
    </row>
    <row r="48" spans="1:5" x14ac:dyDescent="0.25">
      <c r="A48" s="20"/>
    </row>
    <row r="49" spans="1:2" x14ac:dyDescent="0.25">
      <c r="A49" s="20" t="s">
        <v>66</v>
      </c>
      <c r="B49" s="1" t="s">
        <v>64</v>
      </c>
    </row>
    <row r="50" spans="1:2" x14ac:dyDescent="0.25">
      <c r="B50" s="1" t="s">
        <v>65</v>
      </c>
    </row>
  </sheetData>
  <mergeCells count="4">
    <mergeCell ref="C1:D1"/>
    <mergeCell ref="E1:E2"/>
    <mergeCell ref="B1:B2"/>
    <mergeCell ref="A1:A2"/>
  </mergeCells>
  <phoneticPr fontId="2"/>
  <hyperlinks>
    <hyperlink ref="B4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2018-03-18T12:57:41Z</dcterms:modified>
</cp:coreProperties>
</file>