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Volumes/Shared279/OSSLAB_projectsShared/cyanoMotility_story/submission_eLIFE_VoR/data/"/>
    </mc:Choice>
  </mc:AlternateContent>
  <xr:revisionPtr revIDLastSave="0" documentId="13_ncr:1_{AA1FB9CD-808E-5846-8ECC-968DC6653CFC}" xr6:coauthVersionLast="47" xr6:coauthVersionMax="47" xr10:uidLastSave="{00000000-0000-0000-0000-000000000000}"/>
  <bookViews>
    <workbookView xWindow="37040" yWindow="2260" windowWidth="25580" windowHeight="17440" xr2:uid="{CF209A3B-138C-D242-8CD3-601810D5EF73}"/>
  </bookViews>
  <sheets>
    <sheet name="tracks" sheetId="1" r:id="rId1"/>
    <sheet name="alldata" sheetId="4" r:id="rId2"/>
  </sheets>
  <definedNames>
    <definedName name="_xlchart.v1.0" hidden="1">alldata!$A$1:$A$30</definedName>
    <definedName name="_xlchart.v1.1" hidden="1">alldata!$A$31:$A$61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 i="1" l="1"/>
  <c r="O45" i="1" s="1"/>
  <c r="N45" i="1"/>
  <c r="P45" i="1" s="1"/>
  <c r="M46" i="1"/>
  <c r="O46" i="1" s="1"/>
  <c r="N46" i="1"/>
  <c r="P46" i="1" s="1"/>
  <c r="M47" i="1"/>
  <c r="O47" i="1" s="1"/>
  <c r="N47" i="1"/>
  <c r="P47" i="1" s="1"/>
  <c r="M48" i="1"/>
  <c r="O48" i="1" s="1"/>
  <c r="N48" i="1"/>
  <c r="P48" i="1" s="1"/>
  <c r="N42" i="1"/>
  <c r="P42" i="1" s="1"/>
  <c r="N41" i="1"/>
  <c r="P41" i="1" s="1"/>
  <c r="M41" i="1"/>
  <c r="O41" i="1" s="1"/>
  <c r="M37" i="1"/>
  <c r="O37" i="1" s="1"/>
  <c r="N37" i="1"/>
  <c r="P37" i="1" s="1"/>
  <c r="M38" i="1"/>
  <c r="O38" i="1" s="1"/>
  <c r="N38" i="1"/>
  <c r="P38" i="1" s="1"/>
  <c r="M39" i="1"/>
  <c r="O39" i="1" s="1"/>
  <c r="N39" i="1"/>
  <c r="P39" i="1" s="1"/>
  <c r="M33" i="1"/>
  <c r="O33" i="1" s="1"/>
  <c r="N33" i="1"/>
  <c r="P33" i="1" s="1"/>
  <c r="M34" i="1"/>
  <c r="O34" i="1" s="1"/>
  <c r="N34" i="1"/>
  <c r="P34" i="1" s="1"/>
  <c r="M29" i="1"/>
  <c r="O29" i="1" s="1"/>
  <c r="N29" i="1"/>
  <c r="P29" i="1" s="1"/>
  <c r="M30" i="1"/>
  <c r="O30" i="1" s="1"/>
  <c r="N30" i="1"/>
  <c r="P30" i="1" s="1"/>
  <c r="M28" i="1"/>
  <c r="O28" i="1" s="1"/>
  <c r="N44" i="1"/>
  <c r="P44" i="1" s="1"/>
  <c r="M44" i="1"/>
  <c r="O44" i="1" s="1"/>
  <c r="N36" i="1"/>
  <c r="P36" i="1" s="1"/>
  <c r="M36" i="1"/>
  <c r="O36" i="1" s="1"/>
  <c r="N32" i="1"/>
  <c r="P32" i="1" s="1"/>
  <c r="M32" i="1"/>
  <c r="O32" i="1" s="1"/>
  <c r="N28" i="1"/>
  <c r="P28" i="1" s="1"/>
  <c r="N25" i="1"/>
  <c r="P25" i="1" s="1"/>
  <c r="M25" i="1"/>
  <c r="O25" i="1" s="1"/>
  <c r="M26" i="1"/>
  <c r="O26" i="1" s="1"/>
  <c r="N24" i="1"/>
  <c r="P24" i="1" s="1"/>
  <c r="M24" i="1"/>
  <c r="O24" i="1" s="1"/>
  <c r="M22" i="1"/>
  <c r="O22" i="1" s="1"/>
  <c r="N21" i="1"/>
  <c r="P21" i="1" s="1"/>
  <c r="M21" i="1"/>
  <c r="O21" i="1" s="1"/>
  <c r="N4" i="1"/>
  <c r="P4" i="1" s="1"/>
  <c r="M19" i="1"/>
  <c r="O19" i="1" s="1"/>
  <c r="N19" i="1"/>
  <c r="P19" i="1" s="1"/>
  <c r="N18" i="1"/>
  <c r="P18" i="1" s="1"/>
  <c r="M18" i="1"/>
  <c r="O18" i="1" s="1"/>
  <c r="M16" i="1"/>
  <c r="O16" i="1" s="1"/>
  <c r="N16" i="1"/>
  <c r="P16" i="1" s="1"/>
  <c r="M14" i="1"/>
  <c r="O14" i="1" s="1"/>
  <c r="N13" i="1"/>
  <c r="P13" i="1" s="1"/>
  <c r="M13" i="1"/>
  <c r="O13" i="1" s="1"/>
  <c r="N11" i="1"/>
  <c r="P11" i="1" s="1"/>
  <c r="N10" i="1"/>
  <c r="P10" i="1" s="1"/>
  <c r="M10" i="1"/>
  <c r="O10" i="1" s="1"/>
  <c r="N8" i="1"/>
  <c r="P8" i="1" s="1"/>
  <c r="M8" i="1"/>
  <c r="O8" i="1" s="1"/>
  <c r="N6" i="1"/>
  <c r="P6" i="1" s="1"/>
  <c r="M6" i="1"/>
  <c r="O6" i="1" s="1"/>
  <c r="M4" i="1"/>
  <c r="O4" i="1" s="1"/>
  <c r="N3" i="1"/>
  <c r="P3" i="1" s="1"/>
  <c r="M3" i="1"/>
  <c r="O3" i="1" s="1"/>
</calcChain>
</file>

<file path=xl/sharedStrings.xml><?xml version="1.0" encoding="utf-8"?>
<sst xmlns="http://schemas.openxmlformats.org/spreadsheetml/2006/main" count="36" uniqueCount="28">
  <si>
    <t>date</t>
  </si>
  <si>
    <t xml:space="preserve">timelapse </t>
  </si>
  <si>
    <t>Δs end 2</t>
  </si>
  <si>
    <t>Δs end 1</t>
  </si>
  <si>
    <t xml:space="preserve">#1 </t>
  </si>
  <si>
    <t>umpp</t>
  </si>
  <si>
    <t>dt [s]</t>
  </si>
  <si>
    <t>track end 1 x</t>
  </si>
  <si>
    <t>track end 2 x</t>
  </si>
  <si>
    <t>y [pix]</t>
  </si>
  <si>
    <t>Δs end 1 [um]</t>
  </si>
  <si>
    <t>Δs end 2 [um]</t>
  </si>
  <si>
    <t>filament Bx</t>
  </si>
  <si>
    <t>By</t>
  </si>
  <si>
    <t>errors are about ±2pix</t>
  </si>
  <si>
    <t>06072022</t>
  </si>
  <si>
    <t>filepath</t>
  </si>
  <si>
    <t>/Shared279/OSSLAB_data/microscopy_data/Jerko/06-07-2022/5perc-T4'</t>
  </si>
  <si>
    <t>/Volumes/Shared279/OSSLAB_data/microscopy_data/Jerko/15-07-2022/5Perc-S1_1'</t>
  </si>
  <si>
    <t>/Volumes/Shared279/OSSLAB_data/microscopy_data/Jerko/15-07-2022/5Perc-S1_3'</t>
  </si>
  <si>
    <t>/Volumes/Shared279/OSSLAB_data/microscopy_data/Jerko/15-07-2022/5Perc-S1_4'</t>
  </si>
  <si>
    <t>/Volumes/Shared279/OSSLAB_data/microscopy_data/Jerko/15-07-2022/5Perc-S1_5'</t>
  </si>
  <si>
    <t>/Volumes/Shared279/OSSLAB_data/microscopy_data/Jerko/23-04-2022/Timelapse 4'</t>
  </si>
  <si>
    <t>track end</t>
  </si>
  <si>
    <t>time of reversal (frame)</t>
  </si>
  <si>
    <t>frame</t>
  </si>
  <si>
    <t>filament position at reversal 1</t>
  </si>
  <si>
    <t>filament position at reversal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</si>
</sst>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s>
  <fills count="2">
    <fill>
      <patternFill patternType="none"/>
    </fill>
    <fill>
      <patternFill patternType="gray125"/>
    </fill>
  </fills>
  <borders count="12">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0" fillId="0" borderId="1" xfId="0" applyBorder="1"/>
    <xf numFmtId="0" fontId="0" fillId="0" borderId="2" xfId="0" applyBorder="1"/>
    <xf numFmtId="0" fontId="0" fillId="0" borderId="0" xfId="0" quotePrefix="1"/>
    <xf numFmtId="0" fontId="0" fillId="0" borderId="3" xfId="0" applyBorder="1"/>
    <xf numFmtId="0" fontId="0" fillId="0" borderId="4" xfId="0" applyBorder="1"/>
    <xf numFmtId="0" fontId="0" fillId="0" borderId="5" xfId="0" applyBorder="1"/>
    <xf numFmtId="0" fontId="2" fillId="0" borderId="3" xfId="0" applyFont="1" applyBorder="1"/>
    <xf numFmtId="0" fontId="1" fillId="0" borderId="3" xfId="0" applyFont="1" applyBorder="1"/>
    <xf numFmtId="0" fontId="1" fillId="0" borderId="5" xfId="0" applyFont="1" applyBorder="1"/>
    <xf numFmtId="0" fontId="1" fillId="0" borderId="1" xfId="0" applyFont="1" applyBorder="1"/>
    <xf numFmtId="0" fontId="0" fillId="0" borderId="6" xfId="0" applyBorder="1"/>
    <xf numFmtId="0" fontId="0" fillId="0" borderId="7" xfId="0" applyBorder="1"/>
    <xf numFmtId="0" fontId="0" fillId="0" borderId="0" xfId="0" quotePrefix="1" applyAlignment="1">
      <alignment horizontal="right"/>
    </xf>
    <xf numFmtId="0" fontId="0" fillId="0" borderId="1" xfId="0" quotePrefix="1" applyBorder="1"/>
    <xf numFmtId="0" fontId="0" fillId="0" borderId="0" xfId="0" applyBorder="1"/>
    <xf numFmtId="0" fontId="3" fillId="0" borderId="0" xfId="0" applyFont="1"/>
    <xf numFmtId="0" fontId="1" fillId="0" borderId="1" xfId="0" applyFont="1" applyFill="1" applyBorder="1"/>
    <xf numFmtId="0" fontId="0" fillId="0" borderId="8" xfId="0" applyBorder="1"/>
    <xf numFmtId="0" fontId="2" fillId="0" borderId="6" xfId="0" applyFont="1"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plotArea>
      <cx:plotAreaRegion>
        <cx:series layoutId="clusteredColumn" uniqueId="{537F78D6-0A84-A247-9A81-D85F26852C2F}" formatIdx="0">
          <cx:dataId val="0"/>
          <cx:layoutPr>
            <cx:binning intervalClosed="r"/>
          </cx:layoutPr>
        </cx:series>
        <cx:series layoutId="clusteredColumn" hidden="1" uniqueId="{DB376B6D-4690-8147-B27A-9A9A96C42BD0}" formatIdx="1">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116632</xdr:colOff>
      <xdr:row>10</xdr:row>
      <xdr:rowOff>38877</xdr:rowOff>
    </xdr:from>
    <xdr:to>
      <xdr:col>3</xdr:col>
      <xdr:colOff>168469</xdr:colOff>
      <xdr:row>16</xdr:row>
      <xdr:rowOff>90715</xdr:rowOff>
    </xdr:to>
    <xdr:sp macro="" textlink="">
      <xdr:nvSpPr>
        <xdr:cNvPr id="2" name="TextBox 1">
          <a:extLst>
            <a:ext uri="{FF2B5EF4-FFF2-40B4-BE49-F238E27FC236}">
              <a16:creationId xmlns:a16="http://schemas.microsoft.com/office/drawing/2014/main" id="{8758FC1D-166F-522F-3BBB-AA693AD506BE}"/>
            </a:ext>
          </a:extLst>
        </xdr:cNvPr>
        <xdr:cNvSpPr txBox="1"/>
      </xdr:nvSpPr>
      <xdr:spPr>
        <a:xfrm>
          <a:off x="116632" y="2138265"/>
          <a:ext cx="2358572" cy="1295919"/>
        </a:xfrm>
        <a:prstGeom prst="rect">
          <a:avLst/>
        </a:prstGeom>
        <a:solidFill>
          <a:schemeClr val="lt1"/>
        </a:solidFill>
        <a:ln w="38100"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All positions and resulting </a:t>
          </a:r>
          <a:r>
            <a:rPr lang="el-GR" sz="1100"/>
            <a:t>Δ</a:t>
          </a:r>
          <a:r>
            <a:rPr lang="en-GB" sz="1100"/>
            <a:t>s values</a:t>
          </a:r>
          <a:r>
            <a:rPr lang="en-GB" sz="1100" baseline="0"/>
            <a:t> (of the distance between filament end and track end at reversal) are measured manually from phase contrast videos of filaments moving on agar, which are not included in this repository but are available on request.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10</xdr:row>
      <xdr:rowOff>50800</xdr:rowOff>
    </xdr:from>
    <xdr:to>
      <xdr:col>5</xdr:col>
      <xdr:colOff>787400</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D1B784C-DCC0-45DA-8C7B-BA9B4B123C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63800" y="2082800"/>
              <a:ext cx="2451100" cy="1524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26E51-155A-0344-96AD-74A7B6C262A6}">
  <dimension ref="A1:S49"/>
  <sheetViews>
    <sheetView tabSelected="1" zoomScale="98" workbookViewId="0">
      <selection activeCell="C24" sqref="C24"/>
    </sheetView>
  </sheetViews>
  <sheetFormatPr baseColWidth="10" defaultRowHeight="16" x14ac:dyDescent="0.2"/>
  <cols>
    <col min="2" max="2" width="9.6640625" bestFit="1" customWidth="1"/>
    <col min="3" max="3" width="9.6640625" customWidth="1"/>
    <col min="4" max="4" width="10" customWidth="1"/>
    <col min="5" max="5" width="5.1640625" style="13" bestFit="1" customWidth="1"/>
    <col min="6" max="6" width="25.6640625" bestFit="1" customWidth="1"/>
    <col min="7" max="7" width="11.33203125" style="6" bestFit="1" customWidth="1"/>
    <col min="9" max="9" width="14.83203125" bestFit="1" customWidth="1"/>
    <col min="10" max="10" width="11.33203125" style="6" bestFit="1" customWidth="1"/>
    <col min="13" max="13" width="10.83203125" style="6"/>
    <col min="15" max="15" width="12.33203125" style="6" bestFit="1" customWidth="1"/>
    <col min="16" max="16" width="12.33203125" style="13" bestFit="1" customWidth="1"/>
  </cols>
  <sheetData>
    <row r="1" spans="1:19" s="22" customFormat="1" ht="17" thickBot="1" x14ac:dyDescent="0.25">
      <c r="A1" s="22" t="s">
        <v>0</v>
      </c>
      <c r="B1" s="22" t="s">
        <v>1</v>
      </c>
      <c r="C1" s="22" t="s">
        <v>16</v>
      </c>
      <c r="D1" s="22" t="s">
        <v>12</v>
      </c>
      <c r="E1" s="23" t="s">
        <v>13</v>
      </c>
      <c r="G1" s="24" t="s">
        <v>7</v>
      </c>
      <c r="H1" s="22" t="s">
        <v>9</v>
      </c>
      <c r="I1" s="22" t="s">
        <v>24</v>
      </c>
      <c r="J1" s="24" t="s">
        <v>8</v>
      </c>
      <c r="K1" s="22" t="s">
        <v>9</v>
      </c>
      <c r="L1" s="22" t="s">
        <v>25</v>
      </c>
      <c r="M1" s="24" t="s">
        <v>3</v>
      </c>
      <c r="N1" s="22" t="s">
        <v>2</v>
      </c>
      <c r="O1" s="24" t="s">
        <v>10</v>
      </c>
      <c r="P1" s="23" t="s">
        <v>11</v>
      </c>
      <c r="R1" s="22" t="s">
        <v>5</v>
      </c>
      <c r="S1" s="22">
        <v>0.24529999999999999</v>
      </c>
    </row>
    <row r="2" spans="1:19" ht="17" thickTop="1" x14ac:dyDescent="0.2">
      <c r="A2" s="15" t="s">
        <v>15</v>
      </c>
      <c r="B2">
        <v>4</v>
      </c>
      <c r="C2" s="5" t="s">
        <v>17</v>
      </c>
      <c r="D2" t="s">
        <v>4</v>
      </c>
      <c r="F2" s="1" t="s">
        <v>23</v>
      </c>
      <c r="G2" s="10">
        <v>1398.25</v>
      </c>
      <c r="H2" s="1">
        <v>356.25</v>
      </c>
      <c r="I2" s="13"/>
      <c r="J2" s="1">
        <v>1018.5</v>
      </c>
      <c r="K2" s="1">
        <v>1171.5</v>
      </c>
      <c r="R2" t="s">
        <v>6</v>
      </c>
      <c r="S2">
        <v>10</v>
      </c>
    </row>
    <row r="3" spans="1:19" x14ac:dyDescent="0.2">
      <c r="F3" t="s">
        <v>26</v>
      </c>
      <c r="G3" s="6">
        <v>1398.75</v>
      </c>
      <c r="H3">
        <v>359</v>
      </c>
      <c r="I3">
        <v>88</v>
      </c>
      <c r="J3" s="6">
        <v>1019.75</v>
      </c>
      <c r="K3">
        <v>1172.75</v>
      </c>
      <c r="L3">
        <v>254</v>
      </c>
      <c r="M3" s="6">
        <f>((G3-$G$2)^2+(H3-$H$2)^2)^0.5</f>
        <v>2.7950849718747373</v>
      </c>
      <c r="N3">
        <f>((J3-$J$2)^2+(K3-$K$2)^2)^0.5</f>
        <v>1.7677669529663689</v>
      </c>
      <c r="O3" s="6">
        <f>M3*$S$1</f>
        <v>0.68563434360087305</v>
      </c>
      <c r="P3" s="13">
        <f>N3*$S$1</f>
        <v>0.43363323356265027</v>
      </c>
    </row>
    <row r="4" spans="1:19" s="17" customFormat="1" x14ac:dyDescent="0.2">
      <c r="E4" s="13"/>
      <c r="F4" t="s">
        <v>27</v>
      </c>
      <c r="G4" s="6">
        <v>1399.75</v>
      </c>
      <c r="H4" s="17">
        <v>354.75</v>
      </c>
      <c r="I4" s="17">
        <v>431</v>
      </c>
      <c r="J4" s="6">
        <v>1018.75</v>
      </c>
      <c r="K4" s="17">
        <v>1171.375</v>
      </c>
      <c r="L4" s="17">
        <v>588</v>
      </c>
      <c r="M4" s="6">
        <f>((G4-$G$2)^2+(H4-$H$2)^2)^0.5</f>
        <v>2.1213203435596424</v>
      </c>
      <c r="N4" s="17">
        <f>((J4-$J$2)^2+(K4-$K$2)^2)^0.5</f>
        <v>0.27950849718747373</v>
      </c>
      <c r="O4" s="6">
        <f>M4*$S$1</f>
        <v>0.52035988027518021</v>
      </c>
      <c r="P4" s="13">
        <f>N4*$S$1</f>
        <v>6.85634343600873E-2</v>
      </c>
    </row>
    <row r="5" spans="1:19" s="3" customFormat="1" x14ac:dyDescent="0.2">
      <c r="A5" s="3">
        <v>15072022</v>
      </c>
      <c r="B5" s="3">
        <v>1</v>
      </c>
      <c r="C5" s="16" t="s">
        <v>18</v>
      </c>
      <c r="D5" s="3">
        <v>1177</v>
      </c>
      <c r="E5" s="20">
        <v>397</v>
      </c>
      <c r="F5" s="19" t="s">
        <v>23</v>
      </c>
      <c r="G5" s="11">
        <v>27.8322368</v>
      </c>
      <c r="H5" s="12">
        <v>23.8323544</v>
      </c>
      <c r="J5" s="11">
        <v>185.16150100000002</v>
      </c>
      <c r="K5" s="12">
        <v>271.49201790000001</v>
      </c>
      <c r="M5" s="8"/>
      <c r="O5" s="8"/>
      <c r="P5" s="20"/>
    </row>
    <row r="6" spans="1:19" s="17" customFormat="1" x14ac:dyDescent="0.2">
      <c r="E6" s="13"/>
      <c r="F6" s="18" t="s">
        <v>26</v>
      </c>
      <c r="G6" s="6">
        <v>25.4992503</v>
      </c>
      <c r="H6" s="17">
        <v>18.2498808</v>
      </c>
      <c r="I6" s="17">
        <v>172</v>
      </c>
      <c r="J6" s="6">
        <v>184.82762099999999</v>
      </c>
      <c r="K6" s="17">
        <v>269.6590167</v>
      </c>
      <c r="L6" s="17">
        <v>288</v>
      </c>
      <c r="M6" s="6">
        <f>((G6-$G$5)^2+(H6-$H$5)^2)^0.5</f>
        <v>6.0503584607756267</v>
      </c>
      <c r="N6" s="17">
        <f>((J6-$J$5)^2+(K6-$K$5)^2)^0.5</f>
        <v>1.8631610916937644</v>
      </c>
      <c r="O6" s="6">
        <f t="shared" ref="O6" si="0">M6*$S$1</f>
        <v>1.4841529304282612</v>
      </c>
      <c r="P6" s="13">
        <f t="shared" ref="P6" si="1">N6*$S$1</f>
        <v>0.45703341579248041</v>
      </c>
      <c r="R6" s="17" t="s">
        <v>14</v>
      </c>
    </row>
    <row r="7" spans="1:19" s="3" customFormat="1" x14ac:dyDescent="0.2">
      <c r="D7" s="3">
        <v>1318</v>
      </c>
      <c r="E7" s="20">
        <v>757</v>
      </c>
      <c r="F7" s="19" t="s">
        <v>23</v>
      </c>
      <c r="G7" s="11">
        <v>60.5</v>
      </c>
      <c r="H7" s="12">
        <v>56.5</v>
      </c>
      <c r="J7" s="11">
        <v>210</v>
      </c>
      <c r="K7" s="12">
        <v>382.5</v>
      </c>
      <c r="M7" s="8"/>
      <c r="O7" s="8"/>
      <c r="P7" s="20"/>
    </row>
    <row r="8" spans="1:19" x14ac:dyDescent="0.2">
      <c r="F8" s="18" t="s">
        <v>26</v>
      </c>
      <c r="G8" s="6">
        <v>57.875</v>
      </c>
      <c r="H8">
        <v>51.125</v>
      </c>
      <c r="I8">
        <v>91</v>
      </c>
      <c r="J8" s="6">
        <v>208.625</v>
      </c>
      <c r="K8">
        <v>378.75</v>
      </c>
      <c r="L8">
        <v>251</v>
      </c>
      <c r="M8" s="6">
        <f>((G8-$G$7)^2+(H8-$H$7)^2)^0.5</f>
        <v>5.9817430570026993</v>
      </c>
      <c r="N8">
        <f>((J8-$J$7)^2+(K8-$K$7)^2)^0.5</f>
        <v>3.9941363271676145</v>
      </c>
      <c r="O8" s="6">
        <f t="shared" ref="O8" si="2">M8*$S$1</f>
        <v>1.4673215718827621</v>
      </c>
      <c r="P8" s="13">
        <f t="shared" ref="P8" si="3">N8*$S$1</f>
        <v>0.97976164105421581</v>
      </c>
    </row>
    <row r="9" spans="1:19" s="3" customFormat="1" x14ac:dyDescent="0.2">
      <c r="B9" s="3">
        <v>3</v>
      </c>
      <c r="C9" s="16" t="s">
        <v>19</v>
      </c>
      <c r="D9" s="3">
        <v>585</v>
      </c>
      <c r="E9" s="20">
        <v>381</v>
      </c>
      <c r="F9" s="1" t="s">
        <v>23</v>
      </c>
      <c r="G9" s="11">
        <v>131</v>
      </c>
      <c r="H9" s="12">
        <v>88.25</v>
      </c>
      <c r="I9" s="12"/>
      <c r="J9" s="11">
        <v>345.5</v>
      </c>
      <c r="K9" s="12">
        <v>378.5</v>
      </c>
      <c r="M9" s="8"/>
      <c r="O9" s="8"/>
      <c r="P9" s="20"/>
    </row>
    <row r="10" spans="1:19" x14ac:dyDescent="0.2">
      <c r="F10" t="s">
        <v>26</v>
      </c>
      <c r="G10" s="6">
        <v>133.417</v>
      </c>
      <c r="H10">
        <v>84.832999999999998</v>
      </c>
      <c r="I10">
        <v>144</v>
      </c>
      <c r="J10" s="6">
        <v>345.625</v>
      </c>
      <c r="K10">
        <v>377</v>
      </c>
      <c r="L10">
        <v>71</v>
      </c>
      <c r="M10" s="6">
        <f>((G10-$G$9)^2+(H10-$H$9)^2)^0.5</f>
        <v>4.1854244707078418</v>
      </c>
      <c r="N10">
        <f>((J10-$J$9)^2+(K10-$K$9)^2)^0.5</f>
        <v>1.505199322349037</v>
      </c>
      <c r="O10" s="6">
        <f t="shared" ref="O10" si="4">M10*$S$1</f>
        <v>1.0266846226646336</v>
      </c>
      <c r="P10" s="13">
        <f t="shared" ref="P10:P11" si="5">N10*$S$1</f>
        <v>0.36922539377221875</v>
      </c>
    </row>
    <row r="11" spans="1:19" x14ac:dyDescent="0.2">
      <c r="D11" s="2"/>
      <c r="E11" s="21"/>
      <c r="F11" t="s">
        <v>27</v>
      </c>
      <c r="G11" s="9"/>
      <c r="H11" s="2"/>
      <c r="J11" s="9">
        <v>348.56200000000001</v>
      </c>
      <c r="K11" s="2">
        <v>379.68799999999999</v>
      </c>
      <c r="L11">
        <v>227</v>
      </c>
      <c r="N11">
        <f>((J11-$J$9)^2+(K11-$K$9)^2)^0.5</f>
        <v>3.2843854828567314</v>
      </c>
      <c r="P11" s="13">
        <f t="shared" si="5"/>
        <v>0.80565975894475617</v>
      </c>
    </row>
    <row r="12" spans="1:19" s="3" customFormat="1" x14ac:dyDescent="0.2">
      <c r="D12" s="3">
        <v>1158</v>
      </c>
      <c r="E12" s="20">
        <v>585</v>
      </c>
      <c r="G12" s="11">
        <v>244.25</v>
      </c>
      <c r="H12" s="12">
        <v>62.25</v>
      </c>
      <c r="I12" s="12"/>
      <c r="J12" s="11">
        <v>72.5</v>
      </c>
      <c r="K12" s="12">
        <v>372.33300000000003</v>
      </c>
      <c r="M12" s="8"/>
      <c r="O12" s="8"/>
      <c r="P12" s="20"/>
    </row>
    <row r="13" spans="1:19" x14ac:dyDescent="0.2">
      <c r="G13" s="6">
        <v>244.833</v>
      </c>
      <c r="H13">
        <v>62.75</v>
      </c>
      <c r="I13">
        <v>48</v>
      </c>
      <c r="J13" s="6">
        <v>74.5</v>
      </c>
      <c r="K13">
        <v>372.33300000000003</v>
      </c>
      <c r="L13">
        <v>132</v>
      </c>
      <c r="M13" s="6">
        <f>((G13-$G$12)^2+(H13-$H$12)^2)^0.5</f>
        <v>0.76804231654251842</v>
      </c>
      <c r="N13">
        <f>((J13-$J$12)^2+(K13-$K$12)^2)^0.5</f>
        <v>2</v>
      </c>
      <c r="O13" s="6">
        <f>M13*$S$1</f>
        <v>0.18840078024787976</v>
      </c>
      <c r="P13" s="13">
        <f>N13*$S$1</f>
        <v>0.49059999999999998</v>
      </c>
    </row>
    <row r="14" spans="1:19" x14ac:dyDescent="0.2">
      <c r="G14" s="6">
        <v>246.833</v>
      </c>
      <c r="H14">
        <v>62.167000000000002</v>
      </c>
      <c r="I14">
        <v>237</v>
      </c>
      <c r="M14" s="6">
        <f>((G14-$G$12)^2+(H14-$H$12)^2)^0.5</f>
        <v>2.5843331828539431</v>
      </c>
      <c r="O14" s="6">
        <f>M14*$S$1</f>
        <v>0.63393692975407223</v>
      </c>
    </row>
    <row r="15" spans="1:19" s="3" customFormat="1" x14ac:dyDescent="0.2">
      <c r="D15" s="3">
        <v>1869</v>
      </c>
      <c r="E15" s="20">
        <v>489</v>
      </c>
      <c r="G15" s="11">
        <v>128.833</v>
      </c>
      <c r="H15" s="12">
        <v>111</v>
      </c>
      <c r="I15" s="12"/>
      <c r="J15" s="11">
        <v>227.167</v>
      </c>
      <c r="K15" s="12">
        <v>383.5</v>
      </c>
      <c r="M15" s="8"/>
      <c r="O15" s="8"/>
      <c r="P15" s="20"/>
    </row>
    <row r="16" spans="1:19" x14ac:dyDescent="0.2">
      <c r="G16" s="6">
        <v>129</v>
      </c>
      <c r="H16">
        <v>114.25</v>
      </c>
      <c r="I16">
        <v>201</v>
      </c>
      <c r="J16" s="6">
        <v>224.833</v>
      </c>
      <c r="K16">
        <v>380.33300000000003</v>
      </c>
      <c r="L16">
        <v>93</v>
      </c>
      <c r="M16" s="6">
        <f>((G16-$G$15)^2+(H16-$H$15)^2)^0.5</f>
        <v>3.254287786905147</v>
      </c>
      <c r="N16">
        <f>((J16-$J$15)^2+(K16-$K$15)^2)^0.5</f>
        <v>3.9341384063095499</v>
      </c>
      <c r="O16" s="7">
        <f>M16*$S$1</f>
        <v>0.79827679412783248</v>
      </c>
      <c r="P16" s="13">
        <f>N16*$S$1</f>
        <v>0.96504415106773256</v>
      </c>
    </row>
    <row r="17" spans="2:16" s="3" customFormat="1" x14ac:dyDescent="0.2">
      <c r="D17" s="3">
        <v>2216</v>
      </c>
      <c r="E17" s="20">
        <v>265</v>
      </c>
      <c r="G17" s="11">
        <v>59.25</v>
      </c>
      <c r="H17" s="12">
        <v>32.5</v>
      </c>
      <c r="J17" s="11">
        <v>142.75</v>
      </c>
      <c r="K17" s="12">
        <v>236</v>
      </c>
      <c r="M17" s="8"/>
      <c r="O17" s="6"/>
      <c r="P17" s="20"/>
    </row>
    <row r="18" spans="2:16" x14ac:dyDescent="0.2">
      <c r="F18" s="13"/>
      <c r="G18">
        <v>57.332999999999998</v>
      </c>
      <c r="H18">
        <v>31.332999999999998</v>
      </c>
      <c r="I18">
        <v>96</v>
      </c>
      <c r="J18" s="6">
        <v>138.833</v>
      </c>
      <c r="K18">
        <v>230.833</v>
      </c>
      <c r="L18">
        <v>45</v>
      </c>
      <c r="M18" s="6">
        <f>((G18-$G$17)^2+(H18-$H$17)^2)^0.5</f>
        <v>2.2442767209058712</v>
      </c>
      <c r="N18">
        <f>((J18-$J$17)^2+(K18-$K$17)^2)^0.5</f>
        <v>6.4838860261420415</v>
      </c>
      <c r="O18" s="6">
        <f>M18*$S$1</f>
        <v>0.55052107963821018</v>
      </c>
      <c r="P18" s="13">
        <f>N18*$S$1</f>
        <v>1.5904972422126427</v>
      </c>
    </row>
    <row r="19" spans="2:16" x14ac:dyDescent="0.2">
      <c r="F19" s="13"/>
      <c r="G19">
        <v>57.667000000000002</v>
      </c>
      <c r="H19">
        <v>30.167000000000002</v>
      </c>
      <c r="I19">
        <v>215</v>
      </c>
      <c r="J19" s="6">
        <v>142.833</v>
      </c>
      <c r="K19">
        <v>236</v>
      </c>
      <c r="L19">
        <v>163</v>
      </c>
      <c r="M19" s="6">
        <f>((G19-$G$17)^2+(H19-$H$17)^2)^0.5</f>
        <v>2.8193577282778408</v>
      </c>
      <c r="N19">
        <f>((J19-$J$17)^2+(K19-$K$17)^2)^0.5</f>
        <v>8.2999999999998408E-2</v>
      </c>
      <c r="O19" s="6">
        <f>M19*$S$1</f>
        <v>0.69158845074655428</v>
      </c>
      <c r="P19" s="13">
        <f>N19*$S$1</f>
        <v>2.0359899999999608E-2</v>
      </c>
    </row>
    <row r="20" spans="2:16" s="3" customFormat="1" x14ac:dyDescent="0.2">
      <c r="B20" s="3">
        <v>4</v>
      </c>
      <c r="C20" s="16" t="s">
        <v>20</v>
      </c>
      <c r="D20" s="3">
        <v>417</v>
      </c>
      <c r="E20" s="20">
        <v>468</v>
      </c>
      <c r="G20" s="11">
        <v>238.167</v>
      </c>
      <c r="H20" s="12">
        <v>106.5</v>
      </c>
      <c r="I20" s="12"/>
      <c r="J20" s="11">
        <v>118.167</v>
      </c>
      <c r="K20" s="12">
        <v>431.5</v>
      </c>
      <c r="M20" s="8"/>
      <c r="O20" s="8"/>
      <c r="P20" s="20"/>
    </row>
    <row r="21" spans="2:16" x14ac:dyDescent="0.2">
      <c r="G21" s="6">
        <v>238.56200000000001</v>
      </c>
      <c r="H21">
        <v>109.25</v>
      </c>
      <c r="I21">
        <v>140</v>
      </c>
      <c r="J21" s="6">
        <v>121.438</v>
      </c>
      <c r="K21">
        <v>432.31200000000001</v>
      </c>
      <c r="L21">
        <v>265</v>
      </c>
      <c r="M21" s="6">
        <f>((G21-$G$20)^2+(H21-$H$20)^2)^0.5</f>
        <v>2.7782233531521561</v>
      </c>
      <c r="N21" s="13">
        <f>((J21-$J$20)^2+(K21-$K$20)^2)^0.5</f>
        <v>3.3702796619865278</v>
      </c>
      <c r="O21" s="17">
        <f>M21*$S$1</f>
        <v>0.68149818852822386</v>
      </c>
      <c r="P21" s="13">
        <f>N21*$S$1</f>
        <v>0.82672960108529525</v>
      </c>
    </row>
    <row r="22" spans="2:16" x14ac:dyDescent="0.2">
      <c r="G22" s="6">
        <v>242.875</v>
      </c>
      <c r="H22" s="4">
        <v>101.25</v>
      </c>
      <c r="I22">
        <v>388</v>
      </c>
      <c r="M22" s="6">
        <f>((G22-$G$20)^2+(H22-$H$20)^2)^0.5</f>
        <v>7.0517915454159583</v>
      </c>
      <c r="N22" s="14"/>
      <c r="O22" s="7">
        <f>M22*$S$1</f>
        <v>1.7298044660905345</v>
      </c>
    </row>
    <row r="23" spans="2:16" s="3" customFormat="1" x14ac:dyDescent="0.2">
      <c r="D23" s="3">
        <v>762</v>
      </c>
      <c r="E23" s="20">
        <v>1476</v>
      </c>
      <c r="G23" s="11">
        <v>39.125</v>
      </c>
      <c r="H23" s="1">
        <v>45.75</v>
      </c>
      <c r="I23" s="12"/>
      <c r="J23" s="11">
        <v>335</v>
      </c>
      <c r="K23" s="12">
        <v>138.625</v>
      </c>
      <c r="M23" s="8"/>
      <c r="O23" s="6"/>
      <c r="P23" s="20"/>
    </row>
    <row r="24" spans="2:16" x14ac:dyDescent="0.2">
      <c r="G24" s="6">
        <v>49.917000000000002</v>
      </c>
      <c r="H24">
        <v>49.917000000000002</v>
      </c>
      <c r="I24">
        <v>153</v>
      </c>
      <c r="J24" s="6">
        <v>314.625</v>
      </c>
      <c r="K24">
        <v>131.68799999999999</v>
      </c>
      <c r="L24">
        <v>216</v>
      </c>
      <c r="M24" s="6">
        <f>((G24-$G$23)^2+(H24-$H$23)^2)^0.5</f>
        <v>11.568541524323628</v>
      </c>
      <c r="N24">
        <f>((J24-$J$23)^2+(K24-$K$23)^2)^0.5</f>
        <v>21.52353581547419</v>
      </c>
      <c r="O24" s="6">
        <f>M24*$S$1</f>
        <v>2.8377632359165856</v>
      </c>
      <c r="P24" s="13">
        <f>N24*$S$1</f>
        <v>5.2797233355358184</v>
      </c>
    </row>
    <row r="25" spans="2:16" x14ac:dyDescent="0.2">
      <c r="G25" s="6">
        <v>39.582999999999998</v>
      </c>
      <c r="H25">
        <v>43.832999999999998</v>
      </c>
      <c r="I25">
        <v>325</v>
      </c>
      <c r="J25" s="6">
        <v>333.5</v>
      </c>
      <c r="K25">
        <v>139.5</v>
      </c>
      <c r="L25">
        <v>389</v>
      </c>
      <c r="M25" s="6">
        <f t="shared" ref="M25:M26" si="6">((G25-$G$23)^2+(H25-$H$23)^2)^0.5</f>
        <v>1.9709523078958568</v>
      </c>
      <c r="N25">
        <f>((J25-$J$23)^2+(K25-$K$23)^2)^0.5</f>
        <v>1.7365554986812255</v>
      </c>
      <c r="O25" s="6">
        <f>M25*$S$1</f>
        <v>0.48347460112685364</v>
      </c>
      <c r="P25" s="13">
        <f>N25*$S$1</f>
        <v>0.42597706382650458</v>
      </c>
    </row>
    <row r="26" spans="2:16" x14ac:dyDescent="0.2">
      <c r="G26" s="6">
        <v>36.832999999999998</v>
      </c>
      <c r="H26">
        <v>42.75</v>
      </c>
      <c r="I26">
        <v>462</v>
      </c>
      <c r="M26" s="6">
        <f t="shared" si="6"/>
        <v>3.7753495202431271</v>
      </c>
      <c r="O26" s="6">
        <f>M26*$S$1</f>
        <v>0.92609323731563908</v>
      </c>
    </row>
    <row r="27" spans="2:16" s="3" customFormat="1" x14ac:dyDescent="0.2">
      <c r="D27" s="3">
        <v>1329</v>
      </c>
      <c r="E27" s="20">
        <v>1029</v>
      </c>
      <c r="G27" s="11">
        <v>121</v>
      </c>
      <c r="H27" s="12">
        <v>65.167000000000002</v>
      </c>
      <c r="I27" s="12"/>
      <c r="J27" s="11">
        <v>124</v>
      </c>
      <c r="K27" s="12">
        <v>305.66699999999997</v>
      </c>
      <c r="M27" s="8"/>
      <c r="O27" s="8"/>
      <c r="P27" s="20"/>
    </row>
    <row r="28" spans="2:16" x14ac:dyDescent="0.2">
      <c r="G28" s="6">
        <v>119.167</v>
      </c>
      <c r="H28">
        <v>78</v>
      </c>
      <c r="I28">
        <v>110</v>
      </c>
      <c r="J28" s="6">
        <v>123.5</v>
      </c>
      <c r="K28">
        <v>301.375</v>
      </c>
      <c r="L28">
        <v>37</v>
      </c>
      <c r="M28" s="6">
        <f>((G28-$G$27)^2+(H28-$H$27)^2)^0.5</f>
        <v>12.963247201222382</v>
      </c>
      <c r="N28">
        <f>((J28-$J$27)^2+(K28-$K$27)^2)^0.5</f>
        <v>4.321025804134913</v>
      </c>
      <c r="O28" s="6">
        <f>M28*$S$1</f>
        <v>3.17988453845985</v>
      </c>
      <c r="P28" s="13">
        <f>N28*$S$1</f>
        <v>1.059947629754294</v>
      </c>
    </row>
    <row r="29" spans="2:16" x14ac:dyDescent="0.2">
      <c r="G29" s="6">
        <v>120.167</v>
      </c>
      <c r="H29">
        <v>69</v>
      </c>
      <c r="I29">
        <v>273</v>
      </c>
      <c r="J29" s="6">
        <v>124</v>
      </c>
      <c r="K29">
        <v>307.5</v>
      </c>
      <c r="L29">
        <v>179</v>
      </c>
      <c r="M29" s="6">
        <f t="shared" ref="M29:M30" si="7">((G29-$G$27)^2+(H29-$H$27)^2)^0.5</f>
        <v>3.9224709049271462</v>
      </c>
      <c r="N29">
        <f t="shared" ref="N29:N30" si="8">((J29-$J$27)^2+(K29-$K$27)^2)^0.5</f>
        <v>1.8330000000000268</v>
      </c>
      <c r="O29" s="6">
        <f t="shared" ref="O29" si="9">M29*$S$1</f>
        <v>0.96218211297862888</v>
      </c>
      <c r="P29" s="13">
        <f t="shared" ref="P29:P30" si="10">N29*$S$1</f>
        <v>0.44963490000000655</v>
      </c>
    </row>
    <row r="30" spans="2:16" x14ac:dyDescent="0.2">
      <c r="G30" s="6">
        <v>120.667</v>
      </c>
      <c r="H30">
        <v>69.332999999999998</v>
      </c>
      <c r="I30">
        <v>419</v>
      </c>
      <c r="J30" s="6">
        <v>123.875</v>
      </c>
      <c r="K30">
        <v>307.75</v>
      </c>
      <c r="L30">
        <v>353</v>
      </c>
      <c r="M30" s="6">
        <f t="shared" si="7"/>
        <v>4.1792876187216379</v>
      </c>
      <c r="N30">
        <f t="shared" si="8"/>
        <v>2.0867472295417362</v>
      </c>
      <c r="O30" s="7">
        <f>M30*$S$1</f>
        <v>1.0251792528724177</v>
      </c>
      <c r="P30" s="14">
        <f t="shared" si="10"/>
        <v>0.51187909540658783</v>
      </c>
    </row>
    <row r="31" spans="2:16" s="3" customFormat="1" x14ac:dyDescent="0.2">
      <c r="D31" s="3">
        <v>1914</v>
      </c>
      <c r="E31" s="20">
        <v>606</v>
      </c>
      <c r="G31" s="11">
        <v>295.75</v>
      </c>
      <c r="H31" s="12">
        <v>43</v>
      </c>
      <c r="I31" s="12"/>
      <c r="J31" s="11">
        <v>84.5</v>
      </c>
      <c r="K31" s="12">
        <v>212.25</v>
      </c>
      <c r="M31" s="8"/>
      <c r="O31" s="6"/>
      <c r="P31" s="13"/>
    </row>
    <row r="32" spans="2:16" x14ac:dyDescent="0.2">
      <c r="G32" s="6">
        <v>294.16699999999997</v>
      </c>
      <c r="H32">
        <v>41.75</v>
      </c>
      <c r="I32">
        <v>161</v>
      </c>
      <c r="J32" s="6">
        <v>87.5</v>
      </c>
      <c r="K32">
        <v>211.43799999999999</v>
      </c>
      <c r="L32">
        <v>100</v>
      </c>
      <c r="M32" s="6">
        <f>((G32-$G$31)^2+(H32-$H$31)^2)^0.5</f>
        <v>2.0170247891387167</v>
      </c>
      <c r="N32">
        <f>((J32-$J$31)^2+(K32-$K$31)^2)^0.5</f>
        <v>3.1079485195221652</v>
      </c>
      <c r="O32" s="6">
        <f t="shared" ref="O32:O48" si="11">M32*$S$1</f>
        <v>0.49477618077572721</v>
      </c>
      <c r="P32" s="13">
        <f t="shared" ref="P32:P48" si="12">N32*$S$1</f>
        <v>0.76237977183878713</v>
      </c>
    </row>
    <row r="33" spans="1:16" x14ac:dyDescent="0.2">
      <c r="G33" s="6">
        <v>295.5</v>
      </c>
      <c r="H33">
        <v>41.5</v>
      </c>
      <c r="I33">
        <v>326</v>
      </c>
      <c r="J33" s="6">
        <v>84.125</v>
      </c>
      <c r="K33">
        <v>214.68799999999999</v>
      </c>
      <c r="L33">
        <v>258</v>
      </c>
      <c r="M33" s="6">
        <f t="shared" ref="M33:M34" si="13">((G33-$G$31)^2+(H33-$H$31)^2)^0.5</f>
        <v>1.5206906325745548</v>
      </c>
      <c r="N33">
        <f t="shared" ref="N33:N34" si="14">((J33-$J$31)^2+(K33-$K$31)^2)^0.5</f>
        <v>2.4666716441391103</v>
      </c>
      <c r="O33" s="6">
        <f t="shared" si="11"/>
        <v>0.37302541217053831</v>
      </c>
      <c r="P33" s="13">
        <f t="shared" si="12"/>
        <v>0.60507455430732371</v>
      </c>
    </row>
    <row r="34" spans="1:16" x14ac:dyDescent="0.2">
      <c r="G34" s="6">
        <v>300.16699999999997</v>
      </c>
      <c r="H34">
        <v>40.417000000000002</v>
      </c>
      <c r="I34">
        <v>465</v>
      </c>
      <c r="J34" s="6">
        <v>101.188</v>
      </c>
      <c r="K34">
        <v>202.56200000000001</v>
      </c>
      <c r="L34">
        <v>397</v>
      </c>
      <c r="M34" s="6">
        <f t="shared" si="13"/>
        <v>5.1168132660865941</v>
      </c>
      <c r="N34">
        <f t="shared" si="14"/>
        <v>19.296286896706317</v>
      </c>
      <c r="O34" s="6">
        <f t="shared" si="11"/>
        <v>1.2551542941710414</v>
      </c>
      <c r="P34" s="13">
        <f t="shared" si="12"/>
        <v>4.7333791757620594</v>
      </c>
    </row>
    <row r="35" spans="1:16" s="3" customFormat="1" x14ac:dyDescent="0.2">
      <c r="B35" s="3">
        <v>5</v>
      </c>
      <c r="C35" s="16" t="s">
        <v>21</v>
      </c>
      <c r="D35" s="3">
        <v>452</v>
      </c>
      <c r="E35" s="20">
        <v>399</v>
      </c>
      <c r="G35" s="11">
        <v>69.25</v>
      </c>
      <c r="H35" s="12">
        <v>45.75</v>
      </c>
      <c r="I35" s="12"/>
      <c r="J35" s="11">
        <v>52.832999999999998</v>
      </c>
      <c r="K35" s="12">
        <v>160.333</v>
      </c>
      <c r="M35" s="8"/>
      <c r="O35" s="8"/>
      <c r="P35" s="20"/>
    </row>
    <row r="36" spans="1:16" x14ac:dyDescent="0.2">
      <c r="G36" s="6">
        <v>71.167000000000002</v>
      </c>
      <c r="H36">
        <v>45.667000000000002</v>
      </c>
      <c r="I36">
        <v>55</v>
      </c>
      <c r="J36" s="6">
        <v>53.688000000000002</v>
      </c>
      <c r="K36">
        <v>153.43799999999999</v>
      </c>
      <c r="L36">
        <v>117</v>
      </c>
      <c r="M36" s="6">
        <f>((G36-$G$35)^2+(H36-$H$35)^2)^0.5</f>
        <v>1.9187959766478577</v>
      </c>
      <c r="N36">
        <f>((J36-$J$35)^2+(K36-$K$35)^2)^0.5</f>
        <v>6.9478090071619087</v>
      </c>
      <c r="O36" s="6">
        <f t="shared" si="11"/>
        <v>0.47068065307171947</v>
      </c>
      <c r="P36" s="13">
        <f t="shared" si="12"/>
        <v>1.7042975494568162</v>
      </c>
    </row>
    <row r="37" spans="1:16" x14ac:dyDescent="0.2">
      <c r="G37" s="6">
        <v>73.082999999999998</v>
      </c>
      <c r="H37">
        <v>47</v>
      </c>
      <c r="I37">
        <v>145</v>
      </c>
      <c r="J37" s="6">
        <v>54.061999999999998</v>
      </c>
      <c r="K37">
        <v>156.5</v>
      </c>
      <c r="L37">
        <v>178</v>
      </c>
      <c r="M37" s="6">
        <f t="shared" ref="M37:M39" si="15">((G37-$G$35)^2+(H37-$H$35)^2)^0.5</f>
        <v>4.0316732258455659</v>
      </c>
      <c r="N37">
        <f t="shared" ref="N37:N39" si="16">((J37-$J$35)^2+(K37-$K$35)^2)^0.5</f>
        <v>4.0252117956698861</v>
      </c>
      <c r="O37" s="6">
        <f t="shared" si="11"/>
        <v>0.98896944229991723</v>
      </c>
      <c r="P37" s="13">
        <f t="shared" si="12"/>
        <v>0.987384453477823</v>
      </c>
    </row>
    <row r="38" spans="1:16" x14ac:dyDescent="0.2">
      <c r="G38" s="6">
        <v>73</v>
      </c>
      <c r="H38">
        <v>46.25</v>
      </c>
      <c r="I38">
        <v>212</v>
      </c>
      <c r="J38" s="6">
        <v>53.375</v>
      </c>
      <c r="K38">
        <v>159.43799999999999</v>
      </c>
      <c r="L38">
        <v>261</v>
      </c>
      <c r="M38" s="6">
        <f t="shared" si="15"/>
        <v>3.7831864876053891</v>
      </c>
      <c r="N38">
        <f t="shared" si="16"/>
        <v>1.046321652265698</v>
      </c>
      <c r="O38" s="6">
        <f t="shared" si="11"/>
        <v>0.92801564540960191</v>
      </c>
      <c r="P38" s="13">
        <f t="shared" si="12"/>
        <v>0.25666270130077568</v>
      </c>
    </row>
    <row r="39" spans="1:16" x14ac:dyDescent="0.2">
      <c r="G39" s="6">
        <v>73.5</v>
      </c>
      <c r="H39">
        <v>46.417000000000002</v>
      </c>
      <c r="I39">
        <v>290</v>
      </c>
      <c r="J39" s="6">
        <v>52.875</v>
      </c>
      <c r="K39">
        <v>159.18799999999999</v>
      </c>
      <c r="L39">
        <v>328</v>
      </c>
      <c r="M39" s="6">
        <f t="shared" si="15"/>
        <v>4.3020215015734173</v>
      </c>
      <c r="N39">
        <f t="shared" si="16"/>
        <v>1.1457700467371381</v>
      </c>
      <c r="O39" s="7">
        <f t="shared" si="11"/>
        <v>1.0552858743359592</v>
      </c>
      <c r="P39" s="14">
        <f t="shared" si="12"/>
        <v>0.28105739246461997</v>
      </c>
    </row>
    <row r="40" spans="1:16" s="3" customFormat="1" x14ac:dyDescent="0.2">
      <c r="D40" s="3">
        <v>1872</v>
      </c>
      <c r="E40" s="20">
        <v>82</v>
      </c>
      <c r="G40" s="11">
        <v>275.5</v>
      </c>
      <c r="H40" s="12">
        <v>40.75</v>
      </c>
      <c r="J40" s="11">
        <v>48.167000000000002</v>
      </c>
      <c r="K40" s="12">
        <v>317.5</v>
      </c>
      <c r="M40" s="8"/>
      <c r="O40" s="6"/>
      <c r="P40" s="13"/>
    </row>
    <row r="41" spans="1:16" x14ac:dyDescent="0.2">
      <c r="G41" s="6">
        <v>275.06200000000001</v>
      </c>
      <c r="H41" s="17">
        <v>40.875</v>
      </c>
      <c r="I41" s="17">
        <v>99</v>
      </c>
      <c r="J41" s="6">
        <v>51.375</v>
      </c>
      <c r="K41">
        <v>311.375</v>
      </c>
      <c r="L41">
        <v>25</v>
      </c>
      <c r="M41" s="6">
        <f>((G41-$G$40)^2+(H41-$H$40)^2)^0.5</f>
        <v>0.45548765076562681</v>
      </c>
      <c r="N41">
        <f>((J41-$J$40)^2+(K41-$K$40)^2)^0.5</f>
        <v>6.9142525987990915</v>
      </c>
      <c r="O41" s="6">
        <f t="shared" si="11"/>
        <v>0.11173112073280825</v>
      </c>
      <c r="P41" s="13">
        <f t="shared" si="12"/>
        <v>1.696066162485417</v>
      </c>
    </row>
    <row r="42" spans="1:16" x14ac:dyDescent="0.2">
      <c r="J42" s="6">
        <v>52.75</v>
      </c>
      <c r="K42">
        <v>308.375</v>
      </c>
      <c r="L42">
        <v>336</v>
      </c>
      <c r="N42">
        <f>((J42-$J$40)^2+(K42-$K$40)^2)^0.5</f>
        <v>10.211244488307974</v>
      </c>
      <c r="P42" s="13">
        <f t="shared" si="12"/>
        <v>2.5048182729819461</v>
      </c>
    </row>
    <row r="43" spans="1:16" s="3" customFormat="1" x14ac:dyDescent="0.2">
      <c r="A43" s="3">
        <v>23042022</v>
      </c>
      <c r="B43" s="3">
        <v>4</v>
      </c>
      <c r="C43" s="16" t="s">
        <v>22</v>
      </c>
      <c r="D43" s="3">
        <v>1458</v>
      </c>
      <c r="E43" s="20">
        <v>376</v>
      </c>
      <c r="G43" s="11">
        <v>172.833</v>
      </c>
      <c r="H43" s="12">
        <v>62</v>
      </c>
      <c r="J43" s="11">
        <v>67</v>
      </c>
      <c r="K43" s="12">
        <v>245</v>
      </c>
      <c r="M43" s="8"/>
      <c r="O43" s="8"/>
      <c r="P43" s="20"/>
    </row>
    <row r="44" spans="1:16" x14ac:dyDescent="0.2">
      <c r="G44" s="6">
        <v>172.625</v>
      </c>
      <c r="H44" s="17">
        <v>62.25</v>
      </c>
      <c r="I44" s="17">
        <v>41</v>
      </c>
      <c r="J44" s="6">
        <v>67</v>
      </c>
      <c r="K44">
        <v>244.083</v>
      </c>
      <c r="L44">
        <v>13</v>
      </c>
      <c r="M44" s="6">
        <f>((G44-$G$43)^2+(H44-$H$43)^2)^0.5</f>
        <v>0.32521377584597999</v>
      </c>
      <c r="N44">
        <f>((J44-$J$43)^2+(K44-$K$43)^2)^0.5</f>
        <v>0.91700000000000159</v>
      </c>
      <c r="O44" s="6">
        <f t="shared" si="11"/>
        <v>7.9774939215018895E-2</v>
      </c>
      <c r="P44" s="13">
        <f t="shared" si="12"/>
        <v>0.22494010000000039</v>
      </c>
    </row>
    <row r="45" spans="1:16" x14ac:dyDescent="0.2">
      <c r="G45" s="6">
        <v>173.43799999999999</v>
      </c>
      <c r="H45" s="17">
        <v>61.561999999999998</v>
      </c>
      <c r="I45" s="17">
        <v>91</v>
      </c>
      <c r="J45" s="6">
        <v>66.75</v>
      </c>
      <c r="K45">
        <v>244.25</v>
      </c>
      <c r="L45">
        <v>65</v>
      </c>
      <c r="M45" s="6">
        <f t="shared" ref="M45:M48" si="17">((G45-$G$43)^2+(H45-$H$43)^2)^0.5</f>
        <v>0.74690628595560082</v>
      </c>
      <c r="N45">
        <f t="shared" ref="N45:N48" si="18">((J45-$J$43)^2+(K45-$K$43)^2)^0.5</f>
        <v>0.79056941504209488</v>
      </c>
      <c r="O45" s="6">
        <f t="shared" si="11"/>
        <v>0.18321611194490889</v>
      </c>
      <c r="P45" s="13">
        <f t="shared" si="12"/>
        <v>0.19392667750982587</v>
      </c>
    </row>
    <row r="46" spans="1:16" x14ac:dyDescent="0.2">
      <c r="G46" s="6">
        <v>172.625</v>
      </c>
      <c r="H46" s="17">
        <v>62.311999999999998</v>
      </c>
      <c r="I46" s="17">
        <v>147</v>
      </c>
      <c r="J46" s="6">
        <v>66.811999999999998</v>
      </c>
      <c r="K46">
        <v>244.5</v>
      </c>
      <c r="L46">
        <v>116</v>
      </c>
      <c r="M46" s="6">
        <f t="shared" si="17"/>
        <v>0.374977332648252</v>
      </c>
      <c r="N46">
        <f t="shared" si="18"/>
        <v>0.53417600095848639</v>
      </c>
      <c r="O46" s="6">
        <f t="shared" si="11"/>
        <v>9.1981939698616219E-2</v>
      </c>
      <c r="P46" s="13">
        <f t="shared" si="12"/>
        <v>0.1310333730351167</v>
      </c>
    </row>
    <row r="47" spans="1:16" x14ac:dyDescent="0.2">
      <c r="G47" s="6">
        <v>172.56200000000001</v>
      </c>
      <c r="H47" s="17">
        <v>62.438000000000002</v>
      </c>
      <c r="I47" s="17">
        <v>202</v>
      </c>
      <c r="J47" s="6">
        <v>67.188000000000002</v>
      </c>
      <c r="K47">
        <v>243.93799999999999</v>
      </c>
      <c r="L47">
        <v>171</v>
      </c>
      <c r="M47" s="6">
        <f t="shared" si="17"/>
        <v>0.5150582491330421</v>
      </c>
      <c r="N47">
        <f t="shared" si="18"/>
        <v>1.0785119378106234</v>
      </c>
      <c r="O47" s="6">
        <f t="shared" si="11"/>
        <v>0.12634378851233521</v>
      </c>
      <c r="P47" s="13">
        <f t="shared" si="12"/>
        <v>0.26455897834494591</v>
      </c>
    </row>
    <row r="48" spans="1:16" x14ac:dyDescent="0.2">
      <c r="G48" s="6">
        <v>173.68799999999999</v>
      </c>
      <c r="H48" s="17">
        <v>61.125</v>
      </c>
      <c r="I48" s="17">
        <v>256</v>
      </c>
      <c r="J48" s="6">
        <v>67.125</v>
      </c>
      <c r="K48">
        <v>244.06200000000001</v>
      </c>
      <c r="L48">
        <v>228</v>
      </c>
      <c r="M48" s="6">
        <f t="shared" si="17"/>
        <v>1.2233764751702489</v>
      </c>
      <c r="N48">
        <f t="shared" si="18"/>
        <v>0.94629223815900443</v>
      </c>
      <c r="O48" s="6">
        <f t="shared" si="11"/>
        <v>0.30009424935926204</v>
      </c>
      <c r="P48" s="13">
        <f t="shared" si="12"/>
        <v>0.23212548602040378</v>
      </c>
    </row>
    <row r="49" spans="8:8" x14ac:dyDescent="0.2">
      <c r="H49" s="17"/>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A3AD1-4B89-664D-B027-A35E4B1DDE36}">
  <dimension ref="A1:A61"/>
  <sheetViews>
    <sheetView workbookViewId="0">
      <selection activeCell="A26" sqref="A26"/>
    </sheetView>
  </sheetViews>
  <sheetFormatPr baseColWidth="10" defaultRowHeight="16" x14ac:dyDescent="0.2"/>
  <sheetData>
    <row r="1" spans="1:1" x14ac:dyDescent="0.2">
      <c r="A1">
        <v>0.68563434360087305</v>
      </c>
    </row>
    <row r="2" spans="1:1" x14ac:dyDescent="0.2">
      <c r="A2">
        <v>0.52035988027518021</v>
      </c>
    </row>
    <row r="3" spans="1:1" x14ac:dyDescent="0.2">
      <c r="A3">
        <v>1.4841529304282612</v>
      </c>
    </row>
    <row r="4" spans="1:1" x14ac:dyDescent="0.2">
      <c r="A4">
        <v>1.4673215718827621</v>
      </c>
    </row>
    <row r="5" spans="1:1" x14ac:dyDescent="0.2">
      <c r="A5">
        <v>1.0266846226646336</v>
      </c>
    </row>
    <row r="6" spans="1:1" x14ac:dyDescent="0.2">
      <c r="A6">
        <v>0.49059999999999998</v>
      </c>
    </row>
    <row r="7" spans="1:1" x14ac:dyDescent="0.2">
      <c r="A7">
        <v>0.18840078024787976</v>
      </c>
    </row>
    <row r="8" spans="1:1" x14ac:dyDescent="0.2">
      <c r="A8">
        <v>0.63393692975407223</v>
      </c>
    </row>
    <row r="9" spans="1:1" x14ac:dyDescent="0.2">
      <c r="A9">
        <v>0.79827679412783248</v>
      </c>
    </row>
    <row r="10" spans="1:1" x14ac:dyDescent="0.2">
      <c r="A10">
        <v>0.55052107963821018</v>
      </c>
    </row>
    <row r="11" spans="1:1" x14ac:dyDescent="0.2">
      <c r="A11">
        <v>0.69158845074655428</v>
      </c>
    </row>
    <row r="12" spans="1:1" x14ac:dyDescent="0.2">
      <c r="A12">
        <v>0.68149818852822386</v>
      </c>
    </row>
    <row r="13" spans="1:1" x14ac:dyDescent="0.2">
      <c r="A13">
        <v>2.8377632359165856</v>
      </c>
    </row>
    <row r="14" spans="1:1" x14ac:dyDescent="0.2">
      <c r="A14">
        <v>0.48347460112685364</v>
      </c>
    </row>
    <row r="15" spans="1:1" x14ac:dyDescent="0.2">
      <c r="A15">
        <v>3.17988453845985</v>
      </c>
    </row>
    <row r="16" spans="1:1" x14ac:dyDescent="0.2">
      <c r="A16">
        <v>0.96218211297862888</v>
      </c>
    </row>
    <row r="17" spans="1:1" x14ac:dyDescent="0.2">
      <c r="A17">
        <v>1.0251792528724177</v>
      </c>
    </row>
    <row r="18" spans="1:1" x14ac:dyDescent="0.2">
      <c r="A18">
        <v>0.49477618077572721</v>
      </c>
    </row>
    <row r="19" spans="1:1" x14ac:dyDescent="0.2">
      <c r="A19">
        <v>0.37302541217053831</v>
      </c>
    </row>
    <row r="20" spans="1:1" x14ac:dyDescent="0.2">
      <c r="A20">
        <v>1.2551542941710414</v>
      </c>
    </row>
    <row r="21" spans="1:1" x14ac:dyDescent="0.2">
      <c r="A21">
        <v>0.47068065307171947</v>
      </c>
    </row>
    <row r="22" spans="1:1" x14ac:dyDescent="0.2">
      <c r="A22">
        <v>0.98896944229991723</v>
      </c>
    </row>
    <row r="23" spans="1:1" x14ac:dyDescent="0.2">
      <c r="A23">
        <v>0.92801564540960191</v>
      </c>
    </row>
    <row r="24" spans="1:1" x14ac:dyDescent="0.2">
      <c r="A24">
        <v>1.0552858743359592</v>
      </c>
    </row>
    <row r="25" spans="1:1" x14ac:dyDescent="0.2">
      <c r="A25">
        <v>0.11173112073280825</v>
      </c>
    </row>
    <row r="26" spans="1:1" x14ac:dyDescent="0.2">
      <c r="A26">
        <v>7.9774939215018895E-2</v>
      </c>
    </row>
    <row r="27" spans="1:1" x14ac:dyDescent="0.2">
      <c r="A27">
        <v>0.18321611194490889</v>
      </c>
    </row>
    <row r="28" spans="1:1" x14ac:dyDescent="0.2">
      <c r="A28">
        <v>9.1981939698616219E-2</v>
      </c>
    </row>
    <row r="29" spans="1:1" x14ac:dyDescent="0.2">
      <c r="A29">
        <v>0.12634378851233521</v>
      </c>
    </row>
    <row r="30" spans="1:1" x14ac:dyDescent="0.2">
      <c r="A30">
        <v>0.30009424935926204</v>
      </c>
    </row>
    <row r="31" spans="1:1" x14ac:dyDescent="0.2">
      <c r="A31">
        <v>0.43363323356265027</v>
      </c>
    </row>
    <row r="32" spans="1:1" x14ac:dyDescent="0.2">
      <c r="A32">
        <v>6.85634343600873E-2</v>
      </c>
    </row>
    <row r="33" spans="1:1" x14ac:dyDescent="0.2">
      <c r="A33">
        <v>0.45703341579248041</v>
      </c>
    </row>
    <row r="34" spans="1:1" x14ac:dyDescent="0.2">
      <c r="A34">
        <v>0.97976164105421581</v>
      </c>
    </row>
    <row r="35" spans="1:1" x14ac:dyDescent="0.2">
      <c r="A35">
        <v>0.36922539377221875</v>
      </c>
    </row>
    <row r="36" spans="1:1" x14ac:dyDescent="0.2">
      <c r="A36">
        <v>0.80565975894475617</v>
      </c>
    </row>
    <row r="37" spans="1:1" x14ac:dyDescent="0.2">
      <c r="A37">
        <v>1.7298044660905345</v>
      </c>
    </row>
    <row r="38" spans="1:1" x14ac:dyDescent="0.2">
      <c r="A38">
        <v>0.92609323731563908</v>
      </c>
    </row>
    <row r="39" spans="1:1" x14ac:dyDescent="0.2">
      <c r="A39">
        <v>0.96504415106773256</v>
      </c>
    </row>
    <row r="40" spans="1:1" x14ac:dyDescent="0.2">
      <c r="A40">
        <v>1.5904972422126427</v>
      </c>
    </row>
    <row r="41" spans="1:1" x14ac:dyDescent="0.2">
      <c r="A41">
        <v>2.0359899999999608E-2</v>
      </c>
    </row>
    <row r="42" spans="1:1" x14ac:dyDescent="0.2">
      <c r="A42">
        <v>0.82672960108529525</v>
      </c>
    </row>
    <row r="43" spans="1:1" x14ac:dyDescent="0.2">
      <c r="A43">
        <v>5.2797233355358184</v>
      </c>
    </row>
    <row r="44" spans="1:1" x14ac:dyDescent="0.2">
      <c r="A44">
        <v>0.42597706382650458</v>
      </c>
    </row>
    <row r="45" spans="1:1" x14ac:dyDescent="0.2">
      <c r="A45">
        <v>1.059947629754294</v>
      </c>
    </row>
    <row r="46" spans="1:1" x14ac:dyDescent="0.2">
      <c r="A46">
        <v>0.44963490000000655</v>
      </c>
    </row>
    <row r="47" spans="1:1" x14ac:dyDescent="0.2">
      <c r="A47">
        <v>0.51187909540658783</v>
      </c>
    </row>
    <row r="48" spans="1:1" x14ac:dyDescent="0.2">
      <c r="A48">
        <v>0.76237977183878713</v>
      </c>
    </row>
    <row r="49" spans="1:1" x14ac:dyDescent="0.2">
      <c r="A49">
        <v>0.60507455430732371</v>
      </c>
    </row>
    <row r="50" spans="1:1" x14ac:dyDescent="0.2">
      <c r="A50">
        <v>4.7333791757620594</v>
      </c>
    </row>
    <row r="51" spans="1:1" x14ac:dyDescent="0.2">
      <c r="A51">
        <v>1.7042975494568162</v>
      </c>
    </row>
    <row r="52" spans="1:1" x14ac:dyDescent="0.2">
      <c r="A52">
        <v>0.987384453477823</v>
      </c>
    </row>
    <row r="53" spans="1:1" x14ac:dyDescent="0.2">
      <c r="A53">
        <v>0.25666270130077568</v>
      </c>
    </row>
    <row r="54" spans="1:1" x14ac:dyDescent="0.2">
      <c r="A54">
        <v>0.28105739246461997</v>
      </c>
    </row>
    <row r="55" spans="1:1" x14ac:dyDescent="0.2">
      <c r="A55">
        <v>1.696066162485417</v>
      </c>
    </row>
    <row r="56" spans="1:1" x14ac:dyDescent="0.2">
      <c r="A56">
        <v>2.5048182729819461</v>
      </c>
    </row>
    <row r="57" spans="1:1" x14ac:dyDescent="0.2">
      <c r="A57">
        <v>0.22494010000000039</v>
      </c>
    </row>
    <row r="58" spans="1:1" x14ac:dyDescent="0.2">
      <c r="A58">
        <v>0.19392667750982587</v>
      </c>
    </row>
    <row r="59" spans="1:1" x14ac:dyDescent="0.2">
      <c r="A59">
        <v>0.1310333730351167</v>
      </c>
    </row>
    <row r="60" spans="1:1" x14ac:dyDescent="0.2">
      <c r="A60">
        <v>0.26455897834494591</v>
      </c>
    </row>
    <row r="61" spans="1:1" x14ac:dyDescent="0.2">
      <c r="A61">
        <v>0.23212548602040378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tracks</vt:lpstr>
      <vt:lpstr>alldata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Rebecca</dc:creator>
  <cp:lastModifiedBy>Poon, Rebecca</cp:lastModifiedBy>
  <dcterms:created xsi:type="dcterms:W3CDTF">2025-02-14T12:07:58Z</dcterms:created>
  <dcterms:modified xsi:type="dcterms:W3CDTF">2025-06-17T11:26:15Z</dcterms:modified>
</cp:coreProperties>
</file>