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277" documentId="6_{3BEF3B13-26A6-4FA0-A3B1-FB43E1D75E4A}" xr6:coauthVersionLast="43" xr6:coauthVersionMax="43" xr10:uidLastSave="{18E0DA73-DFD7-4048-BA26-D6077382CC95}"/>
  <bookViews>
    <workbookView minimized="1" xWindow="396" yWindow="84" windowWidth="13380" windowHeight="12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K9" i="1" s="1"/>
  <c r="K18" i="1" l="1"/>
  <c r="K34" i="1"/>
  <c r="K50" i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E56" i="1" l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D57" i="1"/>
  <c r="E57" i="1" s="1"/>
  <c r="D58" i="1"/>
  <c r="E58" i="1" s="1"/>
  <c r="D59" i="1"/>
  <c r="E59" i="1" s="1"/>
  <c r="D9" i="1"/>
  <c r="E9" i="1" s="1"/>
  <c r="H2" i="1"/>
  <c r="I3" i="1" s="1"/>
  <c r="I2" i="1" l="1"/>
  <c r="L2" i="1" s="1"/>
  <c r="L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7" authorId="0" shapeId="0" xr:uid="{AB7872CD-3E6A-4087-AF59-499E5AB94A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CURRENT!
Electric load is not turned on to consume current
V_in = 25V,
I_in_limit = 12A</t>
        </r>
      </text>
    </comment>
    <comment ref="G7" authorId="0" shapeId="0" xr:uid="{7858C398-C983-4683-9917-734C05D3A7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I=1.5A
V_in = 25V,
I_in_limit = 12A</t>
        </r>
      </text>
    </comment>
  </commentList>
</comments>
</file>

<file path=xl/sharedStrings.xml><?xml version="1.0" encoding="utf-8"?>
<sst xmlns="http://schemas.openxmlformats.org/spreadsheetml/2006/main" count="25" uniqueCount="19">
  <si>
    <t>Vref</t>
  </si>
  <si>
    <t>D</t>
  </si>
  <si>
    <t>Voh</t>
  </si>
  <si>
    <t>Vol</t>
  </si>
  <si>
    <t>R1(R9)</t>
  </si>
  <si>
    <t>R2(R8)</t>
  </si>
  <si>
    <t>R3(R1)</t>
  </si>
  <si>
    <t>R4(R32+R20)</t>
  </si>
  <si>
    <t>Vout</t>
  </si>
  <si>
    <t>R20</t>
  </si>
  <si>
    <t>R32</t>
  </si>
  <si>
    <t>DeltaV</t>
  </si>
  <si>
    <t>V/Step</t>
  </si>
  <si>
    <t>VFB par</t>
  </si>
  <si>
    <t>Meas</t>
  </si>
  <si>
    <t>Expected</t>
  </si>
  <si>
    <t>M/E</t>
  </si>
  <si>
    <t>V_out, V</t>
  </si>
  <si>
    <t>V_TP2,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</si>
</sst>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8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2" borderId="8" xfId="0" applyFill="1" applyBorder="1"/>
    <xf numFmtId="0" fontId="0" fillId="2" borderId="12" xfId="0" applyFill="1" applyBorder="1"/>
    <xf numFmtId="164" fontId="0" fillId="2" borderId="12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Voltage of the Power Supply vs/ VFB parameter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377937445319335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Sheet1!$A$9:$A$52</c:f>
              <c:numCache>
                <c:formatCode>General</c:formatCode>
                <c:ptCount val="4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</c:numCache>
            </c:numRef>
          </c:xVal>
          <c:yVal>
            <c:numRef>
              <c:f>Sheet1!$C$9:$C$52</c:f>
              <c:numCache>
                <c:formatCode>General</c:formatCode>
                <c:ptCount val="44"/>
                <c:pt idx="0">
                  <c:v>19.207000000000001</c:v>
                </c:pt>
                <c:pt idx="1">
                  <c:v>19.003</c:v>
                </c:pt>
                <c:pt idx="2">
                  <c:v>18.783999999999999</c:v>
                </c:pt>
                <c:pt idx="3">
                  <c:v>18.553999999999998</c:v>
                </c:pt>
                <c:pt idx="4">
                  <c:v>18.318000000000001</c:v>
                </c:pt>
                <c:pt idx="5">
                  <c:v>18.091999999999999</c:v>
                </c:pt>
                <c:pt idx="6">
                  <c:v>17.856000000000002</c:v>
                </c:pt>
                <c:pt idx="7">
                  <c:v>17.611000000000001</c:v>
                </c:pt>
                <c:pt idx="8">
                  <c:v>17.361000000000001</c:v>
                </c:pt>
                <c:pt idx="9">
                  <c:v>17.097999999999999</c:v>
                </c:pt>
                <c:pt idx="10">
                  <c:v>16.827999999999999</c:v>
                </c:pt>
                <c:pt idx="11">
                  <c:v>16.548999999999999</c:v>
                </c:pt>
                <c:pt idx="12">
                  <c:v>16.260000000000002</c:v>
                </c:pt>
                <c:pt idx="13">
                  <c:v>15.955</c:v>
                </c:pt>
                <c:pt idx="14">
                  <c:v>15.647</c:v>
                </c:pt>
                <c:pt idx="15">
                  <c:v>15.33</c:v>
                </c:pt>
                <c:pt idx="16">
                  <c:v>14.997</c:v>
                </c:pt>
                <c:pt idx="17">
                  <c:v>14.657999999999999</c:v>
                </c:pt>
                <c:pt idx="18">
                  <c:v>14.305</c:v>
                </c:pt>
                <c:pt idx="19">
                  <c:v>13.94</c:v>
                </c:pt>
                <c:pt idx="20">
                  <c:v>13.56</c:v>
                </c:pt>
                <c:pt idx="21">
                  <c:v>13.56</c:v>
                </c:pt>
                <c:pt idx="22">
                  <c:v>12.763999999999999</c:v>
                </c:pt>
                <c:pt idx="23">
                  <c:v>12.361000000000001</c:v>
                </c:pt>
                <c:pt idx="24">
                  <c:v>11.968</c:v>
                </c:pt>
                <c:pt idx="25">
                  <c:v>11.523</c:v>
                </c:pt>
                <c:pt idx="26">
                  <c:v>11.053000000000001</c:v>
                </c:pt>
                <c:pt idx="27">
                  <c:v>10.561999999999999</c:v>
                </c:pt>
                <c:pt idx="28">
                  <c:v>10.054</c:v>
                </c:pt>
                <c:pt idx="29">
                  <c:v>9.5280000000000005</c:v>
                </c:pt>
                <c:pt idx="30">
                  <c:v>8.9809999999999999</c:v>
                </c:pt>
                <c:pt idx="31">
                  <c:v>8.43</c:v>
                </c:pt>
                <c:pt idx="32">
                  <c:v>7.85</c:v>
                </c:pt>
                <c:pt idx="33">
                  <c:v>7.2530000000000001</c:v>
                </c:pt>
                <c:pt idx="34">
                  <c:v>6.6420000000000003</c:v>
                </c:pt>
                <c:pt idx="35">
                  <c:v>6.0149999999999997</c:v>
                </c:pt>
                <c:pt idx="36">
                  <c:v>5.3689999999999998</c:v>
                </c:pt>
                <c:pt idx="37">
                  <c:v>4.7050000000000001</c:v>
                </c:pt>
                <c:pt idx="38">
                  <c:v>4.0250000000000004</c:v>
                </c:pt>
                <c:pt idx="39">
                  <c:v>3.3290000000000002</c:v>
                </c:pt>
                <c:pt idx="40">
                  <c:v>2.617</c:v>
                </c:pt>
                <c:pt idx="41">
                  <c:v>1.8919999999999999</c:v>
                </c:pt>
                <c:pt idx="42">
                  <c:v>1.1599999999999999</c:v>
                </c:pt>
                <c:pt idx="43">
                  <c:v>0.72599999999999998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A-4701-8F6B-54F99CEC5CBB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Sheet1!$A$9:$A$52</c:f>
              <c:numCache>
                <c:formatCode>General</c:formatCode>
                <c:ptCount val="4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</c:numCache>
            </c:numRef>
          </c:xVal>
          <c:yVal>
            <c:numRef>
              <c:f>Sheet1!$D$9:$D$52</c:f>
              <c:numCache>
                <c:formatCode>General</c:formatCode>
                <c:ptCount val="44"/>
                <c:pt idx="0">
                  <c:v>24.575500000000002</c:v>
                </c:pt>
                <c:pt idx="1">
                  <c:v>24.08399</c:v>
                </c:pt>
                <c:pt idx="2">
                  <c:v>23.592480000000002</c:v>
                </c:pt>
                <c:pt idx="3">
                  <c:v>23.10097</c:v>
                </c:pt>
                <c:pt idx="4">
                  <c:v>22.609459999999999</c:v>
                </c:pt>
                <c:pt idx="5">
                  <c:v>22.11795</c:v>
                </c:pt>
                <c:pt idx="6">
                  <c:v>21.626439999999999</c:v>
                </c:pt>
                <c:pt idx="7">
                  <c:v>21.134930000000001</c:v>
                </c:pt>
                <c:pt idx="8">
                  <c:v>20.643419999999999</c:v>
                </c:pt>
                <c:pt idx="9">
                  <c:v>20.151910000000001</c:v>
                </c:pt>
                <c:pt idx="10">
                  <c:v>19.660399999999999</c:v>
                </c:pt>
                <c:pt idx="11">
                  <c:v>19.168890000000001</c:v>
                </c:pt>
                <c:pt idx="12">
                  <c:v>18.677379999999999</c:v>
                </c:pt>
                <c:pt idx="13">
                  <c:v>18.185870000000001</c:v>
                </c:pt>
                <c:pt idx="14">
                  <c:v>17.69436</c:v>
                </c:pt>
                <c:pt idx="15">
                  <c:v>17.202850000000002</c:v>
                </c:pt>
                <c:pt idx="16">
                  <c:v>16.71134</c:v>
                </c:pt>
                <c:pt idx="17">
                  <c:v>16.219830000000002</c:v>
                </c:pt>
                <c:pt idx="18">
                  <c:v>15.72832</c:v>
                </c:pt>
                <c:pt idx="19">
                  <c:v>15.23681</c:v>
                </c:pt>
                <c:pt idx="20">
                  <c:v>14.7453</c:v>
                </c:pt>
                <c:pt idx="21">
                  <c:v>14.25379</c:v>
                </c:pt>
                <c:pt idx="22">
                  <c:v>13.762280000000001</c:v>
                </c:pt>
                <c:pt idx="23">
                  <c:v>13.270770000000001</c:v>
                </c:pt>
                <c:pt idx="24">
                  <c:v>12.779260000000001</c:v>
                </c:pt>
                <c:pt idx="25">
                  <c:v>12.287750000000001</c:v>
                </c:pt>
                <c:pt idx="26">
                  <c:v>11.796240000000001</c:v>
                </c:pt>
                <c:pt idx="27">
                  <c:v>11.304729999999999</c:v>
                </c:pt>
                <c:pt idx="28">
                  <c:v>10.813219999999999</c:v>
                </c:pt>
                <c:pt idx="29">
                  <c:v>10.321709999999999</c:v>
                </c:pt>
                <c:pt idx="30">
                  <c:v>9.8301999999999996</c:v>
                </c:pt>
                <c:pt idx="31">
                  <c:v>9.3386899999999997</c:v>
                </c:pt>
                <c:pt idx="32">
                  <c:v>8.8471799999999998</c:v>
                </c:pt>
                <c:pt idx="33">
                  <c:v>8.3556699999999999</c:v>
                </c:pt>
                <c:pt idx="34">
                  <c:v>7.86416</c:v>
                </c:pt>
                <c:pt idx="35">
                  <c:v>7.3726500000000001</c:v>
                </c:pt>
                <c:pt idx="36">
                  <c:v>6.8811400000000003</c:v>
                </c:pt>
                <c:pt idx="37">
                  <c:v>6.3896300000000004</c:v>
                </c:pt>
                <c:pt idx="38">
                  <c:v>5.8981200000000005</c:v>
                </c:pt>
                <c:pt idx="39">
                  <c:v>5.4066099999999997</c:v>
                </c:pt>
                <c:pt idx="40">
                  <c:v>4.9150999999999998</c:v>
                </c:pt>
                <c:pt idx="41">
                  <c:v>4.4235899999999999</c:v>
                </c:pt>
                <c:pt idx="42">
                  <c:v>3.93208</c:v>
                </c:pt>
                <c:pt idx="43">
                  <c:v>3.4405700000000001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2A-4701-8F6B-54F99CEC5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820560"/>
        <c:axId val="341821216"/>
      </c:scatterChart>
      <c:valAx>
        <c:axId val="3418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VFB (0-255), unitless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21216"/>
        <c:crosses val="autoZero"/>
        <c:crossBetween val="midCat"/>
      </c:valAx>
      <c:valAx>
        <c:axId val="3418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Output voltage,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2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38867016622925"/>
          <c:y val="0.22520726332778998"/>
          <c:w val="0.22066710411198601"/>
          <c:h val="0.15949858659732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Sheet1!$A$9:$A$52</c:f>
              <c:numCache>
                <c:formatCode>General</c:formatCode>
                <c:ptCount val="4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</c:numCache>
            </c:numRef>
          </c:xVal>
          <c:yVal>
            <c:numRef>
              <c:f>Sheet1!$E$9:$E$52</c:f>
              <c:numCache>
                <c:formatCode>General</c:formatCode>
                <c:ptCount val="44"/>
                <c:pt idx="0">
                  <c:v>0.78155073141950315</c:v>
                </c:pt>
                <c:pt idx="1">
                  <c:v>0.78903038906759226</c:v>
                </c:pt>
                <c:pt idx="2">
                  <c:v>0.79618590330478178</c:v>
                </c:pt>
                <c:pt idx="3">
                  <c:v>0.80316973702835848</c:v>
                </c:pt>
                <c:pt idx="4">
                  <c:v>0.81019184005279221</c:v>
                </c:pt>
                <c:pt idx="5">
                  <c:v>0.81797815801193141</c:v>
                </c:pt>
                <c:pt idx="6">
                  <c:v>0.82565600255982963</c:v>
                </c:pt>
                <c:pt idx="7">
                  <c:v>0.83326512082131332</c:v>
                </c:pt>
                <c:pt idx="8">
                  <c:v>0.84099437011890477</c:v>
                </c:pt>
                <c:pt idx="9">
                  <c:v>0.84845555582572563</c:v>
                </c:pt>
                <c:pt idx="10">
                  <c:v>0.85593375516266201</c:v>
                </c:pt>
                <c:pt idx="11">
                  <c:v>0.86332594114734862</c:v>
                </c:pt>
                <c:pt idx="12">
                  <c:v>0.87057178255194267</c:v>
                </c:pt>
                <c:pt idx="13">
                  <c:v>0.87732948712379444</c:v>
                </c:pt>
                <c:pt idx="14">
                  <c:v>0.88429307417730851</c:v>
                </c:pt>
                <c:pt idx="15">
                  <c:v>0.8911314113649772</c:v>
                </c:pt>
                <c:pt idx="16">
                  <c:v>0.89741456998660785</c:v>
                </c:pt>
                <c:pt idx="17">
                  <c:v>0.90370860853658752</c:v>
                </c:pt>
                <c:pt idx="18">
                  <c:v>0.90950591035787676</c:v>
                </c:pt>
                <c:pt idx="19">
                  <c:v>0.91488966522520132</c:v>
                </c:pt>
                <c:pt idx="20">
                  <c:v>0.91961506378303592</c:v>
                </c:pt>
                <c:pt idx="21">
                  <c:v>0.95132592805141647</c:v>
                </c:pt>
                <c:pt idx="22">
                  <c:v>0.92746260067372555</c:v>
                </c:pt>
                <c:pt idx="23">
                  <c:v>0.93144557550164764</c:v>
                </c:pt>
                <c:pt idx="24">
                  <c:v>0.9365174509322135</c:v>
                </c:pt>
                <c:pt idx="25">
                  <c:v>0.93776321946654184</c:v>
                </c:pt>
                <c:pt idx="26">
                  <c:v>0.93699348266905391</c:v>
                </c:pt>
                <c:pt idx="27">
                  <c:v>0.93429918273147616</c:v>
                </c:pt>
                <c:pt idx="28">
                  <c:v>0.92978779678948553</c:v>
                </c:pt>
                <c:pt idx="29">
                  <c:v>0.9231028579566759</c:v>
                </c:pt>
                <c:pt idx="30">
                  <c:v>0.91361315130923071</c:v>
                </c:pt>
                <c:pt idx="31">
                  <c:v>0.90269620257230943</c:v>
                </c:pt>
                <c:pt idx="32">
                  <c:v>0.8872883788958742</c:v>
                </c:pt>
                <c:pt idx="33">
                  <c:v>0.86803332347974493</c:v>
                </c:pt>
                <c:pt idx="34">
                  <c:v>0.84459115786047079</c:v>
                </c:pt>
                <c:pt idx="35">
                  <c:v>0.81585318711725086</c:v>
                </c:pt>
                <c:pt idx="36">
                  <c:v>0.78024862159467756</c:v>
                </c:pt>
                <c:pt idx="37">
                  <c:v>0.73634936608223012</c:v>
                </c:pt>
                <c:pt idx="38">
                  <c:v>0.68242083918265484</c:v>
                </c:pt>
                <c:pt idx="39">
                  <c:v>0.61572778506309878</c:v>
                </c:pt>
                <c:pt idx="40">
                  <c:v>0.53244084555756754</c:v>
                </c:pt>
                <c:pt idx="41">
                  <c:v>0.42770690773783282</c:v>
                </c:pt>
                <c:pt idx="42">
                  <c:v>0.29500925718703586</c:v>
                </c:pt>
                <c:pt idx="43">
                  <c:v>0.21101154750520987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5-4438-A56F-121BA2ADA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47216"/>
        <c:axId val="540348200"/>
      </c:scatterChart>
      <c:valAx>
        <c:axId val="5403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VFB (0-255), unitless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48200"/>
        <c:crosses val="autoZero"/>
        <c:crossBetween val="midCat"/>
      </c:valAx>
      <c:valAx>
        <c:axId val="54034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Measured/Expected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Voltage of the Power Supply vs. VFB parameter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5751396460057"/>
          <c:y val="0.14227080935941697"/>
          <c:w val="0.84136150649438057"/>
          <c:h val="0.68740580327344003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Sheet1!$G$11:$G$46</c:f>
              <c:numCache>
                <c:formatCode>General</c:formatCode>
                <c:ptCount val="3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</c:numCache>
            </c:numRef>
          </c:xVal>
          <c:yVal>
            <c:numRef>
              <c:f>Sheet1!$I$11:$I$46</c:f>
              <c:numCache>
                <c:formatCode>General</c:formatCode>
                <c:ptCount val="36"/>
                <c:pt idx="0">
                  <c:v>17.09</c:v>
                </c:pt>
                <c:pt idx="1">
                  <c:v>16.59</c:v>
                </c:pt>
                <c:pt idx="2">
                  <c:v>16.100000000000001</c:v>
                </c:pt>
                <c:pt idx="3">
                  <c:v>15.6</c:v>
                </c:pt>
                <c:pt idx="4">
                  <c:v>15.11</c:v>
                </c:pt>
                <c:pt idx="5">
                  <c:v>14.61</c:v>
                </c:pt>
                <c:pt idx="6">
                  <c:v>14.11</c:v>
                </c:pt>
                <c:pt idx="7">
                  <c:v>13.61</c:v>
                </c:pt>
                <c:pt idx="8">
                  <c:v>13.11</c:v>
                </c:pt>
                <c:pt idx="9">
                  <c:v>12.63</c:v>
                </c:pt>
                <c:pt idx="10">
                  <c:v>12.13</c:v>
                </c:pt>
                <c:pt idx="11">
                  <c:v>11.63</c:v>
                </c:pt>
                <c:pt idx="12">
                  <c:v>11.14</c:v>
                </c:pt>
                <c:pt idx="13">
                  <c:v>10.65</c:v>
                </c:pt>
                <c:pt idx="14">
                  <c:v>10.16</c:v>
                </c:pt>
                <c:pt idx="15">
                  <c:v>9.67</c:v>
                </c:pt>
                <c:pt idx="16">
                  <c:v>9.17</c:v>
                </c:pt>
                <c:pt idx="17">
                  <c:v>8.67</c:v>
                </c:pt>
                <c:pt idx="18">
                  <c:v>8.19</c:v>
                </c:pt>
                <c:pt idx="19">
                  <c:v>7.7</c:v>
                </c:pt>
                <c:pt idx="20">
                  <c:v>7.22</c:v>
                </c:pt>
                <c:pt idx="21">
                  <c:v>6.75</c:v>
                </c:pt>
                <c:pt idx="22">
                  <c:v>6.28</c:v>
                </c:pt>
                <c:pt idx="23">
                  <c:v>5.82</c:v>
                </c:pt>
                <c:pt idx="24">
                  <c:v>5.36</c:v>
                </c:pt>
                <c:pt idx="25">
                  <c:v>4.91</c:v>
                </c:pt>
                <c:pt idx="26">
                  <c:v>4.47</c:v>
                </c:pt>
                <c:pt idx="27">
                  <c:v>4.03</c:v>
                </c:pt>
                <c:pt idx="28">
                  <c:v>3.59</c:v>
                </c:pt>
                <c:pt idx="29">
                  <c:v>3.16</c:v>
                </c:pt>
                <c:pt idx="30">
                  <c:v>2.73</c:v>
                </c:pt>
                <c:pt idx="31">
                  <c:v>2.2999999999999998</c:v>
                </c:pt>
                <c:pt idx="32">
                  <c:v>1.88</c:v>
                </c:pt>
                <c:pt idx="33">
                  <c:v>1.51</c:v>
                </c:pt>
                <c:pt idx="34">
                  <c:v>1.2</c:v>
                </c:pt>
                <c:pt idx="35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A-43F9-B304-E7E0548506C7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Sheet1!$G$11:$G$46</c:f>
              <c:numCache>
                <c:formatCode>General</c:formatCode>
                <c:ptCount val="3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</c:numCache>
            </c:numRef>
          </c:xVal>
          <c:yVal>
            <c:numRef>
              <c:f>Sheet1!$J$11:$J$46</c:f>
              <c:numCache>
                <c:formatCode>General</c:formatCode>
                <c:ptCount val="36"/>
                <c:pt idx="0">
                  <c:v>23.592480000000002</c:v>
                </c:pt>
                <c:pt idx="1">
                  <c:v>23.10097</c:v>
                </c:pt>
                <c:pt idx="2">
                  <c:v>22.609459999999999</c:v>
                </c:pt>
                <c:pt idx="3">
                  <c:v>22.11795</c:v>
                </c:pt>
                <c:pt idx="4">
                  <c:v>21.626439999999999</c:v>
                </c:pt>
                <c:pt idx="5">
                  <c:v>21.134930000000001</c:v>
                </c:pt>
                <c:pt idx="6">
                  <c:v>20.643419999999999</c:v>
                </c:pt>
                <c:pt idx="7">
                  <c:v>20.151910000000001</c:v>
                </c:pt>
                <c:pt idx="8">
                  <c:v>19.660399999999999</c:v>
                </c:pt>
                <c:pt idx="9">
                  <c:v>19.168890000000001</c:v>
                </c:pt>
                <c:pt idx="10">
                  <c:v>18.677379999999999</c:v>
                </c:pt>
                <c:pt idx="11">
                  <c:v>18.185870000000001</c:v>
                </c:pt>
                <c:pt idx="12">
                  <c:v>17.69436</c:v>
                </c:pt>
                <c:pt idx="13">
                  <c:v>17.202850000000002</c:v>
                </c:pt>
                <c:pt idx="14">
                  <c:v>16.71134</c:v>
                </c:pt>
                <c:pt idx="15">
                  <c:v>16.219830000000002</c:v>
                </c:pt>
                <c:pt idx="16">
                  <c:v>15.72832</c:v>
                </c:pt>
                <c:pt idx="17">
                  <c:v>15.23681</c:v>
                </c:pt>
                <c:pt idx="18">
                  <c:v>14.7453</c:v>
                </c:pt>
                <c:pt idx="19">
                  <c:v>14.25379</c:v>
                </c:pt>
                <c:pt idx="20">
                  <c:v>13.762280000000001</c:v>
                </c:pt>
                <c:pt idx="21">
                  <c:v>13.270770000000001</c:v>
                </c:pt>
                <c:pt idx="22">
                  <c:v>12.779260000000001</c:v>
                </c:pt>
                <c:pt idx="23">
                  <c:v>12.287750000000001</c:v>
                </c:pt>
                <c:pt idx="24">
                  <c:v>11.796240000000001</c:v>
                </c:pt>
                <c:pt idx="25">
                  <c:v>11.304729999999999</c:v>
                </c:pt>
                <c:pt idx="26">
                  <c:v>10.813219999999999</c:v>
                </c:pt>
                <c:pt idx="27">
                  <c:v>10.321709999999999</c:v>
                </c:pt>
                <c:pt idx="28">
                  <c:v>9.8301999999999996</c:v>
                </c:pt>
                <c:pt idx="29">
                  <c:v>9.3386899999999997</c:v>
                </c:pt>
                <c:pt idx="30">
                  <c:v>8.8471799999999998</c:v>
                </c:pt>
                <c:pt idx="31">
                  <c:v>8.3556699999999999</c:v>
                </c:pt>
                <c:pt idx="32">
                  <c:v>7.86416</c:v>
                </c:pt>
                <c:pt idx="33">
                  <c:v>7.3726500000000001</c:v>
                </c:pt>
                <c:pt idx="34">
                  <c:v>6.8811400000000003</c:v>
                </c:pt>
                <c:pt idx="35">
                  <c:v>6.3896300000000004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CA-43F9-B304-E7E054850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38808"/>
        <c:axId val="549837824"/>
      </c:scatterChart>
      <c:valAx>
        <c:axId val="54983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VFB (0-255), unitless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37824"/>
        <c:crosses val="autoZero"/>
        <c:crossBetween val="midCat"/>
      </c:valAx>
      <c:valAx>
        <c:axId val="5498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Output voltage,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3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951902045898117"/>
          <c:y val="0.25300115678865809"/>
          <c:w val="0.21217990779998655"/>
          <c:h val="0.15729607446940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Sheet1!$G$11:$G$46</c:f>
              <c:numCache>
                <c:formatCode>General</c:formatCode>
                <c:ptCount val="3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</c:numCache>
            </c:numRef>
          </c:xVal>
          <c:yVal>
            <c:numRef>
              <c:f>Sheet1!$K$11:$K$46</c:f>
              <c:numCache>
                <c:formatCode>General</c:formatCode>
                <c:ptCount val="36"/>
                <c:pt idx="0">
                  <c:v>0.72438336283425897</c:v>
                </c:pt>
                <c:pt idx="1">
                  <c:v>0.71815166202977621</c:v>
                </c:pt>
                <c:pt idx="2">
                  <c:v>0.71209131045146601</c:v>
                </c:pt>
                <c:pt idx="3">
                  <c:v>0.70530948844716623</c:v>
                </c:pt>
                <c:pt idx="4">
                  <c:v>0.69868179876114611</c:v>
                </c:pt>
                <c:pt idx="5">
                  <c:v>0.69127269406617387</c:v>
                </c:pt>
                <c:pt idx="6">
                  <c:v>0.68351077486191725</c:v>
                </c:pt>
                <c:pt idx="7">
                  <c:v>0.67537022545257486</c:v>
                </c:pt>
                <c:pt idx="8">
                  <c:v>0.66682264857276552</c:v>
                </c:pt>
                <c:pt idx="9">
                  <c:v>0.65888009164849926</c:v>
                </c:pt>
                <c:pt idx="10">
                  <c:v>0.64944869141175054</c:v>
                </c:pt>
                <c:pt idx="11">
                  <c:v>0.63950748575679905</c:v>
                </c:pt>
                <c:pt idx="12">
                  <c:v>0.62957914273248661</c:v>
                </c:pt>
                <c:pt idx="13">
                  <c:v>0.61908346582107032</c:v>
                </c:pt>
                <c:pt idx="14">
                  <c:v>0.60797039615015913</c:v>
                </c:pt>
                <c:pt idx="15">
                  <c:v>0.59618380710525321</c:v>
                </c:pt>
                <c:pt idx="16">
                  <c:v>0.58302476043213769</c:v>
                </c:pt>
                <c:pt idx="17">
                  <c:v>0.56901674300591787</c:v>
                </c:pt>
                <c:pt idx="18">
                  <c:v>0.55543122215214336</c:v>
                </c:pt>
                <c:pt idx="19">
                  <c:v>0.54020720103214659</c:v>
                </c:pt>
                <c:pt idx="20">
                  <c:v>0.52462237361832487</c:v>
                </c:pt>
                <c:pt idx="21">
                  <c:v>0.50863665032247563</c:v>
                </c:pt>
                <c:pt idx="22">
                  <c:v>0.49142125600386877</c:v>
                </c:pt>
                <c:pt idx="23">
                  <c:v>0.47364244878028933</c:v>
                </c:pt>
                <c:pt idx="24">
                  <c:v>0.45438207428807825</c:v>
                </c:pt>
                <c:pt idx="25">
                  <c:v>0.43433147010145318</c:v>
                </c:pt>
                <c:pt idx="26">
                  <c:v>0.41338287762572112</c:v>
                </c:pt>
                <c:pt idx="27">
                  <c:v>0.39043918110468134</c:v>
                </c:pt>
                <c:pt idx="28">
                  <c:v>0.36520111493153751</c:v>
                </c:pt>
                <c:pt idx="29">
                  <c:v>0.3383772242145312</c:v>
                </c:pt>
                <c:pt idx="30">
                  <c:v>0.30857290119563524</c:v>
                </c:pt>
                <c:pt idx="31">
                  <c:v>0.27526218723333973</c:v>
                </c:pt>
                <c:pt idx="32">
                  <c:v>0.23905922565156354</c:v>
                </c:pt>
                <c:pt idx="33">
                  <c:v>0.2048110245298502</c:v>
                </c:pt>
                <c:pt idx="34">
                  <c:v>0.17438970868199163</c:v>
                </c:pt>
                <c:pt idx="35">
                  <c:v>0.14241826209029318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D-4E60-9E65-1603C9D16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59520"/>
        <c:axId val="684962472"/>
      </c:scatterChart>
      <c:valAx>
        <c:axId val="68495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VFB (02-55), unitless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62472"/>
        <c:crosses val="autoZero"/>
        <c:crossBetween val="midCat"/>
      </c:valAx>
      <c:valAx>
        <c:axId val="6849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Measured/Expected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5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297180</xdr:colOff>
      <xdr:row>6</xdr:row>
      <xdr:rowOff>11430</xdr:rowOff>
    </xdr:from>
    <xdr:to>
      <xdr:col>18</xdr:col>
      <xdr:colOff>601980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CC575-7ADA-4975-B07A-FF228723B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297180</xdr:colOff>
      <xdr:row>24</xdr:row>
      <xdr:rowOff>95250</xdr:rowOff>
    </xdr:from>
    <xdr:to>
      <xdr:col>18</xdr:col>
      <xdr:colOff>601980</xdr:colOff>
      <xdr:row>35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00703-A3F3-4D23-B9EA-A02392047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99060</xdr:colOff>
      <xdr:row>5</xdr:row>
      <xdr:rowOff>163830</xdr:rowOff>
    </xdr:from>
    <xdr:to>
      <xdr:col>26</xdr:col>
      <xdr:colOff>586740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33C697-3C10-4030-8FE0-D0E297D5B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76200</xdr:colOff>
      <xdr:row>24</xdr:row>
      <xdr:rowOff>64770</xdr:rowOff>
    </xdr:from>
    <xdr:to>
      <xdr:col>27</xdr:col>
      <xdr:colOff>83820</xdr:colOff>
      <xdr:row>35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80539F-C7D5-404E-97FA-A0EF0DCC3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topLeftCell="G6" workbookViewId="0">
      <selection activeCell="G11" activeCellId="1" sqref="K11:K46 G11:G46"/>
    </sheetView>
  </sheetViews>
  <sheetFormatPr defaultRowHeight="14.4" x14ac:dyDescent="0.3"/>
  <cols>
    <col min="1" max="1" width="10.21875" bestFit="1" customWidth="1"/>
  </cols>
  <sheetData>
    <row r="1" spans="1:12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"/>
      <c r="K1" s="1"/>
      <c r="L1" s="2"/>
    </row>
    <row r="2" spans="1:12" x14ac:dyDescent="0.3">
      <c r="A2" s="13">
        <v>1.2310000000000001</v>
      </c>
      <c r="B2" s="10">
        <v>1</v>
      </c>
      <c r="C2" s="9">
        <v>5</v>
      </c>
      <c r="D2" s="9">
        <v>0.1</v>
      </c>
      <c r="E2" s="9">
        <v>100000</v>
      </c>
      <c r="F2" s="9">
        <v>9500</v>
      </c>
      <c r="G2" s="9">
        <v>10040</v>
      </c>
      <c r="H2" s="9">
        <f>H5+I5</f>
        <v>10226</v>
      </c>
      <c r="I2" s="9">
        <f>A2*(1+(E2/F2))+(A2-B2*C2+(1-B2)*D2)*(E2/(G2+H2))</f>
        <v>-4.4087565016854793</v>
      </c>
      <c r="J2" s="4"/>
      <c r="K2" s="15" t="s">
        <v>11</v>
      </c>
      <c r="L2" s="16">
        <f>I3+ABS(I2)</f>
        <v>25.165301490180603</v>
      </c>
    </row>
    <row r="3" spans="1:12" x14ac:dyDescent="0.3">
      <c r="A3" s="13">
        <v>1.2310000000000001</v>
      </c>
      <c r="B3" s="10">
        <v>0</v>
      </c>
      <c r="C3" s="9">
        <v>5</v>
      </c>
      <c r="D3" s="9">
        <v>0.1</v>
      </c>
      <c r="E3" s="9"/>
      <c r="F3" s="9"/>
      <c r="G3" s="9"/>
      <c r="H3" s="9"/>
      <c r="I3" s="9">
        <f>A3*(1+(E2/F2))+(A3-B3*C3+(1-B3)*D3)*(E2/(G2+H2))</f>
        <v>20.756544988495122</v>
      </c>
      <c r="J3" s="4"/>
      <c r="K3" s="15" t="s">
        <v>12</v>
      </c>
      <c r="L3" s="17">
        <f>L2/256</f>
        <v>9.8301958946017981E-2</v>
      </c>
    </row>
    <row r="4" spans="1:12" x14ac:dyDescent="0.3">
      <c r="A4" s="3"/>
      <c r="B4" s="4"/>
      <c r="C4" s="4"/>
      <c r="D4" s="4"/>
      <c r="E4" s="4"/>
      <c r="F4" s="4"/>
      <c r="G4" s="4"/>
      <c r="H4" s="9" t="s">
        <v>9</v>
      </c>
      <c r="I4" s="9" t="s">
        <v>10</v>
      </c>
      <c r="J4" s="4"/>
      <c r="K4" s="4"/>
      <c r="L4" s="5"/>
    </row>
    <row r="5" spans="1:12" ht="15" thickBot="1" x14ac:dyDescent="0.35">
      <c r="A5" s="6"/>
      <c r="B5" s="7"/>
      <c r="C5" s="7"/>
      <c r="D5" s="7"/>
      <c r="E5" s="7"/>
      <c r="F5" s="7"/>
      <c r="G5" s="7"/>
      <c r="H5" s="14">
        <v>5098</v>
      </c>
      <c r="I5" s="14">
        <v>5128</v>
      </c>
      <c r="J5" s="7"/>
      <c r="K5" s="7"/>
      <c r="L5" s="8"/>
    </row>
    <row r="7" spans="1:12" x14ac:dyDescent="0.3">
      <c r="A7" s="23" t="s">
        <v>13</v>
      </c>
      <c r="B7" s="23" t="s">
        <v>18</v>
      </c>
      <c r="C7" s="22" t="s">
        <v>17</v>
      </c>
      <c r="D7" s="22"/>
      <c r="E7" s="22"/>
      <c r="G7" s="23" t="s">
        <v>13</v>
      </c>
      <c r="H7" s="23" t="s">
        <v>18</v>
      </c>
      <c r="I7" s="22" t="s">
        <v>17</v>
      </c>
      <c r="J7" s="22"/>
      <c r="K7" s="22"/>
    </row>
    <row r="8" spans="1:12" x14ac:dyDescent="0.3">
      <c r="A8" s="22"/>
      <c r="B8" s="22"/>
      <c r="C8" s="18" t="s">
        <v>14</v>
      </c>
      <c r="D8" s="19" t="s">
        <v>15</v>
      </c>
      <c r="E8" s="18" t="s">
        <v>16</v>
      </c>
      <c r="G8" s="22"/>
      <c r="H8" s="22"/>
      <c r="I8" s="18" t="s">
        <v>14</v>
      </c>
      <c r="J8" s="19" t="s">
        <v>15</v>
      </c>
      <c r="K8" s="18" t="s">
        <v>16</v>
      </c>
    </row>
    <row r="9" spans="1:12" x14ac:dyDescent="0.3">
      <c r="A9" s="4">
        <v>5</v>
      </c>
      <c r="B9" s="4">
        <v>0.67600000000000005</v>
      </c>
      <c r="C9">
        <v>19.207000000000001</v>
      </c>
      <c r="D9" s="4">
        <f>(255-A9)*0.098302</f>
        <v>24.575500000000002</v>
      </c>
      <c r="E9">
        <f>C9/D9</f>
        <v>0.78155073141950315</v>
      </c>
      <c r="G9" s="4">
        <v>5</v>
      </c>
      <c r="H9">
        <v>0.67100000000000004</v>
      </c>
      <c r="I9" s="21">
        <v>19.27</v>
      </c>
      <c r="J9">
        <f>(255-G9)*0.098302</f>
        <v>24.575500000000002</v>
      </c>
      <c r="K9">
        <f>I9/J9</f>
        <v>0.78411426013712837</v>
      </c>
    </row>
    <row r="10" spans="1:12" x14ac:dyDescent="0.3">
      <c r="A10" s="4">
        <v>10</v>
      </c>
      <c r="B10" s="4">
        <v>0.73299999999999998</v>
      </c>
      <c r="C10">
        <v>19.003</v>
      </c>
      <c r="D10" s="4">
        <f>(255-A10)*0.098302</f>
        <v>24.08399</v>
      </c>
      <c r="E10">
        <f>C10/D10</f>
        <v>0.78903038906759226</v>
      </c>
      <c r="G10" s="4">
        <v>10</v>
      </c>
      <c r="H10">
        <v>0.71899999999999997</v>
      </c>
      <c r="I10" s="21">
        <v>18.899999999999999</v>
      </c>
      <c r="J10">
        <f t="shared" ref="J10:J59" si="0">(255-G10)*0.098302</f>
        <v>24.08399</v>
      </c>
      <c r="K10">
        <f t="shared" ref="K10:K59" si="1">I10/J10</f>
        <v>0.78475368906896237</v>
      </c>
    </row>
    <row r="11" spans="1:12" x14ac:dyDescent="0.3">
      <c r="A11" s="4">
        <v>15</v>
      </c>
      <c r="B11" s="4">
        <v>0.79</v>
      </c>
      <c r="C11">
        <v>18.783999999999999</v>
      </c>
      <c r="D11" s="4">
        <f>(255-A11)*0.098302</f>
        <v>23.592480000000002</v>
      </c>
      <c r="E11">
        <f>C11/D11</f>
        <v>0.79618590330478178</v>
      </c>
      <c r="G11" s="4">
        <v>15</v>
      </c>
      <c r="H11">
        <v>0.76800000000000002</v>
      </c>
      <c r="I11">
        <v>17.09</v>
      </c>
      <c r="J11">
        <f t="shared" si="0"/>
        <v>23.592480000000002</v>
      </c>
      <c r="K11">
        <f t="shared" si="1"/>
        <v>0.72438336283425897</v>
      </c>
    </row>
    <row r="12" spans="1:12" x14ac:dyDescent="0.3">
      <c r="A12" s="4">
        <v>20</v>
      </c>
      <c r="B12" s="20">
        <v>0.84599999999999997</v>
      </c>
      <c r="C12">
        <v>18.553999999999998</v>
      </c>
      <c r="D12" s="4">
        <f>(255-A12)*0.098302</f>
        <v>23.10097</v>
      </c>
      <c r="E12">
        <f>C12/D12</f>
        <v>0.80316973702835848</v>
      </c>
      <c r="G12" s="4">
        <v>20</v>
      </c>
      <c r="H12">
        <v>0.81699999999999995</v>
      </c>
      <c r="I12">
        <v>16.59</v>
      </c>
      <c r="J12">
        <f t="shared" si="0"/>
        <v>23.10097</v>
      </c>
      <c r="K12">
        <f t="shared" si="1"/>
        <v>0.71815166202977621</v>
      </c>
    </row>
    <row r="13" spans="1:12" x14ac:dyDescent="0.3">
      <c r="A13" s="4">
        <v>25</v>
      </c>
      <c r="B13" s="20">
        <v>0.90300000000000002</v>
      </c>
      <c r="C13">
        <v>18.318000000000001</v>
      </c>
      <c r="D13" s="4">
        <f>(255-A13)*0.098302</f>
        <v>22.609459999999999</v>
      </c>
      <c r="E13">
        <f>C13/D13</f>
        <v>0.81019184005279221</v>
      </c>
      <c r="G13" s="4">
        <v>25</v>
      </c>
      <c r="H13">
        <v>0.86499999999999999</v>
      </c>
      <c r="I13">
        <v>16.100000000000001</v>
      </c>
      <c r="J13">
        <f t="shared" si="0"/>
        <v>22.609459999999999</v>
      </c>
      <c r="K13">
        <f t="shared" si="1"/>
        <v>0.71209131045146601</v>
      </c>
    </row>
    <row r="14" spans="1:12" x14ac:dyDescent="0.3">
      <c r="A14" s="4">
        <v>30</v>
      </c>
      <c r="B14" s="20">
        <v>0.95899999999999996</v>
      </c>
      <c r="C14">
        <v>18.091999999999999</v>
      </c>
      <c r="D14" s="4">
        <f>(255-A14)*0.098302</f>
        <v>22.11795</v>
      </c>
      <c r="E14">
        <f>C14/D14</f>
        <v>0.81797815801193141</v>
      </c>
      <c r="G14" s="4">
        <v>30</v>
      </c>
      <c r="H14">
        <v>0.91300000000000003</v>
      </c>
      <c r="I14">
        <v>15.6</v>
      </c>
      <c r="J14">
        <f t="shared" si="0"/>
        <v>22.11795</v>
      </c>
      <c r="K14">
        <f t="shared" si="1"/>
        <v>0.70530948844716623</v>
      </c>
    </row>
    <row r="15" spans="1:12" x14ac:dyDescent="0.3">
      <c r="A15" s="4">
        <v>35</v>
      </c>
      <c r="B15" s="20">
        <v>1.0149999999999999</v>
      </c>
      <c r="C15">
        <v>17.856000000000002</v>
      </c>
      <c r="D15" s="4">
        <f>(255-A15)*0.098302</f>
        <v>21.626439999999999</v>
      </c>
      <c r="E15">
        <f>C15/D15</f>
        <v>0.82565600255982963</v>
      </c>
      <c r="G15" s="4">
        <v>35</v>
      </c>
      <c r="H15">
        <v>0.96199999999999997</v>
      </c>
      <c r="I15">
        <v>15.11</v>
      </c>
      <c r="J15">
        <f t="shared" si="0"/>
        <v>21.626439999999999</v>
      </c>
      <c r="K15">
        <f t="shared" si="1"/>
        <v>0.69868179876114611</v>
      </c>
    </row>
    <row r="16" spans="1:12" x14ac:dyDescent="0.3">
      <c r="A16" s="4">
        <v>40</v>
      </c>
      <c r="B16" s="20">
        <v>1.0720000000000001</v>
      </c>
      <c r="C16">
        <v>17.611000000000001</v>
      </c>
      <c r="D16" s="4">
        <f>(255-A16)*0.098302</f>
        <v>21.134930000000001</v>
      </c>
      <c r="E16">
        <f>C16/D16</f>
        <v>0.83326512082131332</v>
      </c>
      <c r="G16" s="4">
        <v>40</v>
      </c>
      <c r="H16">
        <v>1.01</v>
      </c>
      <c r="I16">
        <v>14.61</v>
      </c>
      <c r="J16">
        <f t="shared" si="0"/>
        <v>21.134930000000001</v>
      </c>
      <c r="K16">
        <f t="shared" si="1"/>
        <v>0.69127269406617387</v>
      </c>
    </row>
    <row r="17" spans="1:11" x14ac:dyDescent="0.3">
      <c r="A17" s="4">
        <v>45</v>
      </c>
      <c r="B17" s="20">
        <v>1.127</v>
      </c>
      <c r="C17">
        <v>17.361000000000001</v>
      </c>
      <c r="D17" s="4">
        <f>(255-A17)*0.098302</f>
        <v>20.643419999999999</v>
      </c>
      <c r="E17">
        <f>C17/D17</f>
        <v>0.84099437011890477</v>
      </c>
      <c r="G17" s="4">
        <v>45</v>
      </c>
      <c r="H17">
        <v>1.0580000000000001</v>
      </c>
      <c r="I17">
        <v>14.11</v>
      </c>
      <c r="J17">
        <f t="shared" si="0"/>
        <v>20.643419999999999</v>
      </c>
      <c r="K17">
        <f t="shared" si="1"/>
        <v>0.68351077486191725</v>
      </c>
    </row>
    <row r="18" spans="1:11" x14ac:dyDescent="0.3">
      <c r="A18" s="4">
        <v>50</v>
      </c>
      <c r="B18" s="20">
        <v>1.1819999999999999</v>
      </c>
      <c r="C18">
        <v>17.097999999999999</v>
      </c>
      <c r="D18" s="4">
        <f>(255-A18)*0.098302</f>
        <v>20.151910000000001</v>
      </c>
      <c r="E18">
        <f>C18/D18</f>
        <v>0.84845555582572563</v>
      </c>
      <c r="G18" s="4">
        <v>50</v>
      </c>
      <c r="H18">
        <v>1.107</v>
      </c>
      <c r="I18">
        <v>13.61</v>
      </c>
      <c r="J18">
        <f t="shared" si="0"/>
        <v>20.151910000000001</v>
      </c>
      <c r="K18">
        <f t="shared" si="1"/>
        <v>0.67537022545257486</v>
      </c>
    </row>
    <row r="19" spans="1:11" x14ac:dyDescent="0.3">
      <c r="A19" s="4">
        <v>55</v>
      </c>
      <c r="B19" s="20">
        <v>1.238</v>
      </c>
      <c r="C19">
        <v>16.827999999999999</v>
      </c>
      <c r="D19" s="4">
        <f>(255-A19)*0.098302</f>
        <v>19.660399999999999</v>
      </c>
      <c r="E19">
        <f>C19/D19</f>
        <v>0.85593375516266201</v>
      </c>
      <c r="G19" s="4">
        <v>55</v>
      </c>
      <c r="H19">
        <v>1.155</v>
      </c>
      <c r="I19">
        <v>13.11</v>
      </c>
      <c r="J19">
        <f t="shared" si="0"/>
        <v>19.660399999999999</v>
      </c>
      <c r="K19">
        <f t="shared" si="1"/>
        <v>0.66682264857276552</v>
      </c>
    </row>
    <row r="20" spans="1:11" x14ac:dyDescent="0.3">
      <c r="A20" s="4">
        <v>60</v>
      </c>
      <c r="B20" s="20">
        <v>1.292</v>
      </c>
      <c r="C20">
        <v>16.548999999999999</v>
      </c>
      <c r="D20" s="4">
        <f>(255-A20)*0.098302</f>
        <v>19.168890000000001</v>
      </c>
      <c r="E20">
        <f>C20/D20</f>
        <v>0.86332594114734862</v>
      </c>
      <c r="G20" s="4">
        <v>60</v>
      </c>
      <c r="H20">
        <v>1.204</v>
      </c>
      <c r="I20">
        <v>12.63</v>
      </c>
      <c r="J20">
        <f t="shared" si="0"/>
        <v>19.168890000000001</v>
      </c>
      <c r="K20">
        <f t="shared" si="1"/>
        <v>0.65888009164849926</v>
      </c>
    </row>
    <row r="21" spans="1:11" x14ac:dyDescent="0.3">
      <c r="A21" s="4">
        <v>65</v>
      </c>
      <c r="B21" s="20">
        <v>1.347</v>
      </c>
      <c r="C21">
        <v>16.260000000000002</v>
      </c>
      <c r="D21" s="4">
        <f>(255-A21)*0.098302</f>
        <v>18.677379999999999</v>
      </c>
      <c r="E21">
        <f>C21/D21</f>
        <v>0.87057178255194267</v>
      </c>
      <c r="G21" s="4">
        <v>65</v>
      </c>
      <c r="H21">
        <v>1.252</v>
      </c>
      <c r="I21">
        <v>12.13</v>
      </c>
      <c r="J21">
        <f t="shared" si="0"/>
        <v>18.677379999999999</v>
      </c>
      <c r="K21">
        <f t="shared" si="1"/>
        <v>0.64944869141175054</v>
      </c>
    </row>
    <row r="22" spans="1:11" x14ac:dyDescent="0.3">
      <c r="A22" s="4">
        <v>70</v>
      </c>
      <c r="B22" s="20">
        <v>1.401</v>
      </c>
      <c r="C22">
        <v>15.955</v>
      </c>
      <c r="D22" s="4">
        <f>(255-A22)*0.098302</f>
        <v>18.185870000000001</v>
      </c>
      <c r="E22">
        <f>C22/D22</f>
        <v>0.87732948712379444</v>
      </c>
      <c r="G22" s="4">
        <v>70</v>
      </c>
      <c r="H22">
        <v>1.3009999999999999</v>
      </c>
      <c r="I22">
        <v>11.63</v>
      </c>
      <c r="J22">
        <f t="shared" si="0"/>
        <v>18.185870000000001</v>
      </c>
      <c r="K22">
        <f t="shared" si="1"/>
        <v>0.63950748575679905</v>
      </c>
    </row>
    <row r="23" spans="1:11" x14ac:dyDescent="0.3">
      <c r="A23" s="4">
        <v>75</v>
      </c>
      <c r="B23" s="20">
        <v>1.4550000000000001</v>
      </c>
      <c r="C23">
        <v>15.647</v>
      </c>
      <c r="D23" s="4">
        <f>(255-A23)*0.098302</f>
        <v>17.69436</v>
      </c>
      <c r="E23">
        <f>C23/D23</f>
        <v>0.88429307417730851</v>
      </c>
      <c r="G23" s="4">
        <v>75</v>
      </c>
      <c r="H23">
        <v>1.349</v>
      </c>
      <c r="I23">
        <v>11.14</v>
      </c>
      <c r="J23">
        <f t="shared" si="0"/>
        <v>17.69436</v>
      </c>
      <c r="K23">
        <f t="shared" si="1"/>
        <v>0.62957914273248661</v>
      </c>
    </row>
    <row r="24" spans="1:11" x14ac:dyDescent="0.3">
      <c r="A24" s="4">
        <v>80</v>
      </c>
      <c r="B24" s="20">
        <v>1.5089999999999999</v>
      </c>
      <c r="C24">
        <v>15.33</v>
      </c>
      <c r="D24" s="4">
        <f>(255-A24)*0.098302</f>
        <v>17.202850000000002</v>
      </c>
      <c r="E24">
        <f>C24/D24</f>
        <v>0.8911314113649772</v>
      </c>
      <c r="G24" s="4">
        <v>80</v>
      </c>
      <c r="H24">
        <v>1.34</v>
      </c>
      <c r="I24">
        <v>10.65</v>
      </c>
      <c r="J24">
        <f t="shared" si="0"/>
        <v>17.202850000000002</v>
      </c>
      <c r="K24">
        <f t="shared" si="1"/>
        <v>0.61908346582107032</v>
      </c>
    </row>
    <row r="25" spans="1:11" x14ac:dyDescent="0.3">
      <c r="A25" s="4">
        <v>85</v>
      </c>
      <c r="B25" s="20">
        <v>1.5620000000000001</v>
      </c>
      <c r="C25">
        <v>14.997</v>
      </c>
      <c r="D25" s="4">
        <f>(255-A25)*0.098302</f>
        <v>16.71134</v>
      </c>
      <c r="E25">
        <f>C25/D25</f>
        <v>0.89741456998660785</v>
      </c>
      <c r="G25" s="4">
        <v>85</v>
      </c>
      <c r="H25">
        <v>1.446</v>
      </c>
      <c r="I25">
        <v>10.16</v>
      </c>
      <c r="J25">
        <f t="shared" si="0"/>
        <v>16.71134</v>
      </c>
      <c r="K25">
        <f t="shared" si="1"/>
        <v>0.60797039615015913</v>
      </c>
    </row>
    <row r="26" spans="1:11" x14ac:dyDescent="0.3">
      <c r="A26" s="4">
        <v>90</v>
      </c>
      <c r="B26" s="20">
        <v>1.6160000000000001</v>
      </c>
      <c r="C26">
        <v>14.657999999999999</v>
      </c>
      <c r="D26" s="4">
        <f>(255-A26)*0.098302</f>
        <v>16.219830000000002</v>
      </c>
      <c r="E26">
        <f>C26/D26</f>
        <v>0.90370860853658752</v>
      </c>
      <c r="G26" s="4">
        <v>90</v>
      </c>
      <c r="H26">
        <v>1.494</v>
      </c>
      <c r="I26">
        <v>9.67</v>
      </c>
      <c r="J26">
        <f t="shared" si="0"/>
        <v>16.219830000000002</v>
      </c>
      <c r="K26">
        <f t="shared" si="1"/>
        <v>0.59618380710525321</v>
      </c>
    </row>
    <row r="27" spans="1:11" x14ac:dyDescent="0.3">
      <c r="A27" s="4">
        <v>95</v>
      </c>
      <c r="B27" s="20">
        <v>1.6679999999999999</v>
      </c>
      <c r="C27">
        <v>14.305</v>
      </c>
      <c r="D27" s="4">
        <f>(255-A27)*0.098302</f>
        <v>15.72832</v>
      </c>
      <c r="E27">
        <f>C27/D27</f>
        <v>0.90950591035787676</v>
      </c>
      <c r="G27" s="4">
        <v>95</v>
      </c>
      <c r="H27">
        <v>1.5429999999999999</v>
      </c>
      <c r="I27">
        <v>9.17</v>
      </c>
      <c r="J27">
        <f t="shared" si="0"/>
        <v>15.72832</v>
      </c>
      <c r="K27">
        <f t="shared" si="1"/>
        <v>0.58302476043213769</v>
      </c>
    </row>
    <row r="28" spans="1:11" x14ac:dyDescent="0.3">
      <c r="A28" s="4">
        <v>100</v>
      </c>
      <c r="B28" s="20">
        <v>1.7190000000000001</v>
      </c>
      <c r="C28">
        <v>13.94</v>
      </c>
      <c r="D28" s="4">
        <f>(255-A28)*0.098302</f>
        <v>15.23681</v>
      </c>
      <c r="E28">
        <f>C28/D28</f>
        <v>0.91488966522520132</v>
      </c>
      <c r="G28" s="4">
        <v>100</v>
      </c>
      <c r="H28">
        <v>1.591</v>
      </c>
      <c r="I28">
        <v>8.67</v>
      </c>
      <c r="J28">
        <f t="shared" si="0"/>
        <v>15.23681</v>
      </c>
      <c r="K28">
        <f t="shared" si="1"/>
        <v>0.56901674300591787</v>
      </c>
    </row>
    <row r="29" spans="1:11" x14ac:dyDescent="0.3">
      <c r="A29" s="4">
        <v>105</v>
      </c>
      <c r="B29" s="20">
        <v>1.772</v>
      </c>
      <c r="C29">
        <v>13.56</v>
      </c>
      <c r="D29" s="4">
        <f>(255-A29)*0.098302</f>
        <v>14.7453</v>
      </c>
      <c r="E29">
        <f>C29/D29</f>
        <v>0.91961506378303592</v>
      </c>
      <c r="G29" s="4">
        <v>105</v>
      </c>
      <c r="H29">
        <v>1.64</v>
      </c>
      <c r="I29">
        <v>8.19</v>
      </c>
      <c r="J29">
        <f t="shared" si="0"/>
        <v>14.7453</v>
      </c>
      <c r="K29">
        <f t="shared" si="1"/>
        <v>0.55543122215214336</v>
      </c>
    </row>
    <row r="30" spans="1:11" x14ac:dyDescent="0.3">
      <c r="A30" s="4">
        <v>110</v>
      </c>
      <c r="B30" s="20">
        <v>1.772</v>
      </c>
      <c r="C30">
        <v>13.56</v>
      </c>
      <c r="D30" s="4">
        <f>(255-A30)*0.098302</f>
        <v>14.25379</v>
      </c>
      <c r="E30">
        <f>C30/D30</f>
        <v>0.95132592805141647</v>
      </c>
      <c r="G30" s="4">
        <v>110</v>
      </c>
      <c r="H30">
        <v>1.6890000000000001</v>
      </c>
      <c r="I30">
        <v>7.7</v>
      </c>
      <c r="J30">
        <f t="shared" si="0"/>
        <v>14.25379</v>
      </c>
      <c r="K30">
        <f t="shared" si="1"/>
        <v>0.54020720103214659</v>
      </c>
    </row>
    <row r="31" spans="1:11" x14ac:dyDescent="0.3">
      <c r="A31" s="4">
        <v>115</v>
      </c>
      <c r="B31" s="20">
        <v>1.8740000000000001</v>
      </c>
      <c r="C31">
        <v>12.763999999999999</v>
      </c>
      <c r="D31" s="4">
        <f>(255-A31)*0.098302</f>
        <v>13.762280000000001</v>
      </c>
      <c r="E31">
        <f>C31/D31</f>
        <v>0.92746260067372555</v>
      </c>
      <c r="G31" s="4">
        <v>115</v>
      </c>
      <c r="H31">
        <v>1.736</v>
      </c>
      <c r="I31">
        <v>7.22</v>
      </c>
      <c r="J31">
        <f t="shared" si="0"/>
        <v>13.762280000000001</v>
      </c>
      <c r="K31">
        <f t="shared" si="1"/>
        <v>0.52462237361832487</v>
      </c>
    </row>
    <row r="32" spans="1:11" x14ac:dyDescent="0.3">
      <c r="A32" s="4">
        <v>120</v>
      </c>
      <c r="B32" s="20">
        <v>1.925</v>
      </c>
      <c r="C32">
        <v>12.361000000000001</v>
      </c>
      <c r="D32" s="4">
        <f>(255-A32)*0.098302</f>
        <v>13.270770000000001</v>
      </c>
      <c r="E32">
        <f>C32/D32</f>
        <v>0.93144557550164764</v>
      </c>
      <c r="G32" s="4">
        <v>120</v>
      </c>
      <c r="H32">
        <v>1.7849999999999999</v>
      </c>
      <c r="I32">
        <v>6.75</v>
      </c>
      <c r="J32">
        <f t="shared" si="0"/>
        <v>13.270770000000001</v>
      </c>
      <c r="K32">
        <f t="shared" si="1"/>
        <v>0.50863665032247563</v>
      </c>
    </row>
    <row r="33" spans="1:11" x14ac:dyDescent="0.3">
      <c r="A33" s="4">
        <v>125</v>
      </c>
      <c r="B33" s="20">
        <v>1.976</v>
      </c>
      <c r="C33">
        <v>11.968</v>
      </c>
      <c r="D33" s="4">
        <f>(255-A33)*0.098302</f>
        <v>12.779260000000001</v>
      </c>
      <c r="E33">
        <f>C33/D33</f>
        <v>0.9365174509322135</v>
      </c>
      <c r="G33" s="4">
        <v>125</v>
      </c>
      <c r="H33">
        <v>1.833</v>
      </c>
      <c r="I33">
        <v>6.28</v>
      </c>
      <c r="J33">
        <f t="shared" si="0"/>
        <v>12.779260000000001</v>
      </c>
      <c r="K33">
        <f t="shared" si="1"/>
        <v>0.49142125600386877</v>
      </c>
    </row>
    <row r="34" spans="1:11" x14ac:dyDescent="0.3">
      <c r="A34" s="4">
        <v>130</v>
      </c>
      <c r="B34" s="20">
        <v>2.0259999999999998</v>
      </c>
      <c r="C34">
        <v>11.523</v>
      </c>
      <c r="D34" s="4">
        <f>(255-A34)*0.098302</f>
        <v>12.287750000000001</v>
      </c>
      <c r="E34">
        <f>C34/D34</f>
        <v>0.93776321946654184</v>
      </c>
      <c r="G34" s="4">
        <v>130</v>
      </c>
      <c r="H34">
        <v>1.8819999999999999</v>
      </c>
      <c r="I34">
        <v>5.82</v>
      </c>
      <c r="J34">
        <f t="shared" si="0"/>
        <v>12.287750000000001</v>
      </c>
      <c r="K34">
        <f t="shared" si="1"/>
        <v>0.47364244878028933</v>
      </c>
    </row>
    <row r="35" spans="1:11" x14ac:dyDescent="0.3">
      <c r="A35" s="4">
        <v>135</v>
      </c>
      <c r="B35" s="20">
        <v>2.0750000000000002</v>
      </c>
      <c r="C35">
        <v>11.053000000000001</v>
      </c>
      <c r="D35" s="4">
        <f>(255-A35)*0.098302</f>
        <v>11.796240000000001</v>
      </c>
      <c r="E35">
        <f>C35/D35</f>
        <v>0.93699348266905391</v>
      </c>
      <c r="G35" s="4">
        <v>135</v>
      </c>
      <c r="H35">
        <v>1.93</v>
      </c>
      <c r="I35">
        <v>5.36</v>
      </c>
      <c r="J35">
        <f t="shared" si="0"/>
        <v>11.796240000000001</v>
      </c>
      <c r="K35">
        <f t="shared" si="1"/>
        <v>0.45438207428807825</v>
      </c>
    </row>
    <row r="36" spans="1:11" x14ac:dyDescent="0.3">
      <c r="A36" s="4">
        <v>140</v>
      </c>
      <c r="B36" s="20">
        <v>2.1230000000000002</v>
      </c>
      <c r="C36">
        <v>10.561999999999999</v>
      </c>
      <c r="D36" s="4">
        <f>(255-A36)*0.098302</f>
        <v>11.304729999999999</v>
      </c>
      <c r="E36">
        <f>C36/D36</f>
        <v>0.93429918273147616</v>
      </c>
      <c r="G36" s="4">
        <v>140</v>
      </c>
      <c r="H36">
        <v>1.978</v>
      </c>
      <c r="I36">
        <v>4.91</v>
      </c>
      <c r="J36">
        <f t="shared" si="0"/>
        <v>11.304729999999999</v>
      </c>
      <c r="K36">
        <f t="shared" si="1"/>
        <v>0.43433147010145318</v>
      </c>
    </row>
    <row r="37" spans="1:11" x14ac:dyDescent="0.3">
      <c r="A37" s="4">
        <v>145</v>
      </c>
      <c r="B37" s="20">
        <v>2.17</v>
      </c>
      <c r="C37">
        <v>10.054</v>
      </c>
      <c r="D37" s="4">
        <f>(255-A37)*0.098302</f>
        <v>10.813219999999999</v>
      </c>
      <c r="E37">
        <f>C37/D37</f>
        <v>0.92978779678948553</v>
      </c>
      <c r="G37" s="4">
        <v>145</v>
      </c>
      <c r="H37">
        <v>2.0270000000000001</v>
      </c>
      <c r="I37">
        <v>4.47</v>
      </c>
      <c r="J37">
        <f t="shared" si="0"/>
        <v>10.813219999999999</v>
      </c>
      <c r="K37">
        <f t="shared" si="1"/>
        <v>0.41338287762572112</v>
      </c>
    </row>
    <row r="38" spans="1:11" x14ac:dyDescent="0.3">
      <c r="A38" s="4">
        <v>150</v>
      </c>
      <c r="B38" s="20">
        <v>2.218</v>
      </c>
      <c r="C38">
        <v>9.5280000000000005</v>
      </c>
      <c r="D38" s="4">
        <f>(255-A38)*0.098302</f>
        <v>10.321709999999999</v>
      </c>
      <c r="E38">
        <f>C38/D38</f>
        <v>0.9231028579566759</v>
      </c>
      <c r="G38" s="4">
        <v>150</v>
      </c>
      <c r="H38">
        <v>2.0760000000000001</v>
      </c>
      <c r="I38">
        <v>4.03</v>
      </c>
      <c r="J38">
        <f t="shared" si="0"/>
        <v>10.321709999999999</v>
      </c>
      <c r="K38">
        <f t="shared" si="1"/>
        <v>0.39043918110468134</v>
      </c>
    </row>
    <row r="39" spans="1:11" x14ac:dyDescent="0.3">
      <c r="A39" s="4">
        <v>155</v>
      </c>
      <c r="B39" s="20">
        <v>2.2639999999999998</v>
      </c>
      <c r="C39">
        <v>8.9809999999999999</v>
      </c>
      <c r="D39" s="4">
        <f>(255-A39)*0.098302</f>
        <v>9.8301999999999996</v>
      </c>
      <c r="E39">
        <f>C39/D39</f>
        <v>0.91361315130923071</v>
      </c>
      <c r="G39" s="4">
        <v>155</v>
      </c>
      <c r="H39">
        <v>2.1240000000000001</v>
      </c>
      <c r="I39">
        <v>3.59</v>
      </c>
      <c r="J39">
        <f t="shared" si="0"/>
        <v>9.8301999999999996</v>
      </c>
      <c r="K39">
        <f t="shared" si="1"/>
        <v>0.36520111493153751</v>
      </c>
    </row>
    <row r="40" spans="1:11" x14ac:dyDescent="0.3">
      <c r="A40" s="4">
        <v>160</v>
      </c>
      <c r="B40" s="20">
        <v>2.31</v>
      </c>
      <c r="C40">
        <v>8.43</v>
      </c>
      <c r="D40" s="4">
        <f>(255-A40)*0.098302</f>
        <v>9.3386899999999997</v>
      </c>
      <c r="E40">
        <f>C40/D40</f>
        <v>0.90269620257230943</v>
      </c>
      <c r="G40" s="4">
        <v>160</v>
      </c>
      <c r="H40">
        <v>2.173</v>
      </c>
      <c r="I40">
        <v>3.16</v>
      </c>
      <c r="J40">
        <f t="shared" si="0"/>
        <v>9.3386899999999997</v>
      </c>
      <c r="K40">
        <f t="shared" si="1"/>
        <v>0.3383772242145312</v>
      </c>
    </row>
    <row r="41" spans="1:11" x14ac:dyDescent="0.3">
      <c r="A41" s="4">
        <v>165</v>
      </c>
      <c r="B41" s="20">
        <v>2.3559999999999999</v>
      </c>
      <c r="C41">
        <v>7.85</v>
      </c>
      <c r="D41" s="4">
        <f>(255-A41)*0.098302</f>
        <v>8.8471799999999998</v>
      </c>
      <c r="E41">
        <f>C41/D41</f>
        <v>0.8872883788958742</v>
      </c>
      <c r="G41" s="4">
        <v>165</v>
      </c>
      <c r="H41">
        <v>2.222</v>
      </c>
      <c r="I41">
        <v>2.73</v>
      </c>
      <c r="J41">
        <f t="shared" si="0"/>
        <v>8.8471799999999998</v>
      </c>
      <c r="K41">
        <f t="shared" si="1"/>
        <v>0.30857290119563524</v>
      </c>
    </row>
    <row r="42" spans="1:11" x14ac:dyDescent="0.3">
      <c r="A42" s="4">
        <v>170</v>
      </c>
      <c r="B42" s="20">
        <v>2.4009999999999998</v>
      </c>
      <c r="C42">
        <v>7.2530000000000001</v>
      </c>
      <c r="D42" s="4">
        <f>(255-A42)*0.098302</f>
        <v>8.3556699999999999</v>
      </c>
      <c r="E42">
        <f>C42/D42</f>
        <v>0.86803332347974493</v>
      </c>
      <c r="G42" s="4">
        <v>170</v>
      </c>
      <c r="H42">
        <v>2.27</v>
      </c>
      <c r="I42">
        <v>2.2999999999999998</v>
      </c>
      <c r="J42">
        <f t="shared" si="0"/>
        <v>8.3556699999999999</v>
      </c>
      <c r="K42">
        <f t="shared" si="1"/>
        <v>0.27526218723333973</v>
      </c>
    </row>
    <row r="43" spans="1:11" x14ac:dyDescent="0.3">
      <c r="A43" s="4">
        <v>175</v>
      </c>
      <c r="B43" s="20">
        <v>2.4460000000000002</v>
      </c>
      <c r="C43">
        <v>6.6420000000000003</v>
      </c>
      <c r="D43" s="4">
        <f>(255-A43)*0.098302</f>
        <v>7.86416</v>
      </c>
      <c r="E43">
        <f>C43/D43</f>
        <v>0.84459115786047079</v>
      </c>
      <c r="G43" s="4">
        <v>175</v>
      </c>
      <c r="H43">
        <v>2.3170000000000002</v>
      </c>
      <c r="I43">
        <v>1.88</v>
      </c>
      <c r="J43">
        <f t="shared" si="0"/>
        <v>7.86416</v>
      </c>
      <c r="K43">
        <f t="shared" si="1"/>
        <v>0.23905922565156354</v>
      </c>
    </row>
    <row r="44" spans="1:11" x14ac:dyDescent="0.3">
      <c r="A44" s="4">
        <v>180</v>
      </c>
      <c r="B44" s="20">
        <v>2.4900000000000002</v>
      </c>
      <c r="C44">
        <v>6.0149999999999997</v>
      </c>
      <c r="D44" s="4">
        <f>(255-A44)*0.098302</f>
        <v>7.3726500000000001</v>
      </c>
      <c r="E44">
        <f>C44/D44</f>
        <v>0.81585318711725086</v>
      </c>
      <c r="G44" s="4">
        <v>180</v>
      </c>
      <c r="H44">
        <v>2.3679999999999999</v>
      </c>
      <c r="I44">
        <v>1.51</v>
      </c>
      <c r="J44">
        <f t="shared" si="0"/>
        <v>7.3726500000000001</v>
      </c>
      <c r="K44">
        <f t="shared" si="1"/>
        <v>0.2048110245298502</v>
      </c>
    </row>
    <row r="45" spans="1:11" x14ac:dyDescent="0.3">
      <c r="A45" s="4">
        <v>185</v>
      </c>
      <c r="B45" s="20">
        <v>2.5329999999999999</v>
      </c>
      <c r="C45">
        <v>5.3689999999999998</v>
      </c>
      <c r="D45" s="4">
        <f>(255-A45)*0.098302</f>
        <v>6.8811400000000003</v>
      </c>
      <c r="E45">
        <f>C45/D45</f>
        <v>0.78024862159467756</v>
      </c>
      <c r="G45" s="4">
        <v>185</v>
      </c>
      <c r="H45">
        <v>2.42</v>
      </c>
      <c r="I45">
        <v>1.2</v>
      </c>
      <c r="J45">
        <f t="shared" si="0"/>
        <v>6.8811400000000003</v>
      </c>
      <c r="K45">
        <f t="shared" si="1"/>
        <v>0.17438970868199163</v>
      </c>
    </row>
    <row r="46" spans="1:11" x14ac:dyDescent="0.3">
      <c r="A46" s="4">
        <v>190</v>
      </c>
      <c r="B46" s="20">
        <v>2.5760000000000001</v>
      </c>
      <c r="C46">
        <v>4.7050000000000001</v>
      </c>
      <c r="D46" s="4">
        <f>(255-A46)*0.098302</f>
        <v>6.3896300000000004</v>
      </c>
      <c r="E46">
        <f>C46/D46</f>
        <v>0.73634936608223012</v>
      </c>
      <c r="G46" s="4">
        <v>190</v>
      </c>
      <c r="H46">
        <v>2.472</v>
      </c>
      <c r="I46">
        <v>0.91</v>
      </c>
      <c r="J46">
        <f t="shared" si="0"/>
        <v>6.3896300000000004</v>
      </c>
      <c r="K46">
        <f t="shared" si="1"/>
        <v>0.14241826209029318</v>
      </c>
    </row>
    <row r="47" spans="1:11" x14ac:dyDescent="0.3">
      <c r="A47" s="4">
        <v>195</v>
      </c>
      <c r="B47" s="20">
        <v>2.6179999999999999</v>
      </c>
      <c r="C47">
        <v>4.0250000000000004</v>
      </c>
      <c r="D47" s="4">
        <f>(255-A47)*0.098302</f>
        <v>5.8981200000000005</v>
      </c>
      <c r="E47">
        <f>C47/D47</f>
        <v>0.68242083918265484</v>
      </c>
      <c r="G47" s="4">
        <v>195</v>
      </c>
      <c r="J47">
        <f t="shared" si="0"/>
        <v>5.8981200000000005</v>
      </c>
      <c r="K47">
        <f t="shared" si="1"/>
        <v>0</v>
      </c>
    </row>
    <row r="48" spans="1:11" x14ac:dyDescent="0.3">
      <c r="A48" s="4">
        <v>200</v>
      </c>
      <c r="B48" s="20">
        <v>2.66</v>
      </c>
      <c r="C48">
        <v>3.3290000000000002</v>
      </c>
      <c r="D48" s="4">
        <f>(255-A48)*0.098302</f>
        <v>5.4066099999999997</v>
      </c>
      <c r="E48">
        <f>C48/D48</f>
        <v>0.61572778506309878</v>
      </c>
      <c r="G48" s="4">
        <v>200</v>
      </c>
      <c r="J48">
        <f t="shared" si="0"/>
        <v>5.4066099999999997</v>
      </c>
      <c r="K48">
        <f t="shared" si="1"/>
        <v>0</v>
      </c>
    </row>
    <row r="49" spans="1:11" x14ac:dyDescent="0.3">
      <c r="A49" s="4">
        <v>205</v>
      </c>
      <c r="B49" s="20">
        <v>2.7010000000000001</v>
      </c>
      <c r="C49">
        <v>2.617</v>
      </c>
      <c r="D49" s="4">
        <f>(255-A49)*0.098302</f>
        <v>4.9150999999999998</v>
      </c>
      <c r="E49">
        <f>C49/D49</f>
        <v>0.53244084555756754</v>
      </c>
      <c r="G49" s="4">
        <v>205</v>
      </c>
      <c r="J49">
        <f t="shared" si="0"/>
        <v>4.9150999999999998</v>
      </c>
      <c r="K49">
        <f t="shared" si="1"/>
        <v>0</v>
      </c>
    </row>
    <row r="50" spans="1:11" x14ac:dyDescent="0.3">
      <c r="A50" s="4">
        <v>210</v>
      </c>
      <c r="B50" s="20">
        <v>2.742</v>
      </c>
      <c r="C50">
        <v>1.8919999999999999</v>
      </c>
      <c r="D50" s="4">
        <f>(255-A50)*0.098302</f>
        <v>4.4235899999999999</v>
      </c>
      <c r="E50">
        <f>C50/D50</f>
        <v>0.42770690773783282</v>
      </c>
      <c r="G50" s="4">
        <v>210</v>
      </c>
      <c r="J50">
        <f t="shared" si="0"/>
        <v>4.4235899999999999</v>
      </c>
      <c r="K50">
        <f t="shared" si="1"/>
        <v>0</v>
      </c>
    </row>
    <row r="51" spans="1:11" x14ac:dyDescent="0.3">
      <c r="A51" s="4">
        <v>215</v>
      </c>
      <c r="B51" s="20">
        <v>2.7829999999999999</v>
      </c>
      <c r="C51">
        <v>1.1599999999999999</v>
      </c>
      <c r="D51" s="4">
        <f>(255-A51)*0.098302</f>
        <v>3.93208</v>
      </c>
      <c r="E51">
        <f>C51/D51</f>
        <v>0.29500925718703586</v>
      </c>
      <c r="G51" s="4">
        <v>215</v>
      </c>
      <c r="J51">
        <f t="shared" si="0"/>
        <v>3.93208</v>
      </c>
      <c r="K51">
        <f t="shared" si="1"/>
        <v>0</v>
      </c>
    </row>
    <row r="52" spans="1:11" x14ac:dyDescent="0.3">
      <c r="A52" s="4">
        <v>220</v>
      </c>
      <c r="B52" s="20">
        <v>2.8330000000000002</v>
      </c>
      <c r="C52">
        <v>0.72599999999999998</v>
      </c>
      <c r="D52" s="4">
        <f>(255-A52)*0.098302</f>
        <v>3.4405700000000001</v>
      </c>
      <c r="E52">
        <f>C52/D52</f>
        <v>0.21101154750520987</v>
      </c>
      <c r="G52" s="4">
        <v>220</v>
      </c>
      <c r="J52">
        <f t="shared" si="0"/>
        <v>3.4405700000000001</v>
      </c>
      <c r="K52">
        <f t="shared" si="1"/>
        <v>0</v>
      </c>
    </row>
    <row r="53" spans="1:11" x14ac:dyDescent="0.3">
      <c r="A53" s="4">
        <v>225</v>
      </c>
      <c r="B53" s="4"/>
      <c r="D53" s="4">
        <f>(255-A53)*0.098302</f>
        <v>2.9490600000000002</v>
      </c>
      <c r="E53">
        <f>C53/D53</f>
        <v>0</v>
      </c>
      <c r="G53" s="4">
        <v>225</v>
      </c>
      <c r="J53">
        <f t="shared" si="0"/>
        <v>2.9490600000000002</v>
      </c>
      <c r="K53">
        <f t="shared" si="1"/>
        <v>0</v>
      </c>
    </row>
    <row r="54" spans="1:11" x14ac:dyDescent="0.3">
      <c r="A54" s="4">
        <v>230</v>
      </c>
      <c r="B54" s="4"/>
      <c r="D54" s="4">
        <f>(255-A54)*0.098302</f>
        <v>2.4575499999999999</v>
      </c>
      <c r="E54">
        <f>C54/D54</f>
        <v>0</v>
      </c>
      <c r="G54" s="4">
        <v>230</v>
      </c>
      <c r="J54">
        <f t="shared" si="0"/>
        <v>2.4575499999999999</v>
      </c>
      <c r="K54">
        <f t="shared" si="1"/>
        <v>0</v>
      </c>
    </row>
    <row r="55" spans="1:11" x14ac:dyDescent="0.3">
      <c r="A55" s="4">
        <v>235</v>
      </c>
      <c r="B55" s="4"/>
      <c r="D55" s="4">
        <f>(255-A55)*0.098302</f>
        <v>1.96604</v>
      </c>
      <c r="E55">
        <f>C55/D55</f>
        <v>0</v>
      </c>
      <c r="G55" s="4">
        <v>235</v>
      </c>
      <c r="J55">
        <f t="shared" si="0"/>
        <v>1.96604</v>
      </c>
      <c r="K55">
        <f t="shared" si="1"/>
        <v>0</v>
      </c>
    </row>
    <row r="56" spans="1:11" x14ac:dyDescent="0.3">
      <c r="A56" s="4">
        <v>240</v>
      </c>
      <c r="B56" s="4"/>
      <c r="D56" s="4">
        <f>(255-A56)*0.098302</f>
        <v>1.4745300000000001</v>
      </c>
      <c r="E56">
        <f>C56/D56</f>
        <v>0</v>
      </c>
      <c r="G56" s="4">
        <v>240</v>
      </c>
      <c r="J56">
        <f t="shared" si="0"/>
        <v>1.4745300000000001</v>
      </c>
      <c r="K56">
        <f t="shared" si="1"/>
        <v>0</v>
      </c>
    </row>
    <row r="57" spans="1:11" x14ac:dyDescent="0.3">
      <c r="A57" s="4">
        <v>245</v>
      </c>
      <c r="B57" s="4"/>
      <c r="D57" s="4">
        <f>(255-A57)*0.098302</f>
        <v>0.98302</v>
      </c>
      <c r="E57">
        <f>C57/D57</f>
        <v>0</v>
      </c>
      <c r="G57" s="4">
        <v>245</v>
      </c>
      <c r="J57">
        <f t="shared" si="0"/>
        <v>0.98302</v>
      </c>
      <c r="K57">
        <f t="shared" si="1"/>
        <v>0</v>
      </c>
    </row>
    <row r="58" spans="1:11" x14ac:dyDescent="0.3">
      <c r="A58" s="4">
        <v>250</v>
      </c>
      <c r="B58" s="4"/>
      <c r="D58" s="4">
        <f>(255-A58)*0.098302</f>
        <v>0.49151</v>
      </c>
      <c r="E58">
        <f>C58/D58</f>
        <v>0</v>
      </c>
      <c r="G58" s="4">
        <v>250</v>
      </c>
      <c r="J58">
        <f t="shared" si="0"/>
        <v>0.49151</v>
      </c>
      <c r="K58">
        <f t="shared" si="1"/>
        <v>0</v>
      </c>
    </row>
    <row r="59" spans="1:11" x14ac:dyDescent="0.3">
      <c r="A59" s="4">
        <v>255</v>
      </c>
      <c r="D59" s="4">
        <f>(255-A59)*0.098302</f>
        <v>0</v>
      </c>
      <c r="E59" t="e">
        <f>C59/D59</f>
        <v>#DIV/0!</v>
      </c>
      <c r="G59" s="4">
        <v>255</v>
      </c>
      <c r="J59">
        <f t="shared" si="0"/>
        <v>0</v>
      </c>
      <c r="K59" t="e">
        <f t="shared" si="1"/>
        <v>#DIV/0!</v>
      </c>
    </row>
  </sheetData>
  <mergeCells count="6">
    <mergeCell ref="I7:K7"/>
    <mergeCell ref="C7:E7"/>
    <mergeCell ref="A7:A8"/>
    <mergeCell ref="B7:B8"/>
    <mergeCell ref="G7:G8"/>
    <mergeCell ref="H7:H8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0862DD4EDAC94A88F48ED2095CA473" ma:contentTypeVersion="7" ma:contentTypeDescription="Create a new document." ma:contentTypeScope="" ma:versionID="2d8336fb09fe95d48c66b40bf5ced7df">
  <xsd:schema xmlns:xsd="http://www.w3.org/2001/XMLSchema" xmlns:xs="http://www.w3.org/2001/XMLSchema" xmlns:p="http://schemas.microsoft.com/office/2006/metadata/properties" xmlns:ns2="2bbfcddc-9728-4227-8e06-a5558deb0e17" targetNamespace="http://schemas.microsoft.com/office/2006/metadata/properties" ma:root="true" ma:fieldsID="377de24935a776123db0216d0d3e57ea" ns2:_="">
    <xsd:import namespace="2bbfcddc-9728-4227-8e06-a5558deb0e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fcddc-9728-4227-8e06-a5558deb0e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A001CC-634B-443C-B9A4-024F271BC270}"/>
</file>

<file path=customXml/itemProps2.xml><?xml version="1.0" encoding="utf-8"?>
<ds:datastoreItem xmlns:ds="http://schemas.openxmlformats.org/officeDocument/2006/customXml" ds:itemID="{376D87FA-243C-479D-B9D4-D2642DADCADB}">
  <ds:schemaRefs>
    <ds:schemaRef ds:uri="http://schemas.openxmlformats.org/package/2006/metadata/core-properties"/>
    <ds:schemaRef ds:uri="2bbfcddc-9728-4227-8e06-a5558deb0e17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0388AC-65E6-4650-8467-051E8C7284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2019-05-02T17:39:08Z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0x010100270862DD4EDAC94A88F48ED2095CA473</vt:lpwstr>
  </property>
</Properties>
</file>