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har\Documents\Woodpecker\GIT\Woodpecker_Detroit\woodpecker-detroit-documentation\Steering_controller\"/>
    </mc:Choice>
  </mc:AlternateContent>
  <xr:revisionPtr revIDLastSave="0" documentId="13_ncr:1_{7509255D-FF30-4CFC-A3B2-ADBBFF87E52B}" xr6:coauthVersionLast="47" xr6:coauthVersionMax="47" xr10:uidLastSave="{00000000-0000-0000-0000-000000000000}"/>
  <bookViews>
    <workbookView xWindow="-120" yWindow="-120" windowWidth="29040" windowHeight="15720" xr2:uid="{770E5ACC-FE7D-4D6E-B091-AA9CAC5FE302}"/>
  </bookViews>
  <sheets>
    <sheet name="DWSBW2002_steering" sheetId="4" r:id="rId1"/>
    <sheet name="Steering_hex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1" i="4" l="1"/>
  <c r="K40" i="4"/>
  <c r="J39" i="4"/>
  <c r="J38" i="4"/>
  <c r="C59" i="5"/>
  <c r="D59" i="5"/>
  <c r="E59" i="5"/>
  <c r="F59" i="5" s="1" a="1"/>
  <c r="F59" i="5" s="1"/>
  <c r="C60" i="5"/>
  <c r="D60" i="5"/>
  <c r="E60" i="5"/>
  <c r="G60" i="5" s="1" a="1"/>
  <c r="G60" i="5" s="1"/>
  <c r="F60" i="5" a="1"/>
  <c r="F60" i="5" s="1"/>
  <c r="C61" i="5"/>
  <c r="D61" i="5"/>
  <c r="E61" i="5" s="1"/>
  <c r="C62" i="5"/>
  <c r="D62" i="5"/>
  <c r="E62" i="5"/>
  <c r="F62" i="5" s="1" a="1"/>
  <c r="F62" i="5" s="1"/>
  <c r="C63" i="5"/>
  <c r="D63" i="5"/>
  <c r="E63" i="5"/>
  <c r="G63" i="5" s="1" a="1"/>
  <c r="G63" i="5" s="1"/>
  <c r="F63" i="5" a="1"/>
  <c r="F63" i="5" s="1"/>
  <c r="C64" i="5"/>
  <c r="D64" i="5"/>
  <c r="E64" i="5"/>
  <c r="G64" i="5" s="1" a="1"/>
  <c r="G64" i="5" s="1"/>
  <c r="F64" i="5" a="1"/>
  <c r="F64" i="5"/>
  <c r="C65" i="5"/>
  <c r="D65" i="5"/>
  <c r="E65" i="5" s="1"/>
  <c r="C66" i="5"/>
  <c r="D66" i="5"/>
  <c r="E66" i="5" s="1"/>
  <c r="C67" i="5"/>
  <c r="D67" i="5"/>
  <c r="E67" i="5"/>
  <c r="F67" i="5" s="1" a="1"/>
  <c r="F67" i="5" s="1"/>
  <c r="C68" i="5"/>
  <c r="D68" i="5"/>
  <c r="E68" i="5"/>
  <c r="G68" i="5" s="1" a="1"/>
  <c r="G68" i="5" s="1"/>
  <c r="F68" i="5" a="1"/>
  <c r="F68" i="5" s="1"/>
  <c r="C69" i="5"/>
  <c r="D69" i="5"/>
  <c r="E69" i="5" s="1"/>
  <c r="C70" i="5"/>
  <c r="D70" i="5"/>
  <c r="E70" i="5"/>
  <c r="F70" i="5" s="1" a="1"/>
  <c r="F70" i="5" s="1"/>
  <c r="C71" i="5"/>
  <c r="D71" i="5"/>
  <c r="E71" i="5"/>
  <c r="G71" i="5" s="1" a="1"/>
  <c r="G71" i="5" s="1"/>
  <c r="F71" i="5" a="1"/>
  <c r="F71" i="5" s="1"/>
  <c r="C72" i="5"/>
  <c r="D72" i="5"/>
  <c r="E72" i="5"/>
  <c r="G72" i="5" s="1" a="1"/>
  <c r="G72" i="5" s="1"/>
  <c r="F72" i="5" a="1"/>
  <c r="F72" i="5"/>
  <c r="C73" i="5"/>
  <c r="D73" i="5"/>
  <c r="E73" i="5" s="1"/>
  <c r="C74" i="5"/>
  <c r="D74" i="5"/>
  <c r="E74" i="5" s="1"/>
  <c r="C75" i="5"/>
  <c r="D75" i="5"/>
  <c r="E75" i="5"/>
  <c r="F75" i="5" s="1" a="1"/>
  <c r="F75" i="5" s="1"/>
  <c r="C76" i="5"/>
  <c r="D76" i="5"/>
  <c r="E76" i="5"/>
  <c r="G76" i="5" s="1" a="1"/>
  <c r="G76" i="5" s="1"/>
  <c r="F76" i="5" a="1"/>
  <c r="F76" i="5" s="1"/>
  <c r="C77" i="5"/>
  <c r="D77" i="5"/>
  <c r="E77" i="5" s="1"/>
  <c r="B73" i="5"/>
  <c r="B74" i="5"/>
  <c r="B75" i="5" s="1"/>
  <c r="B76" i="5" s="1"/>
  <c r="B77" i="5" s="1"/>
  <c r="B59" i="5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58" i="5"/>
  <c r="F37" i="5" a="1"/>
  <c r="F37" i="5" s="1"/>
  <c r="G37" i="5" a="1"/>
  <c r="G37" i="5" s="1"/>
  <c r="F38" i="5" a="1"/>
  <c r="F38" i="5" s="1"/>
  <c r="G38" i="5" a="1"/>
  <c r="G38" i="5"/>
  <c r="F39" i="5" a="1"/>
  <c r="F39" i="5" s="1"/>
  <c r="G39" i="5" a="1"/>
  <c r="G39" i="5" s="1"/>
  <c r="F40" i="5" a="1"/>
  <c r="F40" i="5" s="1"/>
  <c r="G40" i="5" a="1"/>
  <c r="G40" i="5"/>
  <c r="F41" i="5" a="1"/>
  <c r="F41" i="5" s="1"/>
  <c r="G41" i="5" a="1"/>
  <c r="G41" i="5" s="1"/>
  <c r="F42" i="5" a="1"/>
  <c r="F42" i="5" s="1"/>
  <c r="G42" i="5" a="1"/>
  <c r="G42" i="5"/>
  <c r="F43" i="5" a="1"/>
  <c r="F43" i="5" s="1"/>
  <c r="G43" i="5" a="1"/>
  <c r="G43" i="5" s="1"/>
  <c r="F44" i="5" a="1"/>
  <c r="F44" i="5" s="1"/>
  <c r="G44" i="5" a="1"/>
  <c r="G44" i="5"/>
  <c r="F45" i="5" a="1"/>
  <c r="F45" i="5" s="1"/>
  <c r="G45" i="5" a="1"/>
  <c r="G45" i="5" s="1"/>
  <c r="F46" i="5" a="1"/>
  <c r="F46" i="5" s="1"/>
  <c r="G46" i="5" a="1"/>
  <c r="G46" i="5"/>
  <c r="F47" i="5" a="1"/>
  <c r="F47" i="5" s="1"/>
  <c r="G47" i="5" a="1"/>
  <c r="G47" i="5" s="1"/>
  <c r="F48" i="5" a="1"/>
  <c r="F48" i="5" s="1"/>
  <c r="G48" i="5" a="1"/>
  <c r="G48" i="5"/>
  <c r="F49" i="5" a="1"/>
  <c r="F49" i="5" s="1"/>
  <c r="G49" i="5" a="1"/>
  <c r="G49" i="5" s="1"/>
  <c r="F50" i="5" a="1"/>
  <c r="F50" i="5" s="1"/>
  <c r="G50" i="5" a="1"/>
  <c r="G50" i="5"/>
  <c r="F51" i="5" a="1"/>
  <c r="F51" i="5" s="1"/>
  <c r="G51" i="5" a="1"/>
  <c r="G51" i="5" s="1"/>
  <c r="F52" i="5" a="1"/>
  <c r="F52" i="5" s="1"/>
  <c r="G52" i="5" a="1"/>
  <c r="G52" i="5"/>
  <c r="F53" i="5" a="1"/>
  <c r="F53" i="5" s="1"/>
  <c r="G53" i="5" a="1"/>
  <c r="G53" i="5" s="1"/>
  <c r="F54" i="5" a="1"/>
  <c r="F54" i="5" s="1"/>
  <c r="G54" i="5" a="1"/>
  <c r="G54" i="5"/>
  <c r="F55" i="5" a="1"/>
  <c r="F55" i="5" s="1"/>
  <c r="G55" i="5" a="1"/>
  <c r="G55" i="5" s="1"/>
  <c r="B56" i="5"/>
  <c r="B55" i="5" s="1"/>
  <c r="K7" i="5"/>
  <c r="C5" i="5"/>
  <c r="D5" i="5"/>
  <c r="E5" i="5" s="1"/>
  <c r="G5" i="5" s="1" a="1"/>
  <c r="G5" i="5" s="1"/>
  <c r="B6" i="5"/>
  <c r="B7" i="5" s="1"/>
  <c r="C7" i="5" s="1"/>
  <c r="Y7" i="4"/>
  <c r="X7" i="4"/>
  <c r="W6" i="4"/>
  <c r="W7" i="4"/>
  <c r="W8" i="4"/>
  <c r="W9" i="4"/>
  <c r="W5" i="4"/>
  <c r="AD6" i="4"/>
  <c r="AD7" i="4"/>
  <c r="AD8" i="4"/>
  <c r="AD9" i="4"/>
  <c r="AD2" i="4"/>
  <c r="AD5" i="4"/>
  <c r="AB19" i="4"/>
  <c r="AC19" i="4"/>
  <c r="AB20" i="4"/>
  <c r="AC20" i="4" s="1"/>
  <c r="AB21" i="4"/>
  <c r="AC21" i="4"/>
  <c r="AB22" i="4"/>
  <c r="AC22" i="4" s="1"/>
  <c r="AB23" i="4"/>
  <c r="AC23" i="4" s="1"/>
  <c r="AC13" i="4"/>
  <c r="AB14" i="4"/>
  <c r="AC14" i="4" s="1"/>
  <c r="AB15" i="4"/>
  <c r="AC15" i="4" s="1"/>
  <c r="AB16" i="4"/>
  <c r="AC16" i="4" s="1"/>
  <c r="AB17" i="4"/>
  <c r="AC17" i="4" s="1"/>
  <c r="AB18" i="4"/>
  <c r="AC18" i="4" s="1"/>
  <c r="AB13" i="4"/>
  <c r="R7" i="4"/>
  <c r="F65" i="5" l="1" a="1"/>
  <c r="F65" i="5" s="1"/>
  <c r="G65" i="5" a="1"/>
  <c r="G65" i="5" s="1"/>
  <c r="G73" i="5" a="1"/>
  <c r="G73" i="5" s="1"/>
  <c r="F73" i="5" a="1"/>
  <c r="F73" i="5" s="1"/>
  <c r="F77" i="5" a="1"/>
  <c r="F77" i="5" s="1"/>
  <c r="G77" i="5" a="1"/>
  <c r="G77" i="5" s="1"/>
  <c r="G74" i="5" a="1"/>
  <c r="G74" i="5" s="1"/>
  <c r="F74" i="5" a="1"/>
  <c r="F74" i="5" s="1"/>
  <c r="F69" i="5" a="1"/>
  <c r="F69" i="5" s="1"/>
  <c r="G69" i="5" a="1"/>
  <c r="G69" i="5" s="1"/>
  <c r="G66" i="5" a="1"/>
  <c r="G66" i="5" s="1"/>
  <c r="F66" i="5" a="1"/>
  <c r="F66" i="5" s="1"/>
  <c r="F61" i="5" a="1"/>
  <c r="F61" i="5" s="1"/>
  <c r="G61" i="5" a="1"/>
  <c r="G61" i="5" s="1"/>
  <c r="G67" i="5" a="1"/>
  <c r="G67" i="5" s="1"/>
  <c r="G59" i="5" a="1"/>
  <c r="G59" i="5" s="1"/>
  <c r="G75" i="5" a="1"/>
  <c r="G75" i="5" s="1"/>
  <c r="G70" i="5" a="1"/>
  <c r="G70" i="5" s="1"/>
  <c r="G62" i="5" a="1"/>
  <c r="G62" i="5" s="1"/>
  <c r="B54" i="5"/>
  <c r="C55" i="5"/>
  <c r="D55" i="5"/>
  <c r="E55" i="5" s="1"/>
  <c r="C6" i="5"/>
  <c r="D6" i="5"/>
  <c r="E6" i="5" s="1"/>
  <c r="F6" i="5" s="1" a="1"/>
  <c r="F6" i="5" s="1"/>
  <c r="F5" i="5" a="1"/>
  <c r="F5" i="5" s="1"/>
  <c r="D7" i="5"/>
  <c r="E7" i="5" s="1"/>
  <c r="B8" i="5"/>
  <c r="C8" i="5" s="1"/>
  <c r="AE5" i="4"/>
  <c r="B53" i="5" l="1"/>
  <c r="C54" i="5"/>
  <c r="D54" i="5"/>
  <c r="E54" i="5" s="1"/>
  <c r="G6" i="5" a="1"/>
  <c r="G6" i="5" s="1"/>
  <c r="F7" i="5" a="1"/>
  <c r="F7" i="5" s="1"/>
  <c r="G7" i="5" a="1"/>
  <c r="G7" i="5" s="1"/>
  <c r="B9" i="5"/>
  <c r="C9" i="5" s="1"/>
  <c r="D8" i="5"/>
  <c r="E8" i="5" s="1"/>
  <c r="B52" i="5" l="1"/>
  <c r="D53" i="5"/>
  <c r="E53" i="5" s="1"/>
  <c r="C53" i="5"/>
  <c r="F8" i="5" a="1"/>
  <c r="F8" i="5" s="1"/>
  <c r="G8" i="5" a="1"/>
  <c r="G8" i="5" s="1"/>
  <c r="B10" i="5"/>
  <c r="C10" i="5" s="1"/>
  <c r="D9" i="5"/>
  <c r="E9" i="5" s="1"/>
  <c r="B51" i="5" l="1"/>
  <c r="D52" i="5"/>
  <c r="E52" i="5" s="1"/>
  <c r="C52" i="5"/>
  <c r="F9" i="5" a="1"/>
  <c r="F9" i="5" s="1"/>
  <c r="G9" i="5" a="1"/>
  <c r="G9" i="5" s="1"/>
  <c r="B11" i="5"/>
  <c r="C11" i="5" s="1"/>
  <c r="D10" i="5"/>
  <c r="E10" i="5" s="1"/>
  <c r="B50" i="5" l="1"/>
  <c r="C51" i="5"/>
  <c r="D51" i="5"/>
  <c r="E51" i="5" s="1"/>
  <c r="G10" i="5" a="1"/>
  <c r="G10" i="5" s="1"/>
  <c r="F10" i="5" a="1"/>
  <c r="F10" i="5" s="1"/>
  <c r="B12" i="5"/>
  <c r="C12" i="5" s="1"/>
  <c r="D11" i="5"/>
  <c r="E11" i="5" s="1"/>
  <c r="B49" i="5" l="1"/>
  <c r="C50" i="5"/>
  <c r="D50" i="5"/>
  <c r="E50" i="5" s="1"/>
  <c r="F11" i="5" a="1"/>
  <c r="F11" i="5" s="1"/>
  <c r="G11" i="5" a="1"/>
  <c r="G11" i="5" s="1"/>
  <c r="B13" i="5"/>
  <c r="C13" i="5" s="1"/>
  <c r="D12" i="5"/>
  <c r="E12" i="5" s="1"/>
  <c r="B48" i="5" l="1"/>
  <c r="C49" i="5"/>
  <c r="D49" i="5"/>
  <c r="E49" i="5" s="1"/>
  <c r="G12" i="5" a="1"/>
  <c r="G12" i="5" s="1"/>
  <c r="F12" i="5" a="1"/>
  <c r="F12" i="5" s="1"/>
  <c r="B14" i="5"/>
  <c r="C14" i="5" s="1"/>
  <c r="D13" i="5"/>
  <c r="E13" i="5" s="1"/>
  <c r="B47" i="5" l="1"/>
  <c r="C48" i="5"/>
  <c r="D48" i="5"/>
  <c r="E48" i="5" s="1"/>
  <c r="F13" i="5" a="1"/>
  <c r="F13" i="5" s="1"/>
  <c r="G13" i="5" a="1"/>
  <c r="G13" i="5" s="1"/>
  <c r="B15" i="5"/>
  <c r="C15" i="5" s="1"/>
  <c r="D14" i="5"/>
  <c r="E14" i="5" s="1"/>
  <c r="B46" i="5" l="1"/>
  <c r="C47" i="5"/>
  <c r="D47" i="5"/>
  <c r="E47" i="5" s="1"/>
  <c r="F14" i="5" a="1"/>
  <c r="F14" i="5" s="1"/>
  <c r="G14" i="5" a="1"/>
  <c r="G14" i="5" s="1"/>
  <c r="B16" i="5"/>
  <c r="C16" i="5" s="1"/>
  <c r="D15" i="5"/>
  <c r="E15" i="5" s="1"/>
  <c r="B45" i="5" l="1"/>
  <c r="C46" i="5"/>
  <c r="D46" i="5"/>
  <c r="E46" i="5" s="1"/>
  <c r="F15" i="5" a="1"/>
  <c r="F15" i="5" s="1"/>
  <c r="G15" i="5" a="1"/>
  <c r="G15" i="5" s="1"/>
  <c r="B17" i="5"/>
  <c r="C17" i="5" s="1"/>
  <c r="D16" i="5"/>
  <c r="E16" i="5" s="1"/>
  <c r="B44" i="5" l="1"/>
  <c r="D45" i="5"/>
  <c r="E45" i="5" s="1"/>
  <c r="C45" i="5"/>
  <c r="F16" i="5" a="1"/>
  <c r="F16" i="5" s="1"/>
  <c r="G16" i="5" a="1"/>
  <c r="G16" i="5" s="1"/>
  <c r="B18" i="5"/>
  <c r="C18" i="5" s="1"/>
  <c r="D17" i="5"/>
  <c r="E17" i="5" s="1"/>
  <c r="B43" i="5" l="1"/>
  <c r="D44" i="5"/>
  <c r="E44" i="5" s="1"/>
  <c r="C44" i="5"/>
  <c r="D56" i="5"/>
  <c r="E56" i="5" s="1"/>
  <c r="C56" i="5"/>
  <c r="F17" i="5" a="1"/>
  <c r="F17" i="5" s="1"/>
  <c r="G17" i="5" a="1"/>
  <c r="G17" i="5" s="1"/>
  <c r="B19" i="5"/>
  <c r="C19" i="5" s="1"/>
  <c r="D18" i="5"/>
  <c r="E18" i="5" s="1"/>
  <c r="B42" i="5" l="1"/>
  <c r="C43" i="5"/>
  <c r="D43" i="5"/>
  <c r="E43" i="5" s="1"/>
  <c r="G56" i="5" a="1"/>
  <c r="G56" i="5" s="1"/>
  <c r="F56" i="5" a="1"/>
  <c r="F56" i="5" s="1"/>
  <c r="D57" i="5"/>
  <c r="E57" i="5" s="1"/>
  <c r="C57" i="5"/>
  <c r="F18" i="5" a="1"/>
  <c r="F18" i="5" s="1"/>
  <c r="G18" i="5" a="1"/>
  <c r="G18" i="5" s="1"/>
  <c r="B20" i="5"/>
  <c r="D19" i="5"/>
  <c r="E19" i="5" s="1"/>
  <c r="B41" i="5" l="1"/>
  <c r="D42" i="5"/>
  <c r="E42" i="5" s="1"/>
  <c r="C42" i="5"/>
  <c r="G57" i="5" a="1"/>
  <c r="G57" i="5" s="1"/>
  <c r="F57" i="5" a="1"/>
  <c r="F57" i="5" s="1"/>
  <c r="D58" i="5"/>
  <c r="E58" i="5" s="1"/>
  <c r="C58" i="5"/>
  <c r="D20" i="5"/>
  <c r="E20" i="5" s="1"/>
  <c r="G20" i="5" s="1" a="1"/>
  <c r="G20" i="5" s="1"/>
  <c r="C20" i="5"/>
  <c r="F19" i="5" a="1"/>
  <c r="F19" i="5" s="1"/>
  <c r="G19" i="5" a="1"/>
  <c r="G19" i="5" s="1"/>
  <c r="B21" i="5"/>
  <c r="B40" i="5" l="1"/>
  <c r="C41" i="5"/>
  <c r="D41" i="5"/>
  <c r="E41" i="5" s="1"/>
  <c r="G58" i="5" a="1"/>
  <c r="G58" i="5" s="1"/>
  <c r="F58" i="5" a="1"/>
  <c r="F58" i="5" s="1"/>
  <c r="D21" i="5"/>
  <c r="E21" i="5" s="1"/>
  <c r="F21" i="5" s="1" a="1"/>
  <c r="F21" i="5" s="1"/>
  <c r="C21" i="5"/>
  <c r="F20" i="5" a="1"/>
  <c r="F20" i="5" s="1"/>
  <c r="B22" i="5"/>
  <c r="B39" i="5" l="1"/>
  <c r="C40" i="5"/>
  <c r="D40" i="5"/>
  <c r="E40" i="5" s="1"/>
  <c r="D22" i="5"/>
  <c r="E22" i="5" s="1"/>
  <c r="F22" i="5" s="1" a="1"/>
  <c r="F22" i="5" s="1"/>
  <c r="C22" i="5"/>
  <c r="G21" i="5" a="1"/>
  <c r="G21" i="5" s="1"/>
  <c r="B23" i="5"/>
  <c r="B38" i="5" l="1"/>
  <c r="C39" i="5"/>
  <c r="D39" i="5"/>
  <c r="E39" i="5" s="1"/>
  <c r="D23" i="5"/>
  <c r="E23" i="5" s="1"/>
  <c r="G23" i="5" s="1" a="1"/>
  <c r="G23" i="5" s="1"/>
  <c r="C23" i="5"/>
  <c r="G22" i="5" a="1"/>
  <c r="G22" i="5" s="1"/>
  <c r="B24" i="5"/>
  <c r="D38" i="5" l="1"/>
  <c r="E38" i="5" s="1"/>
  <c r="C38" i="5"/>
  <c r="B37" i="5"/>
  <c r="D24" i="5"/>
  <c r="E24" i="5" s="1"/>
  <c r="F24" i="5" s="1" a="1"/>
  <c r="F24" i="5" s="1"/>
  <c r="C24" i="5"/>
  <c r="F23" i="5" a="1"/>
  <c r="F23" i="5" s="1"/>
  <c r="B25" i="5"/>
  <c r="D37" i="5" l="1"/>
  <c r="E37" i="5" s="1"/>
  <c r="C37" i="5"/>
  <c r="D25" i="5"/>
  <c r="E25" i="5" s="1"/>
  <c r="F25" i="5" s="1" a="1"/>
  <c r="F25" i="5" s="1"/>
  <c r="C25" i="5"/>
  <c r="G24" i="5" a="1"/>
  <c r="G24" i="5" s="1"/>
  <c r="B26" i="5"/>
  <c r="G25" i="5" l="1" a="1"/>
  <c r="G25" i="5" s="1"/>
  <c r="D26" i="5"/>
  <c r="E26" i="5" s="1"/>
  <c r="G26" i="5" s="1" a="1"/>
  <c r="G26" i="5" s="1"/>
  <c r="C26" i="5"/>
  <c r="B27" i="5"/>
  <c r="F26" i="5" l="1" a="1"/>
  <c r="F26" i="5" s="1"/>
  <c r="D27" i="5"/>
  <c r="E27" i="5" s="1"/>
  <c r="F27" i="5" s="1" a="1"/>
  <c r="F27" i="5" s="1"/>
  <c r="C27" i="5"/>
  <c r="B28" i="5"/>
  <c r="D28" i="5" l="1"/>
  <c r="E28" i="5" s="1"/>
  <c r="G28" i="5" s="1" a="1"/>
  <c r="G28" i="5" s="1"/>
  <c r="C28" i="5"/>
  <c r="G27" i="5" a="1"/>
  <c r="G27" i="5" s="1"/>
  <c r="B29" i="5"/>
  <c r="D29" i="5" l="1"/>
  <c r="E29" i="5" s="1"/>
  <c r="G29" i="5" s="1" a="1"/>
  <c r="G29" i="5" s="1"/>
  <c r="C29" i="5"/>
  <c r="F28" i="5" a="1"/>
  <c r="F28" i="5" s="1"/>
  <c r="B30" i="5"/>
  <c r="F29" i="5" l="1" a="1"/>
  <c r="F29" i="5" s="1"/>
  <c r="D30" i="5"/>
  <c r="E30" i="5" s="1"/>
  <c r="F30" i="5" s="1" a="1"/>
  <c r="F30" i="5" s="1"/>
  <c r="C30" i="5"/>
  <c r="B31" i="5"/>
  <c r="D31" i="5" l="1"/>
  <c r="E31" i="5" s="1"/>
  <c r="F31" i="5" s="1" a="1"/>
  <c r="F31" i="5" s="1"/>
  <c r="C31" i="5"/>
  <c r="G30" i="5" a="1"/>
  <c r="G30" i="5" s="1"/>
  <c r="B32" i="5"/>
  <c r="G31" i="5" l="1" a="1"/>
  <c r="G31" i="5" s="1"/>
  <c r="D32" i="5"/>
  <c r="E32" i="5" s="1"/>
  <c r="F32" i="5" s="1" a="1"/>
  <c r="F32" i="5" s="1"/>
  <c r="C32" i="5"/>
  <c r="B33" i="5"/>
  <c r="G32" i="5" l="1" a="1"/>
  <c r="G32" i="5" s="1"/>
  <c r="D33" i="5"/>
  <c r="E33" i="5" s="1"/>
  <c r="F33" i="5" s="1" a="1"/>
  <c r="F33" i="5" s="1"/>
  <c r="C33" i="5"/>
  <c r="G33" i="5" a="1"/>
  <c r="G3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<sst xmlns="http://schemas.openxmlformats.org/spreadsheetml/2006/main" count="566" uniqueCount="198">
  <si>
    <t>00</t>
  </si>
  <si>
    <t>04</t>
  </si>
  <si>
    <t>55</t>
  </si>
  <si>
    <t>14</t>
  </si>
  <si>
    <t>0x</t>
  </si>
  <si>
    <t>10</t>
  </si>
  <si>
    <t>1</t>
  </si>
  <si>
    <t>2</t>
  </si>
  <si>
    <t>3</t>
  </si>
  <si>
    <t>4</t>
  </si>
  <si>
    <t>5</t>
  </si>
  <si>
    <t>6</t>
  </si>
  <si>
    <t>7</t>
  </si>
  <si>
    <t>22</t>
  </si>
  <si>
    <t>01</t>
  </si>
  <si>
    <t>02</t>
  </si>
  <si>
    <t>03</t>
  </si>
  <si>
    <t>13</t>
  </si>
  <si>
    <t>23</t>
  </si>
  <si>
    <t>21</t>
  </si>
  <si>
    <t>05</t>
  </si>
  <si>
    <t>81</t>
  </si>
  <si>
    <t>32</t>
  </si>
  <si>
    <t>16</t>
  </si>
  <si>
    <t>53</t>
  </si>
  <si>
    <t>91</t>
  </si>
  <si>
    <t>Speed</t>
  </si>
  <si>
    <t>max</t>
  </si>
  <si>
    <t>min</t>
  </si>
  <si>
    <t>Angle</t>
  </si>
  <si>
    <t>0</t>
  </si>
  <si>
    <t>219</t>
  </si>
  <si>
    <t>EPS Steering messages</t>
  </si>
  <si>
    <t>EPS1</t>
  </si>
  <si>
    <t>EPS2</t>
  </si>
  <si>
    <t>220</t>
  </si>
  <si>
    <t>Example message</t>
  </si>
  <si>
    <t>Expected Result</t>
  </si>
  <si>
    <t>225</t>
  </si>
  <si>
    <t>226</t>
  </si>
  <si>
    <t>SEND Command</t>
  </si>
  <si>
    <t>RECIEVE Status</t>
  </si>
  <si>
    <t>byte</t>
  </si>
  <si>
    <t>HAD_Ang_Stat_SteeringRotSpd</t>
  </si>
  <si>
    <t>HAD_Dig_Ord_SystemStatus</t>
  </si>
  <si>
    <t>Enable</t>
  </si>
  <si>
    <t>Disable</t>
  </si>
  <si>
    <t>from 0 to 1016</t>
  </si>
  <si>
    <t>ANGLE</t>
  </si>
  <si>
    <t>SPEED</t>
  </si>
  <si>
    <t>FF</t>
  </si>
  <si>
    <t>Operating normally</t>
  </si>
  <si>
    <t>Autopilot system failure</t>
  </si>
  <si>
    <t>Remote driving normal</t>
  </si>
  <si>
    <t>Remote driving failure</t>
  </si>
  <si>
    <t>EPS_Ang_Stat_SteeringAngle</t>
  </si>
  <si>
    <t>Calibration send messages</t>
  </si>
  <si>
    <t>EPS_SteeringAngle_Calibrate0</t>
  </si>
  <si>
    <t>EPS_SteeringAngle_Calibrate1</t>
  </si>
  <si>
    <t>AA</t>
  </si>
  <si>
    <t>680</t>
  </si>
  <si>
    <t>Set wheel at 0deg and send message</t>
  </si>
  <si>
    <t>RealANGLE</t>
  </si>
  <si>
    <t>EPS_Fault_ Code</t>
  </si>
  <si>
    <t>EPS_ECU_Temperature</t>
    <phoneticPr fontId="3" type="noConversion"/>
  </si>
  <si>
    <t>EPS_Torque</t>
    <phoneticPr fontId="3" type="noConversion"/>
  </si>
  <si>
    <t>EPS_Ang_Stat_SteeringRotSpd</t>
    <phoneticPr fontId="3" type="noConversion"/>
  </si>
  <si>
    <t>EPS_SAS_Stat_Calibrated</t>
    <phoneticPr fontId="3" type="noConversion"/>
  </si>
  <si>
    <t>HAD_Dig_Ord_EPSAutoDriveEnable</t>
    <phoneticPr fontId="3" type="noConversion"/>
  </si>
  <si>
    <t>00</t>
    <phoneticPr fontId="3" type="noConversion"/>
  </si>
  <si>
    <t>1E</t>
    <phoneticPr fontId="3" type="noConversion"/>
  </si>
  <si>
    <t>77</t>
    <phoneticPr fontId="3" type="noConversion"/>
  </si>
  <si>
    <t xml:space="preserve">1E </t>
    <phoneticPr fontId="3" type="noConversion"/>
  </si>
  <si>
    <t>32</t>
    <phoneticPr fontId="3" type="noConversion"/>
  </si>
  <si>
    <t>from -770 to 770</t>
    <phoneticPr fontId="3" type="noConversion"/>
  </si>
  <si>
    <t>80</t>
    <phoneticPr fontId="3" type="noConversion"/>
  </si>
  <si>
    <t>01</t>
    <phoneticPr fontId="3" type="noConversion"/>
  </si>
  <si>
    <t>28</t>
    <phoneticPr fontId="3" type="noConversion"/>
  </si>
  <si>
    <t>max</t>
    <phoneticPr fontId="3" type="noConversion"/>
  </si>
  <si>
    <t>HAD_Ang_Stat_WhellAngle</t>
    <phoneticPr fontId="3" type="noConversion"/>
  </si>
  <si>
    <t>CF</t>
    <phoneticPr fontId="3" type="noConversion"/>
  </si>
  <si>
    <t>2A</t>
    <phoneticPr fontId="3" type="noConversion"/>
  </si>
  <si>
    <t>2F</t>
    <phoneticPr fontId="3" type="noConversion"/>
  </si>
  <si>
    <t>BF</t>
    <phoneticPr fontId="3" type="noConversion"/>
  </si>
  <si>
    <t>1F</t>
    <phoneticPr fontId="3" type="noConversion"/>
  </si>
  <si>
    <t>03</t>
    <phoneticPr fontId="3" type="noConversion"/>
  </si>
  <si>
    <t>MOTOROLA</t>
    <phoneticPr fontId="3" type="noConversion"/>
  </si>
  <si>
    <t>INTEL</t>
    <phoneticPr fontId="3" type="noConversion"/>
  </si>
  <si>
    <t>39</t>
    <phoneticPr fontId="3" type="noConversion"/>
  </si>
  <si>
    <t>12</t>
    <phoneticPr fontId="3" type="noConversion"/>
  </si>
  <si>
    <t>C8</t>
    <phoneticPr fontId="3" type="noConversion"/>
  </si>
  <si>
    <t>FA</t>
    <phoneticPr fontId="3" type="noConversion"/>
  </si>
  <si>
    <t>Turn and hold EPS1 to 0 degrees at speed of 200</t>
    <phoneticPr fontId="3" type="noConversion"/>
  </si>
  <si>
    <t>Fault</t>
    <phoneticPr fontId="3" type="noConversion"/>
  </si>
  <si>
    <t>02</t>
    <phoneticPr fontId="3" type="noConversion"/>
  </si>
  <si>
    <t>04</t>
    <phoneticPr fontId="3" type="noConversion"/>
  </si>
  <si>
    <t>08</t>
    <phoneticPr fontId="3" type="noConversion"/>
  </si>
  <si>
    <t>10</t>
    <phoneticPr fontId="3" type="noConversion"/>
  </si>
  <si>
    <t>20</t>
    <phoneticPr fontId="3" type="noConversion"/>
  </si>
  <si>
    <t>40</t>
    <phoneticPr fontId="3" type="noConversion"/>
  </si>
  <si>
    <t>The supply voltage is out of range;</t>
    <phoneticPr fontId="3" type="noConversion"/>
  </si>
  <si>
    <t>Relay failure;</t>
  </si>
  <si>
    <t>Motor drive module failure;</t>
    <phoneticPr fontId="3" type="noConversion"/>
  </si>
  <si>
    <t>motor position sensor failure;</t>
    <phoneticPr fontId="3" type="noConversion"/>
  </si>
  <si>
    <t>Large difference between request and actual current;</t>
    <phoneticPr fontId="3" type="noConversion"/>
  </si>
  <si>
    <t>Torque sensor failure;</t>
  </si>
  <si>
    <t>steering wheel Angle failure;</t>
    <phoneticPr fontId="3" type="noConversion"/>
  </si>
  <si>
    <t>overcurrent;</t>
    <phoneticPr fontId="3" type="noConversion"/>
  </si>
  <si>
    <t>Value DEC</t>
  </si>
  <si>
    <t>Value HEX</t>
  </si>
  <si>
    <t>Speed deg/s</t>
  </si>
  <si>
    <t>CF39</t>
  </si>
  <si>
    <t>FFFF</t>
  </si>
  <si>
    <t>1F03</t>
  </si>
  <si>
    <t>771E</t>
  </si>
  <si>
    <t>2F2A</t>
  </si>
  <si>
    <t>BF12</t>
  </si>
  <si>
    <t>Hex value</t>
  </si>
  <si>
    <t>Dec Value</t>
  </si>
  <si>
    <t>DEC value</t>
  </si>
  <si>
    <t>HEX value</t>
  </si>
  <si>
    <t>39CF</t>
  </si>
  <si>
    <t>2A2F</t>
  </si>
  <si>
    <t>12BF</t>
  </si>
  <si>
    <t>031F</t>
  </si>
  <si>
    <t>1E77</t>
  </si>
  <si>
    <t>Steering ratio 20,5:1</t>
  </si>
  <si>
    <t>Steering wheel Degrees</t>
  </si>
  <si>
    <t>Wheel degrees</t>
  </si>
  <si>
    <t>Motorola Message</t>
  </si>
  <si>
    <t>40</t>
  </si>
  <si>
    <t>26</t>
  </si>
  <si>
    <t>47</t>
  </si>
  <si>
    <t>Turn and hold EPS1 to 200 degrees at speed of 200</t>
  </si>
  <si>
    <t>Turn and hold EPS1 to -200 degrees at speed of 200</t>
  </si>
  <si>
    <t>A7</t>
  </si>
  <si>
    <t>Intel</t>
  </si>
  <si>
    <t>Intel Message</t>
  </si>
  <si>
    <t>1E</t>
  </si>
  <si>
    <t>77</t>
  </si>
  <si>
    <t>39</t>
  </si>
  <si>
    <t>CF</t>
  </si>
  <si>
    <t>38</t>
  </si>
  <si>
    <t>71</t>
  </si>
  <si>
    <t>37</t>
  </si>
  <si>
    <t>35</t>
  </si>
  <si>
    <t>B5</t>
  </si>
  <si>
    <t>34</t>
  </si>
  <si>
    <t>57</t>
  </si>
  <si>
    <t>F9</t>
  </si>
  <si>
    <t>31</t>
  </si>
  <si>
    <t>9B</t>
  </si>
  <si>
    <t>30</t>
  </si>
  <si>
    <t>3D</t>
  </si>
  <si>
    <t>2E</t>
  </si>
  <si>
    <t>DF</t>
  </si>
  <si>
    <t>2D</t>
  </si>
  <si>
    <t>2C</t>
  </si>
  <si>
    <t>2A</t>
  </si>
  <si>
    <t>C5</t>
  </si>
  <si>
    <t>29</t>
  </si>
  <si>
    <t>67</t>
  </si>
  <si>
    <t>28</t>
  </si>
  <si>
    <t>09</t>
  </si>
  <si>
    <t>AB</t>
  </si>
  <si>
    <t>25</t>
  </si>
  <si>
    <t>4D</t>
  </si>
  <si>
    <t>EF</t>
  </si>
  <si>
    <t>33</t>
  </si>
  <si>
    <t>1F</t>
  </si>
  <si>
    <t>D5</t>
  </si>
  <si>
    <t>1D</t>
  </si>
  <si>
    <t>19</t>
  </si>
  <si>
    <t>1B</t>
  </si>
  <si>
    <t>BB</t>
  </si>
  <si>
    <t>1A</t>
  </si>
  <si>
    <t>5D</t>
  </si>
  <si>
    <t>18</t>
  </si>
  <si>
    <t>17</t>
  </si>
  <si>
    <t>A1</t>
  </si>
  <si>
    <t>43</t>
  </si>
  <si>
    <t>E5</t>
  </si>
  <si>
    <t>87</t>
  </si>
  <si>
    <t>12</t>
  </si>
  <si>
    <t>CB</t>
  </si>
  <si>
    <t>0F</t>
  </si>
  <si>
    <t>6D</t>
  </si>
  <si>
    <t>0E</t>
  </si>
  <si>
    <t>0C</t>
  </si>
  <si>
    <t>B1</t>
  </si>
  <si>
    <t>0B</t>
  </si>
  <si>
    <t>F5</t>
  </si>
  <si>
    <t>08</t>
  </si>
  <si>
    <t>97</t>
  </si>
  <si>
    <t>07</t>
  </si>
  <si>
    <t>DA</t>
  </si>
  <si>
    <t>7C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</si>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</sst>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4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center" wrapText="1"/>
    </xf>
    <xf numFmtId="49" fontId="0" fillId="2" borderId="0" xfId="0" applyNumberFormat="1" applyFill="1" applyAlignment="1">
      <alignment horizontal="center"/>
    </xf>
    <xf numFmtId="49" fontId="0" fillId="2" borderId="1" xfId="0" applyNumberFormat="1" applyFill="1" applyBorder="1" applyAlignment="1">
      <alignment horizontal="center" wrapText="1"/>
    </xf>
    <xf numFmtId="49" fontId="0" fillId="2" borderId="1" xfId="0" applyNumberFormat="1" applyFill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 wrapText="1"/>
    </xf>
    <xf numFmtId="49" fontId="0" fillId="2" borderId="0" xfId="0" applyNumberFormat="1" applyFill="1"/>
    <xf numFmtId="49" fontId="0" fillId="2" borderId="0" xfId="0" applyNumberFormat="1" applyFill="1" applyAlignment="1">
      <alignment horizontal="right"/>
    </xf>
    <xf numFmtId="49" fontId="0" fillId="2" borderId="0" xfId="0" applyNumberFormat="1" applyFill="1" applyAlignment="1">
      <alignment horizontal="left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 wrapText="1"/>
    </xf>
    <xf numFmtId="49" fontId="5" fillId="0" borderId="0" xfId="0" applyNumberFormat="1" applyFont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49" fontId="5" fillId="2" borderId="0" xfId="0" applyNumberFormat="1" applyFont="1" applyFill="1" applyAlignment="1">
      <alignment horizontal="center" wrapText="1"/>
    </xf>
    <xf numFmtId="49" fontId="0" fillId="2" borderId="0" xfId="0" applyNumberFormat="1" applyFill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6" fillId="3" borderId="1" xfId="1" applyNumberFormat="1" applyBorder="1" applyAlignment="1">
      <alignment horizontal="center"/>
    </xf>
    <xf numFmtId="49" fontId="0" fillId="0" borderId="1" xfId="0" applyNumberFormat="1" applyBorder="1" applyAlignment="1">
      <alignment horizontal="left"/>
    </xf>
    <xf numFmtId="2" fontId="0" fillId="2" borderId="0" xfId="0" applyNumberFormat="1" applyFill="1"/>
    <xf numFmtId="0" fontId="0" fillId="0" borderId="0" xfId="0" applyAlignment="1">
      <alignment horizontal="center" wrapTex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2" borderId="2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923924</xdr:colOff>
      <xdr:row>34</xdr:row>
      <xdr:rowOff>171723</xdr:rowOff>
    </xdr:from>
    <xdr:to>
      <xdr:col>26</xdr:col>
      <xdr:colOff>332126</xdr:colOff>
      <xdr:row>57</xdr:row>
      <xdr:rowOff>142020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D5B47E-CEC5-3CDD-6C14-743B88278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9974" y="8763273"/>
          <a:ext cx="6351927" cy="4351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41BF3-74BA-40F1-9EFA-E7232AFD69CF}">
  <dimension ref="B1:AE41"/>
  <sheetViews>
    <sheetView tabSelected="1" topLeftCell="A21" workbookViewId="0">
      <selection activeCell="P18" sqref="P18"/>
    </sheetView>
  </sheetViews>
  <sheetFormatPr defaultRowHeight="15" x14ac:dyDescent="0.25"/>
  <cols>
    <col min="2" max="2" width="25.28515625" customWidth="1"/>
    <col min="12" max="12" width="10.42578125" customWidth="1"/>
    <col min="16" max="16" width="14.140625" customWidth="1"/>
    <col min="20" max="20" width="9.42578125" customWidth="1"/>
    <col min="25" max="25" width="7.42578125" customWidth="1"/>
    <col min="27" max="27" width="7.28515625" customWidth="1"/>
    <col min="28" max="28" width="12.5703125" customWidth="1"/>
    <col min="29" max="29" width="13" customWidth="1"/>
    <col min="30" max="30" width="12.7109375" customWidth="1"/>
  </cols>
  <sheetData>
    <row r="1" spans="2:31" x14ac:dyDescent="0.25">
      <c r="B1" s="15" t="s">
        <v>32</v>
      </c>
    </row>
    <row r="2" spans="2:31" x14ac:dyDescent="0.25">
      <c r="AC2" s="13" t="s">
        <v>112</v>
      </c>
      <c r="AD2">
        <f>HEX2DEC(AC2)</f>
        <v>65535</v>
      </c>
    </row>
    <row r="3" spans="2:31" x14ac:dyDescent="0.25">
      <c r="B3" s="1" t="s">
        <v>40</v>
      </c>
      <c r="C3" s="1" t="s">
        <v>33</v>
      </c>
      <c r="D3" s="5" t="s">
        <v>4</v>
      </c>
      <c r="E3" s="4" t="s">
        <v>31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</row>
    <row r="4" spans="2:31" x14ac:dyDescent="0.25">
      <c r="C4" t="s">
        <v>34</v>
      </c>
      <c r="D4" s="5" t="s">
        <v>4</v>
      </c>
      <c r="E4" s="4" t="s">
        <v>35</v>
      </c>
      <c r="F4" s="1"/>
      <c r="G4" s="3" t="s">
        <v>30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1"/>
      <c r="P4" s="1"/>
      <c r="R4" s="11" t="s">
        <v>29</v>
      </c>
      <c r="S4" s="12"/>
      <c r="T4" s="12" t="s">
        <v>86</v>
      </c>
      <c r="V4" t="s">
        <v>119</v>
      </c>
      <c r="W4" t="s">
        <v>120</v>
      </c>
      <c r="Z4" s="12" t="s">
        <v>87</v>
      </c>
      <c r="AC4" t="s">
        <v>119</v>
      </c>
      <c r="AD4" t="s">
        <v>120</v>
      </c>
    </row>
    <row r="5" spans="2:31" ht="63.75" customHeight="1" x14ac:dyDescent="0.25">
      <c r="B5" s="1"/>
      <c r="C5" s="1"/>
      <c r="D5" s="5"/>
      <c r="E5" s="4"/>
      <c r="F5" s="1"/>
      <c r="G5" s="28" t="s">
        <v>68</v>
      </c>
      <c r="H5" s="6" t="s">
        <v>43</v>
      </c>
      <c r="I5" s="6" t="s">
        <v>79</v>
      </c>
      <c r="J5" s="6"/>
      <c r="K5" s="6"/>
      <c r="L5" s="6"/>
      <c r="M5" s="6"/>
      <c r="N5" s="6" t="s">
        <v>44</v>
      </c>
      <c r="O5" s="1"/>
      <c r="P5" s="1"/>
      <c r="R5" s="3">
        <v>700</v>
      </c>
      <c r="S5" s="3" t="s">
        <v>78</v>
      </c>
      <c r="T5" s="3">
        <v>39</v>
      </c>
      <c r="U5" s="3" t="s">
        <v>80</v>
      </c>
      <c r="V5" s="2" t="s">
        <v>121</v>
      </c>
      <c r="W5" s="13">
        <f>HEX2DEC(V5)</f>
        <v>14799</v>
      </c>
      <c r="Z5" s="3" t="s">
        <v>80</v>
      </c>
      <c r="AA5" s="3" t="s">
        <v>88</v>
      </c>
      <c r="AC5" s="2" t="s">
        <v>111</v>
      </c>
      <c r="AD5">
        <f>HEX2DEC(AC5)</f>
        <v>53049</v>
      </c>
      <c r="AE5">
        <f>AD2-AD5</f>
        <v>12486</v>
      </c>
    </row>
    <row r="6" spans="2:31" ht="41.25" customHeight="1" x14ac:dyDescent="0.25">
      <c r="B6" s="1"/>
      <c r="C6" s="1"/>
      <c r="D6" s="5"/>
      <c r="E6" s="4"/>
      <c r="F6" s="1"/>
      <c r="G6" s="16"/>
      <c r="H6" s="6" t="s">
        <v>47</v>
      </c>
      <c r="I6" s="38" t="s">
        <v>74</v>
      </c>
      <c r="J6" s="39"/>
      <c r="K6" s="6"/>
      <c r="L6" s="6"/>
      <c r="M6" s="6"/>
      <c r="N6" s="6"/>
      <c r="O6" s="1"/>
      <c r="P6" s="1"/>
      <c r="R6" s="3">
        <v>300</v>
      </c>
      <c r="S6" s="3"/>
      <c r="T6" s="3" t="s">
        <v>81</v>
      </c>
      <c r="U6" s="3" t="s">
        <v>82</v>
      </c>
      <c r="V6" s="2" t="s">
        <v>122</v>
      </c>
      <c r="W6" s="13">
        <f t="shared" ref="W6:W9" si="0">HEX2DEC(V6)</f>
        <v>10799</v>
      </c>
      <c r="Z6" s="3" t="s">
        <v>82</v>
      </c>
      <c r="AA6" s="3" t="s">
        <v>81</v>
      </c>
      <c r="AC6" s="2" t="s">
        <v>115</v>
      </c>
      <c r="AD6">
        <f t="shared" ref="AD6:AD9" si="1">HEX2DEC(AC6)</f>
        <v>12074</v>
      </c>
    </row>
    <row r="7" spans="2:31" x14ac:dyDescent="0.25">
      <c r="B7" s="5"/>
      <c r="C7" s="5"/>
      <c r="D7" s="5"/>
      <c r="E7" s="4"/>
      <c r="F7" s="1"/>
      <c r="G7" s="3"/>
      <c r="H7" s="9" t="s">
        <v>49</v>
      </c>
      <c r="I7" s="40" t="s">
        <v>48</v>
      </c>
      <c r="J7" s="41"/>
      <c r="K7" s="3"/>
      <c r="L7" s="3"/>
      <c r="M7" s="3"/>
      <c r="N7" s="3"/>
      <c r="O7" s="1"/>
      <c r="P7" s="1"/>
      <c r="R7" s="3">
        <f t="shared" ref="R7" si="2">HEX2DEC(F7)</f>
        <v>0</v>
      </c>
      <c r="S7" s="3"/>
      <c r="T7" s="3" t="s">
        <v>70</v>
      </c>
      <c r="U7" s="3">
        <v>77</v>
      </c>
      <c r="V7" s="2" t="s">
        <v>125</v>
      </c>
      <c r="W7" s="13">
        <f t="shared" si="0"/>
        <v>7799</v>
      </c>
      <c r="X7">
        <f>W7-W9</f>
        <v>7000</v>
      </c>
      <c r="Y7">
        <f>W5-W7</f>
        <v>7000</v>
      </c>
      <c r="Z7" s="3" t="s">
        <v>71</v>
      </c>
      <c r="AA7" s="3" t="s">
        <v>70</v>
      </c>
      <c r="AC7" s="13" t="s">
        <v>114</v>
      </c>
      <c r="AD7">
        <f t="shared" si="1"/>
        <v>30494</v>
      </c>
    </row>
    <row r="8" spans="2:31" x14ac:dyDescent="0.25">
      <c r="B8" s="5"/>
      <c r="C8" s="5"/>
      <c r="D8" s="5"/>
      <c r="E8" s="4"/>
      <c r="F8" s="1"/>
      <c r="G8" s="7" t="s">
        <v>0</v>
      </c>
      <c r="H8" s="7" t="s">
        <v>46</v>
      </c>
      <c r="I8" s="2"/>
      <c r="J8" s="2"/>
      <c r="K8" s="2"/>
      <c r="L8" s="2"/>
      <c r="M8" s="2"/>
      <c r="N8" s="7" t="s">
        <v>0</v>
      </c>
      <c r="O8" s="19" t="s">
        <v>51</v>
      </c>
      <c r="P8" s="19"/>
      <c r="R8" s="3">
        <v>300</v>
      </c>
      <c r="S8" s="3"/>
      <c r="T8" s="3">
        <v>12</v>
      </c>
      <c r="U8" s="3" t="s">
        <v>83</v>
      </c>
      <c r="V8" s="2" t="s">
        <v>123</v>
      </c>
      <c r="W8" s="13">
        <f t="shared" si="0"/>
        <v>4799</v>
      </c>
      <c r="Z8" s="3" t="s">
        <v>83</v>
      </c>
      <c r="AA8" s="3" t="s">
        <v>89</v>
      </c>
      <c r="AC8" s="2" t="s">
        <v>116</v>
      </c>
      <c r="AD8">
        <f t="shared" si="1"/>
        <v>48914</v>
      </c>
    </row>
    <row r="9" spans="2:31" x14ac:dyDescent="0.25">
      <c r="B9" s="5"/>
      <c r="C9" s="5"/>
      <c r="D9" s="5"/>
      <c r="E9" s="4"/>
      <c r="F9" s="1"/>
      <c r="G9" s="7" t="s">
        <v>14</v>
      </c>
      <c r="H9" s="7" t="s">
        <v>45</v>
      </c>
      <c r="I9" s="2"/>
      <c r="J9" s="2"/>
      <c r="K9" s="2"/>
      <c r="L9" s="2"/>
      <c r="M9" s="2"/>
      <c r="N9" s="7" t="s">
        <v>14</v>
      </c>
      <c r="O9" s="19" t="s">
        <v>52</v>
      </c>
      <c r="P9" s="19"/>
      <c r="R9" s="3">
        <v>-700</v>
      </c>
      <c r="S9" s="3" t="s">
        <v>28</v>
      </c>
      <c r="T9" s="3" t="s">
        <v>85</v>
      </c>
      <c r="U9" s="3" t="s">
        <v>84</v>
      </c>
      <c r="V9" s="2" t="s">
        <v>124</v>
      </c>
      <c r="W9" s="13">
        <f t="shared" si="0"/>
        <v>799</v>
      </c>
      <c r="Z9" s="3" t="s">
        <v>84</v>
      </c>
      <c r="AA9" s="3" t="s">
        <v>85</v>
      </c>
      <c r="AC9" s="13" t="s">
        <v>113</v>
      </c>
      <c r="AD9">
        <f t="shared" si="1"/>
        <v>7939</v>
      </c>
    </row>
    <row r="10" spans="2:31" x14ac:dyDescent="0.25">
      <c r="B10" s="5"/>
      <c r="C10" s="5"/>
      <c r="D10" s="5"/>
      <c r="E10" s="4"/>
      <c r="F10" s="1"/>
      <c r="G10" s="2"/>
      <c r="H10" s="2"/>
      <c r="I10" s="2"/>
      <c r="J10" s="2"/>
      <c r="K10" s="2"/>
      <c r="L10" s="2"/>
      <c r="M10" s="2"/>
      <c r="N10" s="7" t="s">
        <v>15</v>
      </c>
      <c r="O10" s="19" t="s">
        <v>53</v>
      </c>
      <c r="P10" s="19"/>
    </row>
    <row r="11" spans="2:31" x14ac:dyDescent="0.25">
      <c r="B11" s="5"/>
      <c r="C11" s="5"/>
      <c r="D11" s="5"/>
      <c r="E11" s="4"/>
      <c r="F11" s="1"/>
      <c r="G11" s="2"/>
      <c r="H11" s="2"/>
      <c r="I11" s="2"/>
      <c r="J11" s="2"/>
      <c r="K11" s="2"/>
      <c r="L11" s="2"/>
      <c r="M11" s="2"/>
      <c r="N11" s="7" t="s">
        <v>16</v>
      </c>
      <c r="O11" s="19" t="s">
        <v>54</v>
      </c>
      <c r="P11" s="19"/>
    </row>
    <row r="12" spans="2:31" x14ac:dyDescent="0.25">
      <c r="B12" s="5"/>
      <c r="C12" s="5"/>
      <c r="D12" s="5"/>
      <c r="E12" s="4"/>
      <c r="F12" s="1"/>
      <c r="G12" s="2"/>
      <c r="H12" s="2"/>
      <c r="I12" s="2"/>
      <c r="J12" s="2"/>
      <c r="K12" s="2"/>
      <c r="L12" s="2"/>
      <c r="M12" s="2"/>
      <c r="N12" s="2"/>
      <c r="O12" s="1"/>
      <c r="P12" s="1"/>
      <c r="V12" s="11" t="s">
        <v>26</v>
      </c>
      <c r="W12" s="12"/>
      <c r="X12" s="12"/>
      <c r="AA12" s="31" t="s">
        <v>110</v>
      </c>
      <c r="AB12" s="31" t="s">
        <v>108</v>
      </c>
      <c r="AC12" s="31" t="s">
        <v>109</v>
      </c>
    </row>
    <row r="13" spans="2:31" x14ac:dyDescent="0.25">
      <c r="B13" s="5"/>
      <c r="C13" s="5"/>
      <c r="D13" s="5"/>
      <c r="E13" s="4"/>
      <c r="F13" s="1"/>
      <c r="G13" s="2"/>
      <c r="H13" s="2"/>
      <c r="I13" s="2"/>
      <c r="J13" s="2"/>
      <c r="K13" s="2"/>
      <c r="L13" s="2"/>
      <c r="M13" s="2"/>
      <c r="N13" s="2"/>
      <c r="O13" s="1"/>
      <c r="P13" s="1"/>
      <c r="V13" s="12">
        <v>1000</v>
      </c>
      <c r="W13" s="12" t="s">
        <v>27</v>
      </c>
      <c r="X13" s="30" t="s">
        <v>91</v>
      </c>
      <c r="Y13" s="12"/>
      <c r="AA13" s="32">
        <v>1000</v>
      </c>
      <c r="AB13" s="32">
        <f>AA13*0.25</f>
        <v>250</v>
      </c>
      <c r="AC13" s="32" t="str">
        <f t="shared" ref="AC13:AC18" si="3">DEC2HEX(AB13,2)</f>
        <v>FA</v>
      </c>
      <c r="AE13" s="12"/>
    </row>
    <row r="14" spans="2:31" x14ac:dyDescent="0.25">
      <c r="B14" s="5" t="s">
        <v>36</v>
      </c>
      <c r="C14" s="5"/>
      <c r="D14" s="5"/>
      <c r="E14" s="4"/>
      <c r="F14" s="1"/>
      <c r="G14" s="2"/>
      <c r="H14" s="2"/>
      <c r="I14" s="2"/>
      <c r="J14" s="2"/>
      <c r="K14" s="2"/>
      <c r="L14" s="2"/>
      <c r="M14" s="2"/>
      <c r="N14" s="2"/>
      <c r="O14" s="1"/>
      <c r="P14" t="s">
        <v>37</v>
      </c>
      <c r="V14" s="12">
        <v>800</v>
      </c>
      <c r="W14" s="12"/>
      <c r="X14" s="30" t="s">
        <v>90</v>
      </c>
      <c r="Y14" s="12"/>
      <c r="AA14" s="32">
        <v>900</v>
      </c>
      <c r="AB14" s="32">
        <f t="shared" ref="AB14:AB23" si="4">AA14*0.25</f>
        <v>225</v>
      </c>
      <c r="AC14" s="32" t="str">
        <f t="shared" si="3"/>
        <v>E1</v>
      </c>
      <c r="AE14" s="12"/>
    </row>
    <row r="15" spans="2:31" x14ac:dyDescent="0.25">
      <c r="B15" s="5"/>
      <c r="C15" s="20"/>
      <c r="D15" s="20" t="s">
        <v>4</v>
      </c>
      <c r="E15" s="21" t="s">
        <v>31</v>
      </c>
      <c r="F15" s="19"/>
      <c r="G15" s="7" t="s">
        <v>130</v>
      </c>
      <c r="H15" s="7" t="s">
        <v>22</v>
      </c>
      <c r="I15" s="7" t="s">
        <v>131</v>
      </c>
      <c r="J15" s="7" t="s">
        <v>132</v>
      </c>
      <c r="K15" s="7" t="s">
        <v>0</v>
      </c>
      <c r="L15" s="7" t="s">
        <v>0</v>
      </c>
      <c r="M15" s="7" t="s">
        <v>0</v>
      </c>
      <c r="N15" s="7" t="s">
        <v>0</v>
      </c>
      <c r="O15" s="19"/>
      <c r="P15" s="19" t="s">
        <v>133</v>
      </c>
      <c r="Q15" s="10"/>
      <c r="R15" s="10"/>
      <c r="S15" s="10"/>
      <c r="T15" s="10"/>
      <c r="V15" s="12">
        <v>600</v>
      </c>
      <c r="W15" s="12"/>
      <c r="X15" s="12">
        <v>96</v>
      </c>
      <c r="Y15" s="12"/>
      <c r="AA15" s="32">
        <v>800</v>
      </c>
      <c r="AB15" s="32">
        <f t="shared" si="4"/>
        <v>200</v>
      </c>
      <c r="AC15" s="32" t="str">
        <f t="shared" si="3"/>
        <v>C8</v>
      </c>
      <c r="AE15" s="12"/>
    </row>
    <row r="16" spans="2:31" x14ac:dyDescent="0.25">
      <c r="B16" s="5"/>
      <c r="C16" s="5"/>
      <c r="D16" s="5"/>
      <c r="E16" s="4"/>
      <c r="F16" s="1"/>
      <c r="G16" s="7" t="s">
        <v>130</v>
      </c>
      <c r="H16" s="7" t="s">
        <v>73</v>
      </c>
      <c r="I16" s="7" t="s">
        <v>70</v>
      </c>
      <c r="J16" s="7" t="s">
        <v>71</v>
      </c>
      <c r="K16" s="7" t="s">
        <v>69</v>
      </c>
      <c r="L16" s="7" t="s">
        <v>69</v>
      </c>
      <c r="M16" s="7" t="s">
        <v>69</v>
      </c>
      <c r="N16" s="7" t="s">
        <v>69</v>
      </c>
      <c r="O16" s="19"/>
      <c r="P16" s="19" t="s">
        <v>92</v>
      </c>
      <c r="Q16" s="10"/>
      <c r="R16" s="10"/>
      <c r="S16" s="10"/>
      <c r="T16" s="10"/>
      <c r="V16" s="12">
        <v>400</v>
      </c>
      <c r="W16" s="12"/>
      <c r="X16" s="12">
        <v>64</v>
      </c>
      <c r="Y16" s="12"/>
      <c r="AA16" s="32">
        <v>700</v>
      </c>
      <c r="AB16" s="32">
        <f t="shared" si="4"/>
        <v>175</v>
      </c>
      <c r="AC16" s="32" t="str">
        <f t="shared" si="3"/>
        <v>AF</v>
      </c>
      <c r="AE16" s="12"/>
    </row>
    <row r="17" spans="2:31" x14ac:dyDescent="0.25">
      <c r="B17" s="5"/>
      <c r="C17" s="5"/>
      <c r="D17" s="5"/>
      <c r="E17" s="4"/>
      <c r="F17" s="1"/>
      <c r="G17" s="7" t="s">
        <v>130</v>
      </c>
      <c r="H17" s="7" t="s">
        <v>22</v>
      </c>
      <c r="I17" s="7" t="s">
        <v>23</v>
      </c>
      <c r="J17" s="7" t="s">
        <v>135</v>
      </c>
      <c r="K17" s="7" t="s">
        <v>0</v>
      </c>
      <c r="L17" s="7" t="s">
        <v>0</v>
      </c>
      <c r="M17" s="7" t="s">
        <v>0</v>
      </c>
      <c r="N17" s="7" t="s">
        <v>0</v>
      </c>
      <c r="O17" s="19"/>
      <c r="P17" s="19" t="s">
        <v>134</v>
      </c>
      <c r="Q17" s="10"/>
      <c r="R17" s="10"/>
      <c r="S17" s="10"/>
      <c r="T17" s="10"/>
      <c r="V17" s="12">
        <v>200</v>
      </c>
      <c r="W17" s="12"/>
      <c r="X17" s="12">
        <v>32</v>
      </c>
      <c r="Y17" s="12"/>
      <c r="AA17" s="32">
        <v>600</v>
      </c>
      <c r="AB17" s="32">
        <f t="shared" si="4"/>
        <v>150</v>
      </c>
      <c r="AC17" s="32" t="str">
        <f t="shared" si="3"/>
        <v>96</v>
      </c>
      <c r="AE17" s="12"/>
    </row>
    <row r="18" spans="2:31" x14ac:dyDescent="0.25">
      <c r="B18" s="1"/>
      <c r="C18" s="1"/>
      <c r="D18" s="5"/>
      <c r="E18" s="4"/>
      <c r="F18" s="1"/>
      <c r="G18" s="2"/>
      <c r="H18" s="2"/>
      <c r="I18" s="2"/>
      <c r="J18" s="2"/>
      <c r="K18" s="2"/>
      <c r="L18" s="2"/>
      <c r="M18" s="2"/>
      <c r="N18" s="2"/>
      <c r="O18" s="1"/>
      <c r="P18" s="1"/>
      <c r="V18" s="12">
        <v>0</v>
      </c>
      <c r="W18" s="12" t="s">
        <v>28</v>
      </c>
      <c r="X18" s="12">
        <v>0</v>
      </c>
      <c r="Y18" s="12"/>
      <c r="AA18" s="32">
        <v>500</v>
      </c>
      <c r="AB18" s="32">
        <f t="shared" si="4"/>
        <v>125</v>
      </c>
      <c r="AC18" s="32" t="str">
        <f t="shared" si="3"/>
        <v>7D</v>
      </c>
      <c r="AE18" s="12"/>
    </row>
    <row r="19" spans="2:31" x14ac:dyDescent="0.25">
      <c r="B19" s="1" t="s">
        <v>41</v>
      </c>
      <c r="C19" s="1" t="s">
        <v>33</v>
      </c>
      <c r="D19" s="5" t="s">
        <v>4</v>
      </c>
      <c r="E19" s="4" t="s">
        <v>38</v>
      </c>
      <c r="F19" s="1"/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s="1"/>
      <c r="P19" s="1"/>
      <c r="AA19" s="32">
        <v>400</v>
      </c>
      <c r="AB19" s="32">
        <f t="shared" si="4"/>
        <v>100</v>
      </c>
      <c r="AC19" s="32" t="str">
        <f t="shared" ref="AC19:AC23" si="5">DEC2HEX(AB19,2)</f>
        <v>64</v>
      </c>
    </row>
    <row r="20" spans="2:31" x14ac:dyDescent="0.25">
      <c r="C20" s="1" t="s">
        <v>34</v>
      </c>
      <c r="D20" s="5" t="s">
        <v>4</v>
      </c>
      <c r="E20" s="4" t="s">
        <v>39</v>
      </c>
      <c r="F20" s="1"/>
      <c r="G20" s="3" t="s">
        <v>30</v>
      </c>
      <c r="H20" s="3" t="s">
        <v>6</v>
      </c>
      <c r="I20" s="3" t="s">
        <v>7</v>
      </c>
      <c r="J20" s="3" t="s">
        <v>8</v>
      </c>
      <c r="K20" s="3" t="s">
        <v>9</v>
      </c>
      <c r="L20" s="3" t="s">
        <v>10</v>
      </c>
      <c r="M20" s="3" t="s">
        <v>11</v>
      </c>
      <c r="N20" s="3" t="s">
        <v>12</v>
      </c>
      <c r="AA20" s="32">
        <v>300</v>
      </c>
      <c r="AB20" s="32">
        <f t="shared" si="4"/>
        <v>75</v>
      </c>
      <c r="AC20" s="32" t="str">
        <f t="shared" si="5"/>
        <v>4B</v>
      </c>
    </row>
    <row r="21" spans="2:31" ht="60" x14ac:dyDescent="0.25">
      <c r="B21" s="1"/>
      <c r="C21" s="1"/>
      <c r="D21" s="5"/>
      <c r="E21" s="4"/>
      <c r="F21" s="1"/>
      <c r="G21" s="16" t="s">
        <v>55</v>
      </c>
      <c r="H21" s="16" t="s">
        <v>55</v>
      </c>
      <c r="I21" s="6" t="s">
        <v>66</v>
      </c>
      <c r="J21" s="6" t="s">
        <v>67</v>
      </c>
      <c r="K21" s="6"/>
      <c r="L21" s="6" t="s">
        <v>65</v>
      </c>
      <c r="M21" s="6" t="s">
        <v>64</v>
      </c>
      <c r="N21" s="6" t="s">
        <v>63</v>
      </c>
      <c r="S21" s="11" t="s">
        <v>93</v>
      </c>
      <c r="T21" s="12"/>
      <c r="AA21" s="32">
        <v>200</v>
      </c>
      <c r="AB21" s="32">
        <f t="shared" si="4"/>
        <v>50</v>
      </c>
      <c r="AC21" s="32" t="str">
        <f t="shared" si="5"/>
        <v>32</v>
      </c>
    </row>
    <row r="22" spans="2:31" ht="16.5" customHeight="1" x14ac:dyDescent="0.25">
      <c r="B22" s="1"/>
      <c r="C22" s="1"/>
      <c r="D22" s="5"/>
      <c r="E22" s="4"/>
      <c r="F22" s="1"/>
      <c r="G22" s="42" t="s">
        <v>62</v>
      </c>
      <c r="H22" s="42"/>
      <c r="I22" s="8" t="s">
        <v>49</v>
      </c>
      <c r="J22" s="18"/>
      <c r="K22" s="7" t="s">
        <v>0</v>
      </c>
      <c r="L22" s="18"/>
      <c r="M22" s="18"/>
      <c r="N22" s="18"/>
      <c r="S22" s="3" t="s">
        <v>76</v>
      </c>
      <c r="T22" s="33" t="s">
        <v>106</v>
      </c>
      <c r="AA22" s="32">
        <v>100</v>
      </c>
      <c r="AB22" s="32">
        <f t="shared" si="4"/>
        <v>25</v>
      </c>
      <c r="AC22" s="32" t="str">
        <f t="shared" si="5"/>
        <v>19</v>
      </c>
    </row>
    <row r="23" spans="2:31" x14ac:dyDescent="0.25">
      <c r="B23" s="1"/>
      <c r="C23" s="1"/>
      <c r="D23" s="5"/>
      <c r="E23" s="4"/>
      <c r="F23" s="1"/>
      <c r="G23" s="25" t="s">
        <v>50</v>
      </c>
      <c r="H23" s="26" t="s">
        <v>50</v>
      </c>
      <c r="I23" s="27" t="s">
        <v>50</v>
      </c>
      <c r="J23" s="18"/>
      <c r="K23" s="7" t="s">
        <v>14</v>
      </c>
      <c r="L23" s="18"/>
      <c r="M23" s="18"/>
      <c r="N23" s="18"/>
      <c r="S23" s="3" t="s">
        <v>94</v>
      </c>
      <c r="T23" s="33" t="s">
        <v>107</v>
      </c>
      <c r="AA23" s="32">
        <v>0</v>
      </c>
      <c r="AB23" s="32">
        <f t="shared" si="4"/>
        <v>0</v>
      </c>
      <c r="AC23" s="32" t="str">
        <f t="shared" si="5"/>
        <v>00</v>
      </c>
    </row>
    <row r="24" spans="2:31" x14ac:dyDescent="0.25">
      <c r="B24" s="1"/>
      <c r="C24" s="1"/>
      <c r="D24" s="5"/>
      <c r="E24" s="4"/>
      <c r="F24" s="1"/>
      <c r="G24" s="23"/>
      <c r="H24" s="24"/>
      <c r="I24" s="18"/>
      <c r="J24" s="18"/>
      <c r="K24" s="18"/>
      <c r="L24" s="18"/>
      <c r="M24" s="18"/>
      <c r="N24" s="18"/>
      <c r="P24" t="s">
        <v>37</v>
      </c>
      <c r="S24" s="3" t="s">
        <v>95</v>
      </c>
      <c r="T24" s="33" t="s">
        <v>105</v>
      </c>
    </row>
    <row r="25" spans="2:31" x14ac:dyDescent="0.25">
      <c r="B25" s="20" t="s">
        <v>36</v>
      </c>
      <c r="C25" s="19"/>
      <c r="D25" s="20" t="s">
        <v>4</v>
      </c>
      <c r="E25" s="21" t="s">
        <v>38</v>
      </c>
      <c r="F25" s="19"/>
      <c r="G25" s="29" t="s">
        <v>72</v>
      </c>
      <c r="H25" s="27" t="s">
        <v>71</v>
      </c>
      <c r="I25" s="27" t="s">
        <v>69</v>
      </c>
      <c r="J25" s="27" t="s">
        <v>75</v>
      </c>
      <c r="K25" s="27" t="s">
        <v>76</v>
      </c>
      <c r="L25" s="27" t="s">
        <v>0</v>
      </c>
      <c r="M25" s="27" t="s">
        <v>77</v>
      </c>
      <c r="N25" s="27" t="s">
        <v>0</v>
      </c>
      <c r="O25" s="10"/>
      <c r="P25" s="10"/>
      <c r="Q25" s="10"/>
      <c r="R25" s="10"/>
      <c r="S25" s="3" t="s">
        <v>96</v>
      </c>
      <c r="T25" s="33" t="s">
        <v>104</v>
      </c>
    </row>
    <row r="26" spans="2:31" x14ac:dyDescent="0.25">
      <c r="S26" s="3" t="s">
        <v>97</v>
      </c>
      <c r="T26" s="33" t="s">
        <v>103</v>
      </c>
    </row>
    <row r="27" spans="2:31" x14ac:dyDescent="0.25"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S27" s="3" t="s">
        <v>98</v>
      </c>
      <c r="T27" s="33" t="s">
        <v>102</v>
      </c>
    </row>
    <row r="28" spans="2:31" x14ac:dyDescent="0.25">
      <c r="B28" t="s">
        <v>56</v>
      </c>
      <c r="C28" s="1" t="s">
        <v>33</v>
      </c>
      <c r="D28" s="5" t="s">
        <v>4</v>
      </c>
      <c r="E28" s="17">
        <v>680</v>
      </c>
      <c r="G28" s="3" t="s">
        <v>30</v>
      </c>
      <c r="H28" s="3" t="s">
        <v>6</v>
      </c>
      <c r="I28" s="3" t="s">
        <v>7</v>
      </c>
      <c r="J28" s="3" t="s">
        <v>8</v>
      </c>
      <c r="K28" s="3" t="s">
        <v>9</v>
      </c>
      <c r="L28" s="3" t="s">
        <v>10</v>
      </c>
      <c r="M28" s="3" t="s">
        <v>11</v>
      </c>
      <c r="N28" s="3" t="s">
        <v>12</v>
      </c>
      <c r="S28" s="3" t="s">
        <v>99</v>
      </c>
      <c r="T28" s="33" t="s">
        <v>101</v>
      </c>
    </row>
    <row r="29" spans="2:31" ht="60" x14ac:dyDescent="0.25">
      <c r="C29" s="1" t="s">
        <v>34</v>
      </c>
      <c r="D29" s="5" t="s">
        <v>4</v>
      </c>
      <c r="E29" s="17">
        <v>681</v>
      </c>
      <c r="G29" s="16" t="s">
        <v>57</v>
      </c>
      <c r="H29" s="6" t="s">
        <v>58</v>
      </c>
      <c r="I29" s="6"/>
      <c r="J29" s="6"/>
      <c r="K29" s="6"/>
      <c r="L29" s="6"/>
      <c r="M29" s="6"/>
      <c r="N29" s="6"/>
      <c r="S29" s="3" t="s">
        <v>75</v>
      </c>
      <c r="T29" s="33" t="s">
        <v>100</v>
      </c>
    </row>
    <row r="30" spans="2:31" x14ac:dyDescent="0.25">
      <c r="G30" s="22">
        <v>55</v>
      </c>
      <c r="H30" s="22" t="s">
        <v>59</v>
      </c>
      <c r="K30" s="2"/>
      <c r="S30" s="3"/>
      <c r="T30" s="3"/>
    </row>
    <row r="31" spans="2:31" x14ac:dyDescent="0.25">
      <c r="K31" s="2"/>
    </row>
    <row r="32" spans="2:31" x14ac:dyDescent="0.25">
      <c r="B32" s="5" t="s">
        <v>36</v>
      </c>
      <c r="C32" s="5"/>
      <c r="D32" s="5"/>
      <c r="E32" s="4"/>
      <c r="F32" s="1"/>
      <c r="G32" s="2"/>
      <c r="H32" s="2"/>
      <c r="I32" s="2"/>
      <c r="J32" s="2"/>
      <c r="K32" s="2"/>
      <c r="L32" s="2"/>
      <c r="M32" s="2"/>
      <c r="N32" s="2"/>
      <c r="O32" s="1"/>
      <c r="P32" t="s">
        <v>37</v>
      </c>
    </row>
    <row r="33" spans="2:18" x14ac:dyDescent="0.25">
      <c r="B33" s="5"/>
      <c r="C33" s="20"/>
      <c r="D33" s="20" t="s">
        <v>4</v>
      </c>
      <c r="E33" s="21" t="s">
        <v>60</v>
      </c>
      <c r="F33" s="19"/>
      <c r="G33" s="7" t="s">
        <v>2</v>
      </c>
      <c r="H33" s="7" t="s">
        <v>59</v>
      </c>
      <c r="I33" s="7" t="s">
        <v>0</v>
      </c>
      <c r="J33" s="7" t="s">
        <v>0</v>
      </c>
      <c r="K33" s="7" t="s">
        <v>0</v>
      </c>
      <c r="L33" s="7" t="s">
        <v>0</v>
      </c>
      <c r="M33" s="7" t="s">
        <v>0</v>
      </c>
      <c r="N33" s="7" t="s">
        <v>0</v>
      </c>
      <c r="O33" s="19"/>
      <c r="P33" s="19" t="s">
        <v>61</v>
      </c>
      <c r="Q33" s="10"/>
      <c r="R33" s="10"/>
    </row>
    <row r="38" spans="2:18" x14ac:dyDescent="0.25">
      <c r="H38" t="s">
        <v>26</v>
      </c>
      <c r="I38">
        <v>0</v>
      </c>
      <c r="J38" t="str">
        <f>DEC2HEX(I38,2)</f>
        <v>00</v>
      </c>
    </row>
    <row r="39" spans="2:18" x14ac:dyDescent="0.25">
      <c r="I39">
        <v>1016</v>
      </c>
      <c r="J39" t="str">
        <f>DEC2HEX(I39,4)</f>
        <v>03F8</v>
      </c>
    </row>
    <row r="40" spans="2:18" x14ac:dyDescent="0.25">
      <c r="J40" t="s">
        <v>50</v>
      </c>
      <c r="K40">
        <f>HEX2DEC(J40)</f>
        <v>255</v>
      </c>
    </row>
    <row r="41" spans="2:18" x14ac:dyDescent="0.25">
      <c r="J41" t="s">
        <v>197</v>
      </c>
      <c r="K41">
        <f>HEX2DEC(J41)</f>
        <v>250</v>
      </c>
    </row>
  </sheetData>
  <mergeCells count="3">
    <mergeCell ref="I6:J6"/>
    <mergeCell ref="I7:J7"/>
    <mergeCell ref="G22:H22"/>
  </mergeCells>
  <phoneticPr fontId="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5F465-B73F-4376-B1B8-E6EB307B1751}">
  <dimension ref="A2:T79"/>
  <sheetViews>
    <sheetView workbookViewId="0">
      <selection activeCell="G19" sqref="G19"/>
    </sheetView>
  </sheetViews>
  <sheetFormatPr defaultRowHeight="15" x14ac:dyDescent="0.25"/>
  <cols>
    <col min="1" max="1" width="14.5703125" customWidth="1"/>
    <col min="2" max="2" width="19.140625" customWidth="1"/>
    <col min="3" max="3" width="10.42578125" customWidth="1"/>
    <col min="4" max="4" width="10" style="13" customWidth="1"/>
    <col min="5" max="5" width="10.28515625" style="13" customWidth="1"/>
    <col min="6" max="6" width="8.28515625" customWidth="1"/>
    <col min="7" max="7" width="8.42578125" customWidth="1"/>
    <col min="13" max="20" width="9.140625" style="13"/>
  </cols>
  <sheetData>
    <row r="2" spans="1:11" ht="15.75" thickBot="1" x14ac:dyDescent="0.3">
      <c r="B2" s="15" t="s">
        <v>126</v>
      </c>
      <c r="G2" s="13" t="s">
        <v>136</v>
      </c>
    </row>
    <row r="3" spans="1:11" ht="34.5" customHeight="1" thickBot="1" x14ac:dyDescent="0.3">
      <c r="B3" s="35" t="s">
        <v>127</v>
      </c>
      <c r="C3" s="35" t="s">
        <v>128</v>
      </c>
      <c r="D3" s="13" t="s">
        <v>118</v>
      </c>
      <c r="E3" s="13" t="s">
        <v>117</v>
      </c>
      <c r="F3" s="43" t="s">
        <v>129</v>
      </c>
      <c r="G3" s="44"/>
    </row>
    <row r="4" spans="1:11" x14ac:dyDescent="0.25">
      <c r="G4" t="s">
        <v>137</v>
      </c>
    </row>
    <row r="5" spans="1:11" x14ac:dyDescent="0.25">
      <c r="A5">
        <v>1</v>
      </c>
      <c r="B5" s="10">
        <v>700</v>
      </c>
      <c r="C5" s="34">
        <f>B5/20.5</f>
        <v>34.146341463414636</v>
      </c>
      <c r="D5" s="13">
        <f t="shared" ref="D5:D33" si="0">(B5+779.9)*10</f>
        <v>14799</v>
      </c>
      <c r="E5" s="2" t="str">
        <f>DEC2HEX(D5,4)</f>
        <v>39CF</v>
      </c>
      <c r="F5" s="22" t="str" cm="1">
        <f t="array" ref="F5">LEFT(E5,{2})</f>
        <v>39</v>
      </c>
      <c r="G5" s="22" t="str" cm="1">
        <f t="array" ref="G5">RIGHT(E5,{2})</f>
        <v>CF</v>
      </c>
      <c r="K5">
        <v>700</v>
      </c>
    </row>
    <row r="6" spans="1:11" x14ac:dyDescent="0.25">
      <c r="A6">
        <v>2</v>
      </c>
      <c r="B6" s="10">
        <f>B5-50</f>
        <v>650</v>
      </c>
      <c r="C6" s="34">
        <f t="shared" ref="C6:C33" si="1">B6/20.5</f>
        <v>31.707317073170731</v>
      </c>
      <c r="D6" s="13">
        <f t="shared" si="0"/>
        <v>14299</v>
      </c>
      <c r="E6" s="2" t="str">
        <f t="shared" ref="E6:E33" si="2">DEC2HEX(D6,4)</f>
        <v>37DB</v>
      </c>
      <c r="F6" s="22" t="str" cm="1">
        <f t="array" ref="F6">LEFT(E6,{2})</f>
        <v>37</v>
      </c>
      <c r="G6" s="22" t="str" cm="1">
        <f t="array" ref="G6">RIGHT(E6,{2})</f>
        <v>DB</v>
      </c>
      <c r="K6">
        <v>20</v>
      </c>
    </row>
    <row r="7" spans="1:11" x14ac:dyDescent="0.25">
      <c r="A7">
        <v>3</v>
      </c>
      <c r="B7" s="10">
        <f t="shared" ref="B7:B33" si="3">B6-50</f>
        <v>600</v>
      </c>
      <c r="C7" s="34">
        <f t="shared" si="1"/>
        <v>29.26829268292683</v>
      </c>
      <c r="D7" s="13">
        <f t="shared" si="0"/>
        <v>13799</v>
      </c>
      <c r="E7" s="2" t="str">
        <f t="shared" si="2"/>
        <v>35E7</v>
      </c>
      <c r="F7" s="22" t="str" cm="1">
        <f t="array" ref="F7">LEFT(E7,{2})</f>
        <v>35</v>
      </c>
      <c r="G7" s="22" t="str" cm="1">
        <f t="array" ref="G7">RIGHT(E7,{2})</f>
        <v>E7</v>
      </c>
      <c r="K7">
        <f>K5/K6</f>
        <v>35</v>
      </c>
    </row>
    <row r="8" spans="1:11" x14ac:dyDescent="0.25">
      <c r="A8">
        <v>4</v>
      </c>
      <c r="B8" s="10">
        <f t="shared" si="3"/>
        <v>550</v>
      </c>
      <c r="C8" s="34">
        <f t="shared" si="1"/>
        <v>26.829268292682926</v>
      </c>
      <c r="D8" s="13">
        <f t="shared" si="0"/>
        <v>13299</v>
      </c>
      <c r="E8" s="2" t="str">
        <f t="shared" si="2"/>
        <v>33F3</v>
      </c>
      <c r="F8" s="22" t="str" cm="1">
        <f t="array" ref="F8">LEFT(E8,{2})</f>
        <v>33</v>
      </c>
      <c r="G8" s="22" t="str" cm="1">
        <f t="array" ref="G8">RIGHT(E8,{2})</f>
        <v>F3</v>
      </c>
    </row>
    <row r="9" spans="1:11" x14ac:dyDescent="0.25">
      <c r="A9">
        <v>5</v>
      </c>
      <c r="B9" s="10">
        <f t="shared" si="3"/>
        <v>500</v>
      </c>
      <c r="C9" s="34">
        <f t="shared" si="1"/>
        <v>24.390243902439025</v>
      </c>
      <c r="D9" s="13">
        <f t="shared" si="0"/>
        <v>12799</v>
      </c>
      <c r="E9" s="2" t="str">
        <f t="shared" si="2"/>
        <v>31FF</v>
      </c>
      <c r="F9" s="22" t="str" cm="1">
        <f t="array" ref="F9">LEFT(E9,{2})</f>
        <v>31</v>
      </c>
      <c r="G9" s="22" t="str" cm="1">
        <f t="array" ref="G9">RIGHT(E9,{2})</f>
        <v>FF</v>
      </c>
    </row>
    <row r="10" spans="1:11" x14ac:dyDescent="0.25">
      <c r="A10">
        <v>6</v>
      </c>
      <c r="B10" s="10">
        <f t="shared" si="3"/>
        <v>450</v>
      </c>
      <c r="C10" s="34">
        <f t="shared" si="1"/>
        <v>21.951219512195124</v>
      </c>
      <c r="D10" s="13">
        <f t="shared" si="0"/>
        <v>12299</v>
      </c>
      <c r="E10" s="2" t="str">
        <f t="shared" si="2"/>
        <v>300B</v>
      </c>
      <c r="F10" s="22" t="str" cm="1">
        <f t="array" ref="F10">LEFT(E10,{2})</f>
        <v>30</v>
      </c>
      <c r="G10" s="22" t="str" cm="1">
        <f t="array" ref="G10">RIGHT(E10,{2})</f>
        <v>0B</v>
      </c>
    </row>
    <row r="11" spans="1:11" x14ac:dyDescent="0.25">
      <c r="A11">
        <v>7</v>
      </c>
      <c r="B11" s="10">
        <f t="shared" si="3"/>
        <v>400</v>
      </c>
      <c r="C11" s="34">
        <f t="shared" si="1"/>
        <v>19.512195121951219</v>
      </c>
      <c r="D11" s="13">
        <f t="shared" si="0"/>
        <v>11799</v>
      </c>
      <c r="E11" s="2" t="str">
        <f t="shared" si="2"/>
        <v>2E17</v>
      </c>
      <c r="F11" s="22" t="str" cm="1">
        <f t="array" ref="F11">LEFT(E11,{2})</f>
        <v>2E</v>
      </c>
      <c r="G11" s="22" t="str" cm="1">
        <f t="array" ref="G11">RIGHT(E11,{2})</f>
        <v>17</v>
      </c>
    </row>
    <row r="12" spans="1:11" x14ac:dyDescent="0.25">
      <c r="A12">
        <v>8</v>
      </c>
      <c r="B12" s="10">
        <f t="shared" si="3"/>
        <v>350</v>
      </c>
      <c r="C12" s="34">
        <f t="shared" si="1"/>
        <v>17.073170731707318</v>
      </c>
      <c r="D12" s="13">
        <f t="shared" si="0"/>
        <v>11299</v>
      </c>
      <c r="E12" s="2" t="str">
        <f t="shared" si="2"/>
        <v>2C23</v>
      </c>
      <c r="F12" s="22" t="str" cm="1">
        <f t="array" ref="F12">LEFT(E12,{2})</f>
        <v>2C</v>
      </c>
      <c r="G12" s="22" t="str" cm="1">
        <f t="array" ref="G12">RIGHT(E12,{2})</f>
        <v>23</v>
      </c>
    </row>
    <row r="13" spans="1:11" x14ac:dyDescent="0.25">
      <c r="A13">
        <v>9</v>
      </c>
      <c r="B13" s="10">
        <f t="shared" si="3"/>
        <v>300</v>
      </c>
      <c r="C13" s="34">
        <f t="shared" si="1"/>
        <v>14.634146341463415</v>
      </c>
      <c r="D13" s="13">
        <f t="shared" si="0"/>
        <v>10799</v>
      </c>
      <c r="E13" s="2" t="str">
        <f t="shared" si="2"/>
        <v>2A2F</v>
      </c>
      <c r="F13" s="22" t="str" cm="1">
        <f t="array" ref="F13">LEFT(E13,{2})</f>
        <v>2A</v>
      </c>
      <c r="G13" s="22" t="str" cm="1">
        <f t="array" ref="G13">RIGHT(E13,{2})</f>
        <v>2F</v>
      </c>
    </row>
    <row r="14" spans="1:11" x14ac:dyDescent="0.25">
      <c r="A14">
        <v>10</v>
      </c>
      <c r="B14" s="10">
        <f t="shared" si="3"/>
        <v>250</v>
      </c>
      <c r="C14" s="34">
        <f t="shared" si="1"/>
        <v>12.195121951219512</v>
      </c>
      <c r="D14" s="13">
        <f t="shared" si="0"/>
        <v>10299</v>
      </c>
      <c r="E14" s="2" t="str">
        <f t="shared" si="2"/>
        <v>283B</v>
      </c>
      <c r="F14" s="22" t="str" cm="1">
        <f t="array" ref="F14">LEFT(E14,{2})</f>
        <v>28</v>
      </c>
      <c r="G14" s="22" t="str" cm="1">
        <f t="array" ref="G14">RIGHT(E14,{2})</f>
        <v>3B</v>
      </c>
    </row>
    <row r="15" spans="1:11" x14ac:dyDescent="0.25">
      <c r="A15">
        <v>11</v>
      </c>
      <c r="B15" s="10">
        <f t="shared" si="3"/>
        <v>200</v>
      </c>
      <c r="C15" s="34">
        <f t="shared" si="1"/>
        <v>9.7560975609756095</v>
      </c>
      <c r="D15" s="13">
        <f t="shared" si="0"/>
        <v>9799</v>
      </c>
      <c r="E15" s="2" t="str">
        <f t="shared" si="2"/>
        <v>2647</v>
      </c>
      <c r="F15" s="22" t="str" cm="1">
        <f t="array" ref="F15">LEFT(E15,{2})</f>
        <v>26</v>
      </c>
      <c r="G15" s="22" t="str" cm="1">
        <f t="array" ref="G15">RIGHT(E15,{2})</f>
        <v>47</v>
      </c>
    </row>
    <row r="16" spans="1:11" x14ac:dyDescent="0.25">
      <c r="A16">
        <v>12</v>
      </c>
      <c r="B16" s="10">
        <f t="shared" si="3"/>
        <v>150</v>
      </c>
      <c r="C16" s="34">
        <f t="shared" si="1"/>
        <v>7.3170731707317076</v>
      </c>
      <c r="D16" s="13">
        <f t="shared" si="0"/>
        <v>9299</v>
      </c>
      <c r="E16" s="2" t="str">
        <f t="shared" si="2"/>
        <v>2453</v>
      </c>
      <c r="F16" s="22" t="str" cm="1">
        <f t="array" ref="F16">LEFT(E16,{2})</f>
        <v>24</v>
      </c>
      <c r="G16" s="22" t="str" cm="1">
        <f t="array" ref="G16">RIGHT(E16,{2})</f>
        <v>53</v>
      </c>
    </row>
    <row r="17" spans="1:7" x14ac:dyDescent="0.25">
      <c r="A17">
        <v>13</v>
      </c>
      <c r="B17" s="10">
        <f t="shared" si="3"/>
        <v>100</v>
      </c>
      <c r="C17" s="34">
        <f t="shared" si="1"/>
        <v>4.8780487804878048</v>
      </c>
      <c r="D17" s="13">
        <f t="shared" si="0"/>
        <v>8799</v>
      </c>
      <c r="E17" s="2" t="str">
        <f t="shared" si="2"/>
        <v>225F</v>
      </c>
      <c r="F17" s="22" t="str" cm="1">
        <f t="array" ref="F17">LEFT(E17,{2})</f>
        <v>22</v>
      </c>
      <c r="G17" s="22" t="str" cm="1">
        <f t="array" ref="G17">RIGHT(E17,{2})</f>
        <v>5F</v>
      </c>
    </row>
    <row r="18" spans="1:7" x14ac:dyDescent="0.25">
      <c r="A18">
        <v>14</v>
      </c>
      <c r="B18" s="10">
        <f t="shared" si="3"/>
        <v>50</v>
      </c>
      <c r="C18" s="34">
        <f t="shared" si="1"/>
        <v>2.4390243902439024</v>
      </c>
      <c r="D18" s="13">
        <f t="shared" si="0"/>
        <v>8299</v>
      </c>
      <c r="E18" s="2" t="str">
        <f t="shared" si="2"/>
        <v>206B</v>
      </c>
      <c r="F18" s="22" t="str" cm="1">
        <f t="array" ref="F18">LEFT(E18,{2})</f>
        <v>20</v>
      </c>
      <c r="G18" s="22" t="str" cm="1">
        <f t="array" ref="G18">RIGHT(E18,{2})</f>
        <v>6B</v>
      </c>
    </row>
    <row r="19" spans="1:7" x14ac:dyDescent="0.25">
      <c r="A19">
        <v>15</v>
      </c>
      <c r="B19" s="10">
        <f t="shared" si="3"/>
        <v>0</v>
      </c>
      <c r="C19" s="34">
        <f t="shared" si="1"/>
        <v>0</v>
      </c>
      <c r="D19" s="13">
        <f t="shared" si="0"/>
        <v>7799</v>
      </c>
      <c r="E19" s="2" t="str">
        <f t="shared" si="2"/>
        <v>1E77</v>
      </c>
      <c r="F19" s="22" t="str" cm="1">
        <f t="array" ref="F19">LEFT(E19,{2})</f>
        <v>1E</v>
      </c>
      <c r="G19" s="22" t="str" cm="1">
        <f t="array" ref="G19">RIGHT(E19,{2})</f>
        <v>77</v>
      </c>
    </row>
    <row r="20" spans="1:7" x14ac:dyDescent="0.25">
      <c r="A20">
        <v>16</v>
      </c>
      <c r="B20" s="10">
        <f t="shared" si="3"/>
        <v>-50</v>
      </c>
      <c r="C20" s="34">
        <f t="shared" si="1"/>
        <v>-2.4390243902439024</v>
      </c>
      <c r="D20" s="13">
        <f t="shared" si="0"/>
        <v>7299</v>
      </c>
      <c r="E20" s="2" t="str">
        <f t="shared" si="2"/>
        <v>1C83</v>
      </c>
      <c r="F20" s="22" t="str" cm="1">
        <f t="array" ref="F20">LEFT(E20,{2})</f>
        <v>1C</v>
      </c>
      <c r="G20" s="22" t="str" cm="1">
        <f t="array" ref="G20">RIGHT(E20,{2})</f>
        <v>83</v>
      </c>
    </row>
    <row r="21" spans="1:7" x14ac:dyDescent="0.25">
      <c r="A21">
        <v>17</v>
      </c>
      <c r="B21" s="10">
        <f t="shared" si="3"/>
        <v>-100</v>
      </c>
      <c r="C21" s="34">
        <f t="shared" si="1"/>
        <v>-4.8780487804878048</v>
      </c>
      <c r="D21" s="13">
        <f t="shared" si="0"/>
        <v>6799</v>
      </c>
      <c r="E21" s="2" t="str">
        <f t="shared" si="2"/>
        <v>1A8F</v>
      </c>
      <c r="F21" s="22" t="str" cm="1">
        <f t="array" ref="F21">LEFT(E21,{2})</f>
        <v>1A</v>
      </c>
      <c r="G21" s="22" t="str" cm="1">
        <f t="array" ref="G21">RIGHT(E21,{2})</f>
        <v>8F</v>
      </c>
    </row>
    <row r="22" spans="1:7" x14ac:dyDescent="0.25">
      <c r="A22">
        <v>18</v>
      </c>
      <c r="B22" s="10">
        <f t="shared" si="3"/>
        <v>-150</v>
      </c>
      <c r="C22" s="34">
        <f t="shared" si="1"/>
        <v>-7.3170731707317076</v>
      </c>
      <c r="D22" s="13">
        <f t="shared" si="0"/>
        <v>6299</v>
      </c>
      <c r="E22" s="2" t="str">
        <f t="shared" si="2"/>
        <v>189B</v>
      </c>
      <c r="F22" s="22" t="str" cm="1">
        <f t="array" ref="F22">LEFT(E22,{2})</f>
        <v>18</v>
      </c>
      <c r="G22" s="22" t="str" cm="1">
        <f t="array" ref="G22">RIGHT(E22,{2})</f>
        <v>9B</v>
      </c>
    </row>
    <row r="23" spans="1:7" x14ac:dyDescent="0.25">
      <c r="A23">
        <v>19</v>
      </c>
      <c r="B23" s="10">
        <f>B22-50</f>
        <v>-200</v>
      </c>
      <c r="C23" s="34">
        <f t="shared" si="1"/>
        <v>-9.7560975609756095</v>
      </c>
      <c r="D23" s="13">
        <f t="shared" si="0"/>
        <v>5799</v>
      </c>
      <c r="E23" s="2" t="str">
        <f t="shared" si="2"/>
        <v>16A7</v>
      </c>
      <c r="F23" s="22" t="str" cm="1">
        <f t="array" ref="F23">LEFT(E23,{2})</f>
        <v>16</v>
      </c>
      <c r="G23" s="22" t="str" cm="1">
        <f t="array" ref="G23">RIGHT(E23,{2})</f>
        <v>A7</v>
      </c>
    </row>
    <row r="24" spans="1:7" x14ac:dyDescent="0.25">
      <c r="A24">
        <v>20</v>
      </c>
      <c r="B24" s="10">
        <f t="shared" si="3"/>
        <v>-250</v>
      </c>
      <c r="C24" s="34">
        <f t="shared" si="1"/>
        <v>-12.195121951219512</v>
      </c>
      <c r="D24" s="13">
        <f t="shared" si="0"/>
        <v>5299</v>
      </c>
      <c r="E24" s="2" t="str">
        <f t="shared" si="2"/>
        <v>14B3</v>
      </c>
      <c r="F24" s="22" t="str" cm="1">
        <f t="array" ref="F24">LEFT(E24,{2})</f>
        <v>14</v>
      </c>
      <c r="G24" s="22" t="str" cm="1">
        <f t="array" ref="G24">RIGHT(E24,{2})</f>
        <v>B3</v>
      </c>
    </row>
    <row r="25" spans="1:7" x14ac:dyDescent="0.25">
      <c r="A25">
        <v>21</v>
      </c>
      <c r="B25" s="10">
        <f t="shared" si="3"/>
        <v>-300</v>
      </c>
      <c r="C25" s="34">
        <f t="shared" si="1"/>
        <v>-14.634146341463415</v>
      </c>
      <c r="D25" s="13">
        <f t="shared" si="0"/>
        <v>4799</v>
      </c>
      <c r="E25" s="2" t="str">
        <f t="shared" si="2"/>
        <v>12BF</v>
      </c>
      <c r="F25" s="22" t="str" cm="1">
        <f t="array" ref="F25">LEFT(E25,{2})</f>
        <v>12</v>
      </c>
      <c r="G25" s="22" t="str" cm="1">
        <f t="array" ref="G25">RIGHT(E25,{2})</f>
        <v>BF</v>
      </c>
    </row>
    <row r="26" spans="1:7" x14ac:dyDescent="0.25">
      <c r="A26">
        <v>22</v>
      </c>
      <c r="B26" s="10">
        <f t="shared" si="3"/>
        <v>-350</v>
      </c>
      <c r="C26" s="34">
        <f t="shared" si="1"/>
        <v>-17.073170731707318</v>
      </c>
      <c r="D26" s="13">
        <f t="shared" si="0"/>
        <v>4299</v>
      </c>
      <c r="E26" s="2" t="str">
        <f t="shared" si="2"/>
        <v>10CB</v>
      </c>
      <c r="F26" s="22" t="str" cm="1">
        <f t="array" ref="F26">LEFT(E26,{2})</f>
        <v>10</v>
      </c>
      <c r="G26" s="22" t="str" cm="1">
        <f t="array" ref="G26">RIGHT(E26,{2})</f>
        <v>CB</v>
      </c>
    </row>
    <row r="27" spans="1:7" x14ac:dyDescent="0.25">
      <c r="A27">
        <v>23</v>
      </c>
      <c r="B27" s="10">
        <f t="shared" si="3"/>
        <v>-400</v>
      </c>
      <c r="C27" s="34">
        <f t="shared" si="1"/>
        <v>-19.512195121951219</v>
      </c>
      <c r="D27" s="13">
        <f t="shared" si="0"/>
        <v>3799</v>
      </c>
      <c r="E27" s="2" t="str">
        <f t="shared" si="2"/>
        <v>0ED7</v>
      </c>
      <c r="F27" s="22" t="str" cm="1">
        <f t="array" ref="F27">LEFT(E27,{2})</f>
        <v>0E</v>
      </c>
      <c r="G27" s="22" t="str" cm="1">
        <f t="array" ref="G27">RIGHT(E27,{2})</f>
        <v>D7</v>
      </c>
    </row>
    <row r="28" spans="1:7" x14ac:dyDescent="0.25">
      <c r="A28">
        <v>24</v>
      </c>
      <c r="B28" s="10">
        <f t="shared" si="3"/>
        <v>-450</v>
      </c>
      <c r="C28" s="34">
        <f t="shared" si="1"/>
        <v>-21.951219512195124</v>
      </c>
      <c r="D28" s="13">
        <f t="shared" si="0"/>
        <v>3299</v>
      </c>
      <c r="E28" s="2" t="str">
        <f t="shared" si="2"/>
        <v>0CE3</v>
      </c>
      <c r="F28" s="22" t="str" cm="1">
        <f t="array" ref="F28">LEFT(E28,{2})</f>
        <v>0C</v>
      </c>
      <c r="G28" s="22" t="str" cm="1">
        <f t="array" ref="G28">RIGHT(E28,{2})</f>
        <v>E3</v>
      </c>
    </row>
    <row r="29" spans="1:7" x14ac:dyDescent="0.25">
      <c r="A29">
        <v>25</v>
      </c>
      <c r="B29" s="10">
        <f t="shared" si="3"/>
        <v>-500</v>
      </c>
      <c r="C29" s="34">
        <f t="shared" si="1"/>
        <v>-24.390243902439025</v>
      </c>
      <c r="D29" s="13">
        <f t="shared" si="0"/>
        <v>2799</v>
      </c>
      <c r="E29" s="2" t="str">
        <f t="shared" si="2"/>
        <v>0AEF</v>
      </c>
      <c r="F29" s="22" t="str" cm="1">
        <f t="array" ref="F29">LEFT(E29,{2})</f>
        <v>0A</v>
      </c>
      <c r="G29" s="22" t="str" cm="1">
        <f t="array" ref="G29">RIGHT(E29,{2})</f>
        <v>EF</v>
      </c>
    </row>
    <row r="30" spans="1:7" x14ac:dyDescent="0.25">
      <c r="A30">
        <v>26</v>
      </c>
      <c r="B30" s="10">
        <f t="shared" si="3"/>
        <v>-550</v>
      </c>
      <c r="C30" s="34">
        <f t="shared" si="1"/>
        <v>-26.829268292682926</v>
      </c>
      <c r="D30" s="13">
        <f t="shared" si="0"/>
        <v>2299</v>
      </c>
      <c r="E30" s="2" t="str">
        <f t="shared" si="2"/>
        <v>08FB</v>
      </c>
      <c r="F30" s="22" t="str" cm="1">
        <f t="array" ref="F30">LEFT(E30,{2})</f>
        <v>08</v>
      </c>
      <c r="G30" s="22" t="str" cm="1">
        <f t="array" ref="G30">RIGHT(E30,{2})</f>
        <v>FB</v>
      </c>
    </row>
    <row r="31" spans="1:7" x14ac:dyDescent="0.25">
      <c r="A31">
        <v>27</v>
      </c>
      <c r="B31" s="10">
        <f>B30-50</f>
        <v>-600</v>
      </c>
      <c r="C31" s="34">
        <f t="shared" si="1"/>
        <v>-29.26829268292683</v>
      </c>
      <c r="D31" s="13">
        <f t="shared" si="0"/>
        <v>1798.9999999999998</v>
      </c>
      <c r="E31" s="2" t="str">
        <f t="shared" si="2"/>
        <v>0706</v>
      </c>
      <c r="F31" s="22" t="str" cm="1">
        <f t="array" ref="F31">LEFT(E31,{2})</f>
        <v>07</v>
      </c>
      <c r="G31" s="22" t="str" cm="1">
        <f t="array" ref="G31">RIGHT(E31,{2})</f>
        <v>06</v>
      </c>
    </row>
    <row r="32" spans="1:7" x14ac:dyDescent="0.25">
      <c r="A32">
        <v>28</v>
      </c>
      <c r="B32" s="10">
        <f t="shared" si="3"/>
        <v>-650</v>
      </c>
      <c r="C32" s="34">
        <f t="shared" si="1"/>
        <v>-31.707317073170731</v>
      </c>
      <c r="D32" s="13">
        <f t="shared" si="0"/>
        <v>1298.9999999999998</v>
      </c>
      <c r="E32" s="2" t="str">
        <f t="shared" si="2"/>
        <v>0512</v>
      </c>
      <c r="F32" s="22" t="str" cm="1">
        <f t="array" ref="F32">LEFT(E32,{2})</f>
        <v>05</v>
      </c>
      <c r="G32" s="22" t="str" cm="1">
        <f t="array" ref="G32">RIGHT(E32,{2})</f>
        <v>12</v>
      </c>
    </row>
    <row r="33" spans="1:20" x14ac:dyDescent="0.25">
      <c r="A33">
        <v>29</v>
      </c>
      <c r="B33" s="10">
        <f t="shared" si="3"/>
        <v>-700</v>
      </c>
      <c r="C33" s="34">
        <f t="shared" si="1"/>
        <v>-34.146341463414636</v>
      </c>
      <c r="D33" s="36">
        <f t="shared" si="0"/>
        <v>798.99999999999977</v>
      </c>
      <c r="E33" s="2" t="str">
        <f t="shared" si="2"/>
        <v>031E</v>
      </c>
      <c r="F33" s="22" t="str" cm="1">
        <f t="array" ref="F33">LEFT(E33,{2})</f>
        <v>03</v>
      </c>
      <c r="G33" s="22" t="str" cm="1">
        <f t="array" ref="G33">RIGHT(E33,{2})</f>
        <v>1E</v>
      </c>
      <c r="N33" s="14" t="s">
        <v>26</v>
      </c>
      <c r="O33" s="45" t="s">
        <v>29</v>
      </c>
      <c r="P33" s="46"/>
    </row>
    <row r="35" spans="1:20" x14ac:dyDescent="0.25">
      <c r="M35" s="13">
        <v>0</v>
      </c>
      <c r="N35" s="13">
        <v>1</v>
      </c>
      <c r="O35" s="13">
        <v>2</v>
      </c>
      <c r="P35" s="13">
        <v>3</v>
      </c>
      <c r="Q35" s="13">
        <v>4</v>
      </c>
      <c r="R35" s="13">
        <v>5</v>
      </c>
      <c r="S35" s="13">
        <v>6</v>
      </c>
      <c r="T35" s="13">
        <v>7</v>
      </c>
    </row>
    <row r="37" spans="1:20" x14ac:dyDescent="0.25">
      <c r="A37">
        <v>1</v>
      </c>
      <c r="B37" s="10">
        <f>B38+35</f>
        <v>700</v>
      </c>
      <c r="C37" s="34">
        <f t="shared" ref="C37:C55" si="4">B37/20.5</f>
        <v>34.146341463414636</v>
      </c>
      <c r="D37" s="13">
        <f t="shared" ref="D37:D55" si="5">(B37+779.9)*10</f>
        <v>14799</v>
      </c>
      <c r="E37" s="2" t="str">
        <f t="shared" ref="E37:E55" si="6">DEC2HEX(D37,4)</f>
        <v>39CF</v>
      </c>
      <c r="F37" s="22" t="str" cm="1">
        <f t="array" ref="F37">LEFT(E37,{2})</f>
        <v>39</v>
      </c>
      <c r="G37" s="22" t="str" cm="1">
        <f t="array" ref="G37">RIGHT(E37,{2})</f>
        <v>CF</v>
      </c>
      <c r="J37" s="37" t="s">
        <v>4</v>
      </c>
      <c r="K37" t="s">
        <v>31</v>
      </c>
      <c r="M37" s="13" t="s">
        <v>130</v>
      </c>
      <c r="N37" s="13" t="s">
        <v>22</v>
      </c>
      <c r="O37" s="13" t="s">
        <v>140</v>
      </c>
      <c r="P37" s="13" t="s">
        <v>141</v>
      </c>
      <c r="Q37" s="13" t="s">
        <v>0</v>
      </c>
      <c r="R37" s="13" t="s">
        <v>0</v>
      </c>
      <c r="S37" s="13" t="s">
        <v>0</v>
      </c>
      <c r="T37" s="13" t="s">
        <v>0</v>
      </c>
    </row>
    <row r="38" spans="1:20" x14ac:dyDescent="0.25">
      <c r="A38">
        <v>2</v>
      </c>
      <c r="B38" s="10">
        <f t="shared" ref="B38:B55" si="7">B39+35</f>
        <v>665</v>
      </c>
      <c r="C38" s="34">
        <f t="shared" si="4"/>
        <v>32.439024390243901</v>
      </c>
      <c r="D38" s="13">
        <f t="shared" si="5"/>
        <v>14449</v>
      </c>
      <c r="E38" s="2" t="str">
        <f t="shared" si="6"/>
        <v>3871</v>
      </c>
      <c r="F38" s="22" t="str" cm="1">
        <f t="array" ref="F38">LEFT(E38,{2})</f>
        <v>38</v>
      </c>
      <c r="G38" s="22" t="str" cm="1">
        <f t="array" ref="G38">RIGHT(E38,{2})</f>
        <v>71</v>
      </c>
      <c r="M38" s="13" t="s">
        <v>130</v>
      </c>
      <c r="N38" s="13" t="s">
        <v>22</v>
      </c>
      <c r="O38" s="13" t="s">
        <v>142</v>
      </c>
      <c r="P38" s="13" t="s">
        <v>143</v>
      </c>
      <c r="Q38" s="13" t="s">
        <v>0</v>
      </c>
      <c r="R38" s="13" t="s">
        <v>0</v>
      </c>
      <c r="S38" s="13" t="s">
        <v>0</v>
      </c>
      <c r="T38" s="13" t="s">
        <v>0</v>
      </c>
    </row>
    <row r="39" spans="1:20" x14ac:dyDescent="0.25">
      <c r="A39">
        <v>3</v>
      </c>
      <c r="B39" s="10">
        <f t="shared" si="7"/>
        <v>630</v>
      </c>
      <c r="C39" s="34">
        <f t="shared" si="4"/>
        <v>30.73170731707317</v>
      </c>
      <c r="D39" s="13">
        <f t="shared" si="5"/>
        <v>14099</v>
      </c>
      <c r="E39" s="2" t="str">
        <f t="shared" si="6"/>
        <v>3713</v>
      </c>
      <c r="F39" s="22" t="str" cm="1">
        <f t="array" ref="F39">LEFT(E39,{2})</f>
        <v>37</v>
      </c>
      <c r="G39" s="22" t="str" cm="1">
        <f t="array" ref="G39">RIGHT(E39,{2})</f>
        <v>13</v>
      </c>
      <c r="M39" s="13" t="s">
        <v>130</v>
      </c>
      <c r="N39" s="13" t="s">
        <v>22</v>
      </c>
      <c r="O39" s="13" t="s">
        <v>144</v>
      </c>
      <c r="P39" s="13" t="s">
        <v>17</v>
      </c>
      <c r="Q39" s="13" t="s">
        <v>0</v>
      </c>
      <c r="R39" s="13" t="s">
        <v>0</v>
      </c>
      <c r="S39" s="13" t="s">
        <v>0</v>
      </c>
      <c r="T39" s="13" t="s">
        <v>0</v>
      </c>
    </row>
    <row r="40" spans="1:20" x14ac:dyDescent="0.25">
      <c r="A40">
        <v>4</v>
      </c>
      <c r="B40" s="10">
        <f t="shared" si="7"/>
        <v>595</v>
      </c>
      <c r="C40" s="34">
        <f t="shared" si="4"/>
        <v>29.024390243902438</v>
      </c>
      <c r="D40" s="13">
        <f t="shared" si="5"/>
        <v>13749</v>
      </c>
      <c r="E40" s="2" t="str">
        <f t="shared" si="6"/>
        <v>35B5</v>
      </c>
      <c r="F40" s="22" t="str" cm="1">
        <f t="array" ref="F40">LEFT(E40,{2})</f>
        <v>35</v>
      </c>
      <c r="G40" s="22" t="str" cm="1">
        <f t="array" ref="G40">RIGHT(E40,{2})</f>
        <v>B5</v>
      </c>
      <c r="M40" s="13" t="s">
        <v>130</v>
      </c>
      <c r="N40" s="13" t="s">
        <v>22</v>
      </c>
      <c r="O40" s="13" t="s">
        <v>145</v>
      </c>
      <c r="P40" s="13" t="s">
        <v>146</v>
      </c>
      <c r="Q40" s="13" t="s">
        <v>0</v>
      </c>
      <c r="R40" s="13" t="s">
        <v>0</v>
      </c>
      <c r="S40" s="13" t="s">
        <v>0</v>
      </c>
      <c r="T40" s="13" t="s">
        <v>0</v>
      </c>
    </row>
    <row r="41" spans="1:20" x14ac:dyDescent="0.25">
      <c r="A41">
        <v>5</v>
      </c>
      <c r="B41" s="10">
        <f t="shared" si="7"/>
        <v>560</v>
      </c>
      <c r="C41" s="34">
        <f t="shared" si="4"/>
        <v>27.317073170731707</v>
      </c>
      <c r="D41" s="13">
        <f t="shared" si="5"/>
        <v>13399</v>
      </c>
      <c r="E41" s="2" t="str">
        <f t="shared" si="6"/>
        <v>3457</v>
      </c>
      <c r="F41" s="22" t="str" cm="1">
        <f t="array" ref="F41">LEFT(E41,{2})</f>
        <v>34</v>
      </c>
      <c r="G41" s="22" t="str" cm="1">
        <f t="array" ref="G41">RIGHT(E41,{2})</f>
        <v>57</v>
      </c>
      <c r="M41" s="13" t="s">
        <v>130</v>
      </c>
      <c r="N41" s="13" t="s">
        <v>22</v>
      </c>
      <c r="O41" s="13" t="s">
        <v>147</v>
      </c>
      <c r="P41" s="13" t="s">
        <v>148</v>
      </c>
      <c r="Q41" s="13" t="s">
        <v>0</v>
      </c>
      <c r="R41" s="13" t="s">
        <v>0</v>
      </c>
      <c r="S41" s="13" t="s">
        <v>0</v>
      </c>
      <c r="T41" s="13" t="s">
        <v>0</v>
      </c>
    </row>
    <row r="42" spans="1:20" x14ac:dyDescent="0.25">
      <c r="A42">
        <v>6</v>
      </c>
      <c r="B42" s="10">
        <f t="shared" si="7"/>
        <v>525</v>
      </c>
      <c r="C42" s="34">
        <f t="shared" si="4"/>
        <v>25.609756097560975</v>
      </c>
      <c r="D42" s="13">
        <f t="shared" si="5"/>
        <v>13049</v>
      </c>
      <c r="E42" s="2" t="str">
        <f t="shared" si="6"/>
        <v>32F9</v>
      </c>
      <c r="F42" s="22" t="str" cm="1">
        <f t="array" ref="F42">LEFT(E42,{2})</f>
        <v>32</v>
      </c>
      <c r="G42" s="22" t="str" cm="1">
        <f t="array" ref="G42">RIGHT(E42,{2})</f>
        <v>F9</v>
      </c>
      <c r="M42" s="13" t="s">
        <v>130</v>
      </c>
      <c r="N42" s="13" t="s">
        <v>22</v>
      </c>
      <c r="O42" s="13" t="s">
        <v>22</v>
      </c>
      <c r="P42" s="13" t="s">
        <v>149</v>
      </c>
      <c r="Q42" s="13" t="s">
        <v>0</v>
      </c>
      <c r="R42" s="13" t="s">
        <v>0</v>
      </c>
      <c r="S42" s="13" t="s">
        <v>0</v>
      </c>
      <c r="T42" s="13" t="s">
        <v>0</v>
      </c>
    </row>
    <row r="43" spans="1:20" x14ac:dyDescent="0.25">
      <c r="A43">
        <v>7</v>
      </c>
      <c r="B43" s="10">
        <f t="shared" si="7"/>
        <v>490</v>
      </c>
      <c r="C43" s="34">
        <f t="shared" si="4"/>
        <v>23.902439024390244</v>
      </c>
      <c r="D43" s="13">
        <f t="shared" si="5"/>
        <v>12699</v>
      </c>
      <c r="E43" s="2" t="str">
        <f t="shared" si="6"/>
        <v>319B</v>
      </c>
      <c r="F43" s="22" t="str" cm="1">
        <f t="array" ref="F43">LEFT(E43,{2})</f>
        <v>31</v>
      </c>
      <c r="G43" s="22" t="str" cm="1">
        <f t="array" ref="G43">RIGHT(E43,{2})</f>
        <v>9B</v>
      </c>
      <c r="M43" s="13" t="s">
        <v>130</v>
      </c>
      <c r="N43" s="13" t="s">
        <v>22</v>
      </c>
      <c r="O43" s="13" t="s">
        <v>150</v>
      </c>
      <c r="P43" s="13" t="s">
        <v>151</v>
      </c>
      <c r="Q43" s="13" t="s">
        <v>0</v>
      </c>
      <c r="R43" s="13" t="s">
        <v>0</v>
      </c>
      <c r="S43" s="13" t="s">
        <v>0</v>
      </c>
      <c r="T43" s="13" t="s">
        <v>0</v>
      </c>
    </row>
    <row r="44" spans="1:20" x14ac:dyDescent="0.25">
      <c r="A44">
        <v>8</v>
      </c>
      <c r="B44" s="10">
        <f t="shared" si="7"/>
        <v>455</v>
      </c>
      <c r="C44" s="34">
        <f t="shared" si="4"/>
        <v>22.195121951219512</v>
      </c>
      <c r="D44" s="13">
        <f t="shared" si="5"/>
        <v>12349</v>
      </c>
      <c r="E44" s="2" t="str">
        <f t="shared" si="6"/>
        <v>303D</v>
      </c>
      <c r="F44" s="22" t="str" cm="1">
        <f t="array" ref="F44">LEFT(E44,{2})</f>
        <v>30</v>
      </c>
      <c r="G44" s="22" t="str" cm="1">
        <f t="array" ref="G44">RIGHT(E44,{2})</f>
        <v>3D</v>
      </c>
      <c r="M44" s="13" t="s">
        <v>130</v>
      </c>
      <c r="N44" s="13" t="s">
        <v>22</v>
      </c>
      <c r="O44" s="13" t="s">
        <v>152</v>
      </c>
      <c r="P44" s="13" t="s">
        <v>153</v>
      </c>
      <c r="Q44" s="13" t="s">
        <v>0</v>
      </c>
      <c r="R44" s="13" t="s">
        <v>0</v>
      </c>
      <c r="S44" s="13" t="s">
        <v>0</v>
      </c>
      <c r="T44" s="13" t="s">
        <v>0</v>
      </c>
    </row>
    <row r="45" spans="1:20" x14ac:dyDescent="0.25">
      <c r="A45">
        <v>9</v>
      </c>
      <c r="B45" s="10">
        <f t="shared" si="7"/>
        <v>420</v>
      </c>
      <c r="C45" s="34">
        <f t="shared" si="4"/>
        <v>20.487804878048781</v>
      </c>
      <c r="D45" s="13">
        <f t="shared" si="5"/>
        <v>11999</v>
      </c>
      <c r="E45" s="2" t="str">
        <f t="shared" si="6"/>
        <v>2EDF</v>
      </c>
      <c r="F45" s="22" t="str" cm="1">
        <f t="array" ref="F45">LEFT(E45,{2})</f>
        <v>2E</v>
      </c>
      <c r="G45" s="22" t="str" cm="1">
        <f t="array" ref="G45">RIGHT(E45,{2})</f>
        <v>DF</v>
      </c>
      <c r="M45" s="13" t="s">
        <v>130</v>
      </c>
      <c r="N45" s="13" t="s">
        <v>22</v>
      </c>
      <c r="O45" s="13" t="s">
        <v>154</v>
      </c>
      <c r="P45" s="13" t="s">
        <v>155</v>
      </c>
      <c r="Q45" s="13" t="s">
        <v>0</v>
      </c>
      <c r="R45" s="13" t="s">
        <v>0</v>
      </c>
      <c r="S45" s="13" t="s">
        <v>0</v>
      </c>
      <c r="T45" s="13" t="s">
        <v>0</v>
      </c>
    </row>
    <row r="46" spans="1:20" x14ac:dyDescent="0.25">
      <c r="A46">
        <v>10</v>
      </c>
      <c r="B46" s="10">
        <f t="shared" si="7"/>
        <v>385</v>
      </c>
      <c r="C46" s="34">
        <f t="shared" si="4"/>
        <v>18.780487804878049</v>
      </c>
      <c r="D46" s="13">
        <f t="shared" si="5"/>
        <v>11649</v>
      </c>
      <c r="E46" s="2" t="str">
        <f t="shared" si="6"/>
        <v>2D81</v>
      </c>
      <c r="F46" s="22" t="str" cm="1">
        <f t="array" ref="F46">LEFT(E46,{2})</f>
        <v>2D</v>
      </c>
      <c r="G46" s="22" t="str" cm="1">
        <f t="array" ref="G46">RIGHT(E46,{2})</f>
        <v>81</v>
      </c>
      <c r="M46" s="13" t="s">
        <v>130</v>
      </c>
      <c r="N46" s="13" t="s">
        <v>22</v>
      </c>
      <c r="O46" s="13" t="s">
        <v>156</v>
      </c>
      <c r="P46" s="13" t="s">
        <v>21</v>
      </c>
      <c r="Q46" s="13" t="s">
        <v>0</v>
      </c>
      <c r="R46" s="13" t="s">
        <v>0</v>
      </c>
      <c r="S46" s="13" t="s">
        <v>0</v>
      </c>
      <c r="T46" s="13" t="s">
        <v>0</v>
      </c>
    </row>
    <row r="47" spans="1:20" x14ac:dyDescent="0.25">
      <c r="A47">
        <v>11</v>
      </c>
      <c r="B47" s="10">
        <f t="shared" si="7"/>
        <v>350</v>
      </c>
      <c r="C47" s="34">
        <f t="shared" si="4"/>
        <v>17.073170731707318</v>
      </c>
      <c r="D47" s="13">
        <f t="shared" si="5"/>
        <v>11299</v>
      </c>
      <c r="E47" s="2" t="str">
        <f t="shared" si="6"/>
        <v>2C23</v>
      </c>
      <c r="F47" s="22" t="str" cm="1">
        <f t="array" ref="F47">LEFT(E47,{2})</f>
        <v>2C</v>
      </c>
      <c r="G47" s="22" t="str" cm="1">
        <f t="array" ref="G47">RIGHT(E47,{2})</f>
        <v>23</v>
      </c>
      <c r="M47" s="13" t="s">
        <v>130</v>
      </c>
      <c r="N47" s="13" t="s">
        <v>22</v>
      </c>
      <c r="O47" s="13" t="s">
        <v>157</v>
      </c>
      <c r="P47" s="13" t="s">
        <v>18</v>
      </c>
      <c r="Q47" s="13" t="s">
        <v>0</v>
      </c>
      <c r="R47" s="13" t="s">
        <v>0</v>
      </c>
      <c r="S47" s="13" t="s">
        <v>0</v>
      </c>
      <c r="T47" s="13" t="s">
        <v>0</v>
      </c>
    </row>
    <row r="48" spans="1:20" x14ac:dyDescent="0.25">
      <c r="A48">
        <v>12</v>
      </c>
      <c r="B48" s="10">
        <f t="shared" si="7"/>
        <v>315</v>
      </c>
      <c r="C48" s="34">
        <f t="shared" si="4"/>
        <v>15.365853658536585</v>
      </c>
      <c r="D48" s="13">
        <f t="shared" si="5"/>
        <v>10949</v>
      </c>
      <c r="E48" s="2" t="str">
        <f t="shared" si="6"/>
        <v>2AC5</v>
      </c>
      <c r="F48" s="22" t="str" cm="1">
        <f t="array" ref="F48">LEFT(E48,{2})</f>
        <v>2A</v>
      </c>
      <c r="G48" s="22" t="str" cm="1">
        <f t="array" ref="G48">RIGHT(E48,{2})</f>
        <v>C5</v>
      </c>
      <c r="M48" s="13" t="s">
        <v>130</v>
      </c>
      <c r="N48" s="13" t="s">
        <v>22</v>
      </c>
      <c r="O48" s="13" t="s">
        <v>158</v>
      </c>
      <c r="P48" s="13" t="s">
        <v>159</v>
      </c>
      <c r="Q48" s="13" t="s">
        <v>0</v>
      </c>
      <c r="R48" s="13" t="s">
        <v>0</v>
      </c>
      <c r="S48" s="13" t="s">
        <v>0</v>
      </c>
      <c r="T48" s="13" t="s">
        <v>0</v>
      </c>
    </row>
    <row r="49" spans="1:20" x14ac:dyDescent="0.25">
      <c r="A49">
        <v>13</v>
      </c>
      <c r="B49" s="10">
        <f t="shared" si="7"/>
        <v>280</v>
      </c>
      <c r="C49" s="34">
        <f t="shared" si="4"/>
        <v>13.658536585365853</v>
      </c>
      <c r="D49" s="13">
        <f t="shared" si="5"/>
        <v>10599</v>
      </c>
      <c r="E49" s="2" t="str">
        <f t="shared" si="6"/>
        <v>2967</v>
      </c>
      <c r="F49" s="22" t="str" cm="1">
        <f t="array" ref="F49">LEFT(E49,{2})</f>
        <v>29</v>
      </c>
      <c r="G49" s="22" t="str" cm="1">
        <f t="array" ref="G49">RIGHT(E49,{2})</f>
        <v>67</v>
      </c>
      <c r="M49" s="13" t="s">
        <v>130</v>
      </c>
      <c r="N49" s="13" t="s">
        <v>22</v>
      </c>
      <c r="O49" s="13" t="s">
        <v>160</v>
      </c>
      <c r="P49" s="13" t="s">
        <v>161</v>
      </c>
      <c r="Q49" s="13" t="s">
        <v>0</v>
      </c>
      <c r="R49" s="13" t="s">
        <v>0</v>
      </c>
      <c r="S49" s="13" t="s">
        <v>0</v>
      </c>
      <c r="T49" s="13" t="s">
        <v>0</v>
      </c>
    </row>
    <row r="50" spans="1:20" x14ac:dyDescent="0.25">
      <c r="A50">
        <v>14</v>
      </c>
      <c r="B50" s="10">
        <f t="shared" si="7"/>
        <v>245</v>
      </c>
      <c r="C50" s="34">
        <f t="shared" si="4"/>
        <v>11.951219512195122</v>
      </c>
      <c r="D50" s="13">
        <f t="shared" si="5"/>
        <v>10249</v>
      </c>
      <c r="E50" s="2" t="str">
        <f t="shared" si="6"/>
        <v>2809</v>
      </c>
      <c r="F50" s="22" t="str" cm="1">
        <f t="array" ref="F50">LEFT(E50,{2})</f>
        <v>28</v>
      </c>
      <c r="G50" s="22" t="str" cm="1">
        <f t="array" ref="G50">RIGHT(E50,{2})</f>
        <v>09</v>
      </c>
      <c r="M50" s="13" t="s">
        <v>130</v>
      </c>
      <c r="N50" s="13" t="s">
        <v>22</v>
      </c>
      <c r="O50" s="13" t="s">
        <v>162</v>
      </c>
      <c r="P50" s="13" t="s">
        <v>163</v>
      </c>
      <c r="Q50" s="13" t="s">
        <v>0</v>
      </c>
      <c r="R50" s="13" t="s">
        <v>0</v>
      </c>
      <c r="S50" s="13" t="s">
        <v>0</v>
      </c>
      <c r="T50" s="13" t="s">
        <v>0</v>
      </c>
    </row>
    <row r="51" spans="1:20" x14ac:dyDescent="0.25">
      <c r="A51">
        <v>15</v>
      </c>
      <c r="B51" s="10">
        <f t="shared" si="7"/>
        <v>210</v>
      </c>
      <c r="C51" s="34">
        <f t="shared" si="4"/>
        <v>10.24390243902439</v>
      </c>
      <c r="D51" s="13">
        <f t="shared" si="5"/>
        <v>9899</v>
      </c>
      <c r="E51" s="2" t="str">
        <f t="shared" si="6"/>
        <v>26AB</v>
      </c>
      <c r="F51" s="22" t="str" cm="1">
        <f t="array" ref="F51">LEFT(E51,{2})</f>
        <v>26</v>
      </c>
      <c r="G51" s="22" t="str" cm="1">
        <f t="array" ref="G51">RIGHT(E51,{2})</f>
        <v>AB</v>
      </c>
      <c r="M51" s="13" t="s">
        <v>130</v>
      </c>
      <c r="N51" s="13" t="s">
        <v>22</v>
      </c>
      <c r="O51" s="13" t="s">
        <v>131</v>
      </c>
      <c r="P51" s="13" t="s">
        <v>164</v>
      </c>
      <c r="Q51" s="13" t="s">
        <v>0</v>
      </c>
      <c r="R51" s="13" t="s">
        <v>0</v>
      </c>
      <c r="S51" s="13" t="s">
        <v>0</v>
      </c>
      <c r="T51" s="13" t="s">
        <v>0</v>
      </c>
    </row>
    <row r="52" spans="1:20" x14ac:dyDescent="0.25">
      <c r="A52">
        <v>16</v>
      </c>
      <c r="B52" s="10">
        <f t="shared" si="7"/>
        <v>175</v>
      </c>
      <c r="C52" s="34">
        <f t="shared" si="4"/>
        <v>8.536585365853659</v>
      </c>
      <c r="D52" s="13">
        <f t="shared" si="5"/>
        <v>9549</v>
      </c>
      <c r="E52" s="2" t="str">
        <f t="shared" si="6"/>
        <v>254D</v>
      </c>
      <c r="F52" s="22" t="str" cm="1">
        <f t="array" ref="F52">LEFT(E52,{2})</f>
        <v>25</v>
      </c>
      <c r="G52" s="22" t="str" cm="1">
        <f t="array" ref="G52">RIGHT(E52,{2})</f>
        <v>4D</v>
      </c>
      <c r="M52" s="13" t="s">
        <v>130</v>
      </c>
      <c r="N52" s="13" t="s">
        <v>22</v>
      </c>
      <c r="O52" s="13" t="s">
        <v>165</v>
      </c>
      <c r="P52" s="13" t="s">
        <v>166</v>
      </c>
      <c r="Q52" s="13" t="s">
        <v>0</v>
      </c>
      <c r="R52" s="13" t="s">
        <v>0</v>
      </c>
      <c r="S52" s="13" t="s">
        <v>0</v>
      </c>
      <c r="T52" s="13" t="s">
        <v>0</v>
      </c>
    </row>
    <row r="53" spans="1:20" x14ac:dyDescent="0.25">
      <c r="A53">
        <v>17</v>
      </c>
      <c r="B53" s="10">
        <f t="shared" si="7"/>
        <v>140</v>
      </c>
      <c r="C53" s="34">
        <f t="shared" si="4"/>
        <v>6.8292682926829267</v>
      </c>
      <c r="D53" s="13">
        <f t="shared" si="5"/>
        <v>9199</v>
      </c>
      <c r="E53" s="2" t="str">
        <f t="shared" si="6"/>
        <v>23EF</v>
      </c>
      <c r="F53" s="22" t="str" cm="1">
        <f t="array" ref="F53">LEFT(E53,{2})</f>
        <v>23</v>
      </c>
      <c r="G53" s="22" t="str" cm="1">
        <f t="array" ref="G53">RIGHT(E53,{2})</f>
        <v>EF</v>
      </c>
      <c r="M53" s="13" t="s">
        <v>130</v>
      </c>
      <c r="N53" s="13" t="s">
        <v>22</v>
      </c>
      <c r="O53" s="13" t="s">
        <v>18</v>
      </c>
      <c r="P53" s="13" t="s">
        <v>167</v>
      </c>
      <c r="Q53" s="13" t="s">
        <v>0</v>
      </c>
      <c r="R53" s="13" t="s">
        <v>0</v>
      </c>
      <c r="S53" s="13" t="s">
        <v>0</v>
      </c>
      <c r="T53" s="13" t="s">
        <v>0</v>
      </c>
    </row>
    <row r="54" spans="1:20" x14ac:dyDescent="0.25">
      <c r="A54">
        <v>18</v>
      </c>
      <c r="B54" s="10">
        <f t="shared" si="7"/>
        <v>105</v>
      </c>
      <c r="C54" s="34">
        <f t="shared" si="4"/>
        <v>5.1219512195121952</v>
      </c>
      <c r="D54" s="13">
        <f t="shared" si="5"/>
        <v>8849</v>
      </c>
      <c r="E54" s="2" t="str">
        <f t="shared" si="6"/>
        <v>2291</v>
      </c>
      <c r="F54" s="22" t="str" cm="1">
        <f t="array" ref="F54">LEFT(E54,{2})</f>
        <v>22</v>
      </c>
      <c r="G54" s="22" t="str" cm="1">
        <f t="array" ref="G54">RIGHT(E54,{2})</f>
        <v>91</v>
      </c>
      <c r="M54" s="13" t="s">
        <v>130</v>
      </c>
      <c r="N54" s="13" t="s">
        <v>22</v>
      </c>
      <c r="O54" s="13" t="s">
        <v>13</v>
      </c>
      <c r="P54" s="13" t="s">
        <v>25</v>
      </c>
      <c r="Q54" s="13" t="s">
        <v>0</v>
      </c>
      <c r="R54" s="13" t="s">
        <v>0</v>
      </c>
      <c r="S54" s="13" t="s">
        <v>0</v>
      </c>
      <c r="T54" s="13" t="s">
        <v>0</v>
      </c>
    </row>
    <row r="55" spans="1:20" x14ac:dyDescent="0.25">
      <c r="A55">
        <v>19</v>
      </c>
      <c r="B55" s="10">
        <f t="shared" si="7"/>
        <v>70</v>
      </c>
      <c r="C55" s="34">
        <f t="shared" si="4"/>
        <v>3.4146341463414633</v>
      </c>
      <c r="D55" s="13">
        <f t="shared" si="5"/>
        <v>8499</v>
      </c>
      <c r="E55" s="2" t="str">
        <f t="shared" si="6"/>
        <v>2133</v>
      </c>
      <c r="F55" s="22" t="str" cm="1">
        <f t="array" ref="F55">LEFT(E55,{2})</f>
        <v>21</v>
      </c>
      <c r="G55" s="22" t="str" cm="1">
        <f t="array" ref="G55">RIGHT(E55,{2})</f>
        <v>33</v>
      </c>
      <c r="M55" s="13" t="s">
        <v>130</v>
      </c>
      <c r="N55" s="13" t="s">
        <v>22</v>
      </c>
      <c r="O55" s="13" t="s">
        <v>19</v>
      </c>
      <c r="P55" s="13" t="s">
        <v>168</v>
      </c>
      <c r="Q55" s="13" t="s">
        <v>0</v>
      </c>
      <c r="R55" s="13" t="s">
        <v>0</v>
      </c>
      <c r="S55" s="13" t="s">
        <v>0</v>
      </c>
      <c r="T55" s="13" t="s">
        <v>0</v>
      </c>
    </row>
    <row r="56" spans="1:20" x14ac:dyDescent="0.25">
      <c r="A56">
        <v>20</v>
      </c>
      <c r="B56" s="10">
        <f>B57+35</f>
        <v>35</v>
      </c>
      <c r="C56" s="34">
        <f t="shared" ref="C56:C58" si="8">B56/20.5</f>
        <v>1.7073170731707317</v>
      </c>
      <c r="D56" s="13">
        <f t="shared" ref="D56:D58" si="9">(B56+779.9)*10</f>
        <v>8149</v>
      </c>
      <c r="E56" s="2" t="str">
        <f t="shared" ref="E56:E58" si="10">DEC2HEX(D56,4)</f>
        <v>1FD5</v>
      </c>
      <c r="F56" s="22" t="str" cm="1">
        <f t="array" ref="F56">LEFT(E56,{2})</f>
        <v>1F</v>
      </c>
      <c r="G56" s="22" t="str" cm="1">
        <f t="array" ref="G56">RIGHT(E56,{2})</f>
        <v>D5</v>
      </c>
      <c r="M56" s="13" t="s">
        <v>130</v>
      </c>
      <c r="N56" s="13" t="s">
        <v>22</v>
      </c>
      <c r="O56" s="13" t="s">
        <v>169</v>
      </c>
      <c r="P56" s="13" t="s">
        <v>170</v>
      </c>
      <c r="Q56" s="13" t="s">
        <v>0</v>
      </c>
      <c r="R56" s="13" t="s">
        <v>0</v>
      </c>
      <c r="S56" s="13" t="s">
        <v>0</v>
      </c>
      <c r="T56" s="13" t="s">
        <v>0</v>
      </c>
    </row>
    <row r="57" spans="1:20" x14ac:dyDescent="0.25">
      <c r="A57">
        <v>21</v>
      </c>
      <c r="B57" s="10">
        <v>0</v>
      </c>
      <c r="C57" s="34">
        <f t="shared" si="8"/>
        <v>0</v>
      </c>
      <c r="D57" s="13">
        <f t="shared" si="9"/>
        <v>7799</v>
      </c>
      <c r="E57" s="2" t="str">
        <f t="shared" si="10"/>
        <v>1E77</v>
      </c>
      <c r="F57" s="22" t="str" cm="1">
        <f t="array" ref="F57">LEFT(E57,{2})</f>
        <v>1E</v>
      </c>
      <c r="G57" s="22" t="str" cm="1">
        <f t="array" ref="G57">RIGHT(E57,{2})</f>
        <v>77</v>
      </c>
      <c r="M57" s="13" t="s">
        <v>130</v>
      </c>
      <c r="N57" s="13" t="s">
        <v>22</v>
      </c>
      <c r="O57" s="13" t="s">
        <v>138</v>
      </c>
      <c r="P57" s="13" t="s">
        <v>139</v>
      </c>
      <c r="Q57" s="13" t="s">
        <v>0</v>
      </c>
      <c r="R57" s="13" t="s">
        <v>0</v>
      </c>
      <c r="S57" s="13" t="s">
        <v>0</v>
      </c>
      <c r="T57" s="13" t="s">
        <v>0</v>
      </c>
    </row>
    <row r="58" spans="1:20" x14ac:dyDescent="0.25">
      <c r="A58">
        <v>22</v>
      </c>
      <c r="B58" s="10">
        <f>B57-35</f>
        <v>-35</v>
      </c>
      <c r="C58" s="34">
        <f t="shared" si="8"/>
        <v>-1.7073170731707317</v>
      </c>
      <c r="D58" s="13">
        <f t="shared" si="9"/>
        <v>7449</v>
      </c>
      <c r="E58" s="2" t="str">
        <f t="shared" si="10"/>
        <v>1D19</v>
      </c>
      <c r="F58" s="22" t="str" cm="1">
        <f t="array" ref="F58">LEFT(E58,{2})</f>
        <v>1D</v>
      </c>
      <c r="G58" s="22" t="str" cm="1">
        <f t="array" ref="G58">RIGHT(E58,{2})</f>
        <v>19</v>
      </c>
      <c r="M58" s="13" t="s">
        <v>130</v>
      </c>
      <c r="N58" s="13" t="s">
        <v>22</v>
      </c>
      <c r="O58" s="13" t="s">
        <v>171</v>
      </c>
      <c r="P58" s="13" t="s">
        <v>172</v>
      </c>
      <c r="Q58" s="13" t="s">
        <v>0</v>
      </c>
      <c r="R58" s="13" t="s">
        <v>0</v>
      </c>
      <c r="S58" s="13" t="s">
        <v>0</v>
      </c>
      <c r="T58" s="13" t="s">
        <v>0</v>
      </c>
    </row>
    <row r="59" spans="1:20" x14ac:dyDescent="0.25">
      <c r="A59">
        <v>23</v>
      </c>
      <c r="B59" s="10">
        <f t="shared" ref="B59:B77" si="11">B58-35</f>
        <v>-70</v>
      </c>
      <c r="C59" s="34">
        <f t="shared" ref="C59:C77" si="12">B59/20.5</f>
        <v>-3.4146341463414633</v>
      </c>
      <c r="D59" s="13">
        <f t="shared" ref="D59:D77" si="13">(B59+779.9)*10</f>
        <v>7099</v>
      </c>
      <c r="E59" s="2" t="str">
        <f t="shared" ref="E59:E77" si="14">DEC2HEX(D59,4)</f>
        <v>1BBB</v>
      </c>
      <c r="F59" s="22" t="str" cm="1">
        <f t="array" ref="F59">LEFT(E59,{2})</f>
        <v>1B</v>
      </c>
      <c r="G59" s="22" t="str" cm="1">
        <f t="array" ref="G59">RIGHT(E59,{2})</f>
        <v>BB</v>
      </c>
      <c r="M59" s="13" t="s">
        <v>130</v>
      </c>
      <c r="N59" s="13" t="s">
        <v>22</v>
      </c>
      <c r="O59" s="13" t="s">
        <v>173</v>
      </c>
      <c r="P59" s="13" t="s">
        <v>174</v>
      </c>
      <c r="Q59" s="13" t="s">
        <v>0</v>
      </c>
      <c r="R59" s="13" t="s">
        <v>0</v>
      </c>
      <c r="S59" s="13" t="s">
        <v>0</v>
      </c>
      <c r="T59" s="13" t="s">
        <v>0</v>
      </c>
    </row>
    <row r="60" spans="1:20" x14ac:dyDescent="0.25">
      <c r="A60">
        <v>24</v>
      </c>
      <c r="B60" s="10">
        <f t="shared" si="11"/>
        <v>-105</v>
      </c>
      <c r="C60" s="34">
        <f t="shared" si="12"/>
        <v>-5.1219512195121952</v>
      </c>
      <c r="D60" s="13">
        <f t="shared" si="13"/>
        <v>6749</v>
      </c>
      <c r="E60" s="2" t="str">
        <f t="shared" si="14"/>
        <v>1A5D</v>
      </c>
      <c r="F60" s="22" t="str" cm="1">
        <f t="array" ref="F60">LEFT(E60,{2})</f>
        <v>1A</v>
      </c>
      <c r="G60" s="22" t="str" cm="1">
        <f t="array" ref="G60">RIGHT(E60,{2})</f>
        <v>5D</v>
      </c>
      <c r="M60" s="13" t="s">
        <v>130</v>
      </c>
      <c r="N60" s="13" t="s">
        <v>22</v>
      </c>
      <c r="O60" s="13" t="s">
        <v>175</v>
      </c>
      <c r="P60" s="13" t="s">
        <v>176</v>
      </c>
      <c r="Q60" s="13" t="s">
        <v>0</v>
      </c>
      <c r="R60" s="13" t="s">
        <v>0</v>
      </c>
      <c r="S60" s="13" t="s">
        <v>0</v>
      </c>
      <c r="T60" s="13" t="s">
        <v>0</v>
      </c>
    </row>
    <row r="61" spans="1:20" x14ac:dyDescent="0.25">
      <c r="A61">
        <v>25</v>
      </c>
      <c r="B61" s="10">
        <f t="shared" si="11"/>
        <v>-140</v>
      </c>
      <c r="C61" s="34">
        <f t="shared" si="12"/>
        <v>-6.8292682926829267</v>
      </c>
      <c r="D61" s="13">
        <f t="shared" si="13"/>
        <v>6399</v>
      </c>
      <c r="E61" s="2" t="str">
        <f t="shared" si="14"/>
        <v>18FF</v>
      </c>
      <c r="F61" s="22" t="str" cm="1">
        <f t="array" ref="F61">LEFT(E61,{2})</f>
        <v>18</v>
      </c>
      <c r="G61" s="22" t="str" cm="1">
        <f t="array" ref="G61">RIGHT(E61,{2})</f>
        <v>FF</v>
      </c>
      <c r="M61" s="13" t="s">
        <v>130</v>
      </c>
      <c r="N61" s="13" t="s">
        <v>22</v>
      </c>
      <c r="O61" s="13" t="s">
        <v>177</v>
      </c>
      <c r="P61" s="13" t="s">
        <v>50</v>
      </c>
      <c r="Q61" s="13" t="s">
        <v>0</v>
      </c>
      <c r="R61" s="13" t="s">
        <v>0</v>
      </c>
      <c r="S61" s="13" t="s">
        <v>0</v>
      </c>
      <c r="T61" s="13" t="s">
        <v>0</v>
      </c>
    </row>
    <row r="62" spans="1:20" x14ac:dyDescent="0.25">
      <c r="A62">
        <v>26</v>
      </c>
      <c r="B62" s="10">
        <f t="shared" si="11"/>
        <v>-175</v>
      </c>
      <c r="C62" s="34">
        <f t="shared" si="12"/>
        <v>-8.536585365853659</v>
      </c>
      <c r="D62" s="13">
        <f t="shared" si="13"/>
        <v>6049</v>
      </c>
      <c r="E62" s="2" t="str">
        <f t="shared" si="14"/>
        <v>17A1</v>
      </c>
      <c r="F62" s="22" t="str" cm="1">
        <f t="array" ref="F62">LEFT(E62,{2})</f>
        <v>17</v>
      </c>
      <c r="G62" s="22" t="str" cm="1">
        <f t="array" ref="G62">RIGHT(E62,{2})</f>
        <v>A1</v>
      </c>
      <c r="M62" s="13" t="s">
        <v>130</v>
      </c>
      <c r="N62" s="13" t="s">
        <v>22</v>
      </c>
      <c r="O62" s="13" t="s">
        <v>178</v>
      </c>
      <c r="P62" s="13" t="s">
        <v>179</v>
      </c>
      <c r="Q62" s="13" t="s">
        <v>0</v>
      </c>
      <c r="R62" s="13" t="s">
        <v>0</v>
      </c>
      <c r="S62" s="13" t="s">
        <v>0</v>
      </c>
      <c r="T62" s="13" t="s">
        <v>0</v>
      </c>
    </row>
    <row r="63" spans="1:20" x14ac:dyDescent="0.25">
      <c r="A63">
        <v>27</v>
      </c>
      <c r="B63" s="10">
        <f t="shared" si="11"/>
        <v>-210</v>
      </c>
      <c r="C63" s="34">
        <f t="shared" si="12"/>
        <v>-10.24390243902439</v>
      </c>
      <c r="D63" s="13">
        <f t="shared" si="13"/>
        <v>5699</v>
      </c>
      <c r="E63" s="2" t="str">
        <f t="shared" si="14"/>
        <v>1643</v>
      </c>
      <c r="F63" s="22" t="str" cm="1">
        <f t="array" ref="F63">LEFT(E63,{2})</f>
        <v>16</v>
      </c>
      <c r="G63" s="22" t="str" cm="1">
        <f t="array" ref="G63">RIGHT(E63,{2})</f>
        <v>43</v>
      </c>
      <c r="M63" s="13" t="s">
        <v>130</v>
      </c>
      <c r="N63" s="13" t="s">
        <v>22</v>
      </c>
      <c r="O63" s="13" t="s">
        <v>23</v>
      </c>
      <c r="P63" s="13" t="s">
        <v>180</v>
      </c>
      <c r="Q63" s="13" t="s">
        <v>0</v>
      </c>
      <c r="R63" s="13" t="s">
        <v>0</v>
      </c>
      <c r="S63" s="13" t="s">
        <v>0</v>
      </c>
      <c r="T63" s="13" t="s">
        <v>0</v>
      </c>
    </row>
    <row r="64" spans="1:20" x14ac:dyDescent="0.25">
      <c r="A64">
        <v>28</v>
      </c>
      <c r="B64" s="10">
        <f t="shared" si="11"/>
        <v>-245</v>
      </c>
      <c r="C64" s="34">
        <f t="shared" si="12"/>
        <v>-11.951219512195122</v>
      </c>
      <c r="D64" s="13">
        <f t="shared" si="13"/>
        <v>5349</v>
      </c>
      <c r="E64" s="2" t="str">
        <f t="shared" si="14"/>
        <v>14E5</v>
      </c>
      <c r="F64" s="22" t="str" cm="1">
        <f t="array" ref="F64">LEFT(E64,{2})</f>
        <v>14</v>
      </c>
      <c r="G64" s="22" t="str" cm="1">
        <f t="array" ref="G64">RIGHT(E64,{2})</f>
        <v>E5</v>
      </c>
      <c r="M64" s="13" t="s">
        <v>130</v>
      </c>
      <c r="N64" s="13" t="s">
        <v>22</v>
      </c>
      <c r="O64" s="13" t="s">
        <v>3</v>
      </c>
      <c r="P64" s="13" t="s">
        <v>181</v>
      </c>
      <c r="Q64" s="13" t="s">
        <v>0</v>
      </c>
      <c r="R64" s="13" t="s">
        <v>0</v>
      </c>
      <c r="S64" s="13" t="s">
        <v>0</v>
      </c>
      <c r="T64" s="13" t="s">
        <v>0</v>
      </c>
    </row>
    <row r="65" spans="1:20" x14ac:dyDescent="0.25">
      <c r="A65">
        <v>29</v>
      </c>
      <c r="B65" s="10">
        <f t="shared" si="11"/>
        <v>-280</v>
      </c>
      <c r="C65" s="34">
        <f t="shared" si="12"/>
        <v>-13.658536585365853</v>
      </c>
      <c r="D65" s="13">
        <f t="shared" si="13"/>
        <v>4999</v>
      </c>
      <c r="E65" s="2" t="str">
        <f t="shared" si="14"/>
        <v>1387</v>
      </c>
      <c r="F65" s="22" t="str" cm="1">
        <f t="array" ref="F65">LEFT(E65,{2})</f>
        <v>13</v>
      </c>
      <c r="G65" s="22" t="str" cm="1">
        <f t="array" ref="G65">RIGHT(E65,{2})</f>
        <v>87</v>
      </c>
      <c r="M65" s="13" t="s">
        <v>130</v>
      </c>
      <c r="N65" s="13" t="s">
        <v>22</v>
      </c>
      <c r="O65" s="13" t="s">
        <v>17</v>
      </c>
      <c r="P65" s="13" t="s">
        <v>182</v>
      </c>
      <c r="Q65" s="13" t="s">
        <v>0</v>
      </c>
      <c r="R65" s="13" t="s">
        <v>0</v>
      </c>
      <c r="S65" s="13" t="s">
        <v>0</v>
      </c>
      <c r="T65" s="13" t="s">
        <v>0</v>
      </c>
    </row>
    <row r="66" spans="1:20" x14ac:dyDescent="0.25">
      <c r="A66">
        <v>30</v>
      </c>
      <c r="B66" s="10">
        <f t="shared" si="11"/>
        <v>-315</v>
      </c>
      <c r="C66" s="34">
        <f t="shared" si="12"/>
        <v>-15.365853658536585</v>
      </c>
      <c r="D66" s="13">
        <f t="shared" si="13"/>
        <v>4649</v>
      </c>
      <c r="E66" s="2" t="str">
        <f t="shared" si="14"/>
        <v>1229</v>
      </c>
      <c r="F66" s="22" t="str" cm="1">
        <f t="array" ref="F66">LEFT(E66,{2})</f>
        <v>12</v>
      </c>
      <c r="G66" s="22" t="str" cm="1">
        <f t="array" ref="G66">RIGHT(E66,{2})</f>
        <v>29</v>
      </c>
      <c r="M66" s="13" t="s">
        <v>130</v>
      </c>
      <c r="N66" s="13" t="s">
        <v>22</v>
      </c>
      <c r="O66" s="13" t="s">
        <v>183</v>
      </c>
      <c r="P66" s="13" t="s">
        <v>160</v>
      </c>
      <c r="Q66" s="13" t="s">
        <v>0</v>
      </c>
      <c r="R66" s="13" t="s">
        <v>0</v>
      </c>
      <c r="S66" s="13" t="s">
        <v>0</v>
      </c>
      <c r="T66" s="13" t="s">
        <v>0</v>
      </c>
    </row>
    <row r="67" spans="1:20" x14ac:dyDescent="0.25">
      <c r="A67">
        <v>31</v>
      </c>
      <c r="B67" s="10">
        <f t="shared" si="11"/>
        <v>-350</v>
      </c>
      <c r="C67" s="34">
        <f t="shared" si="12"/>
        <v>-17.073170731707318</v>
      </c>
      <c r="D67" s="13">
        <f t="shared" si="13"/>
        <v>4299</v>
      </c>
      <c r="E67" s="2" t="str">
        <f t="shared" si="14"/>
        <v>10CB</v>
      </c>
      <c r="F67" s="22" t="str" cm="1">
        <f t="array" ref="F67">LEFT(E67,{2})</f>
        <v>10</v>
      </c>
      <c r="G67" s="22" t="str" cm="1">
        <f t="array" ref="G67">RIGHT(E67,{2})</f>
        <v>CB</v>
      </c>
      <c r="M67" s="13" t="s">
        <v>130</v>
      </c>
      <c r="N67" s="13" t="s">
        <v>22</v>
      </c>
      <c r="O67" s="13" t="s">
        <v>5</v>
      </c>
      <c r="P67" s="13" t="s">
        <v>184</v>
      </c>
      <c r="Q67" s="13" t="s">
        <v>0</v>
      </c>
      <c r="R67" s="13" t="s">
        <v>0</v>
      </c>
      <c r="S67" s="13" t="s">
        <v>0</v>
      </c>
      <c r="T67" s="13" t="s">
        <v>0</v>
      </c>
    </row>
    <row r="68" spans="1:20" x14ac:dyDescent="0.25">
      <c r="A68">
        <v>32</v>
      </c>
      <c r="B68" s="10">
        <f t="shared" si="11"/>
        <v>-385</v>
      </c>
      <c r="C68" s="34">
        <f t="shared" si="12"/>
        <v>-18.780487804878049</v>
      </c>
      <c r="D68" s="13">
        <f t="shared" si="13"/>
        <v>3949</v>
      </c>
      <c r="E68" s="2" t="str">
        <f t="shared" si="14"/>
        <v>0F6D</v>
      </c>
      <c r="F68" s="22" t="str" cm="1">
        <f t="array" ref="F68">LEFT(E68,{2})</f>
        <v>0F</v>
      </c>
      <c r="G68" s="22" t="str" cm="1">
        <f t="array" ref="G68">RIGHT(E68,{2})</f>
        <v>6D</v>
      </c>
      <c r="M68" s="13" t="s">
        <v>130</v>
      </c>
      <c r="N68" s="13" t="s">
        <v>22</v>
      </c>
      <c r="O68" s="13" t="s">
        <v>185</v>
      </c>
      <c r="P68" s="13" t="s">
        <v>186</v>
      </c>
      <c r="Q68" s="13" t="s">
        <v>0</v>
      </c>
      <c r="R68" s="13" t="s">
        <v>0</v>
      </c>
      <c r="S68" s="13" t="s">
        <v>0</v>
      </c>
      <c r="T68" s="13" t="s">
        <v>0</v>
      </c>
    </row>
    <row r="69" spans="1:20" x14ac:dyDescent="0.25">
      <c r="A69">
        <v>33</v>
      </c>
      <c r="B69" s="10">
        <f t="shared" si="11"/>
        <v>-420</v>
      </c>
      <c r="C69" s="34">
        <f t="shared" si="12"/>
        <v>-20.487804878048781</v>
      </c>
      <c r="D69" s="13">
        <f t="shared" si="13"/>
        <v>3599</v>
      </c>
      <c r="E69" s="2" t="str">
        <f t="shared" si="14"/>
        <v>0E0F</v>
      </c>
      <c r="F69" s="22" t="str" cm="1">
        <f t="array" ref="F69">LEFT(E69,{2})</f>
        <v>0E</v>
      </c>
      <c r="G69" s="22" t="str" cm="1">
        <f t="array" ref="G69">RIGHT(E69,{2})</f>
        <v>0F</v>
      </c>
      <c r="M69" s="13" t="s">
        <v>130</v>
      </c>
      <c r="N69" s="13" t="s">
        <v>22</v>
      </c>
      <c r="O69" s="13" t="s">
        <v>187</v>
      </c>
      <c r="P69" s="13" t="s">
        <v>185</v>
      </c>
      <c r="Q69" s="13" t="s">
        <v>0</v>
      </c>
      <c r="R69" s="13" t="s">
        <v>0</v>
      </c>
      <c r="S69" s="13" t="s">
        <v>0</v>
      </c>
      <c r="T69" s="13" t="s">
        <v>0</v>
      </c>
    </row>
    <row r="70" spans="1:20" x14ac:dyDescent="0.25">
      <c r="A70">
        <v>34</v>
      </c>
      <c r="B70" s="10">
        <f t="shared" si="11"/>
        <v>-455</v>
      </c>
      <c r="C70" s="34">
        <f t="shared" si="12"/>
        <v>-22.195121951219512</v>
      </c>
      <c r="D70" s="13">
        <f t="shared" si="13"/>
        <v>3249</v>
      </c>
      <c r="E70" s="2" t="str">
        <f t="shared" si="14"/>
        <v>0CB1</v>
      </c>
      <c r="F70" s="22" t="str" cm="1">
        <f t="array" ref="F70">LEFT(E70,{2})</f>
        <v>0C</v>
      </c>
      <c r="G70" s="22" t="str" cm="1">
        <f t="array" ref="G70">RIGHT(E70,{2})</f>
        <v>B1</v>
      </c>
      <c r="M70" s="13" t="s">
        <v>130</v>
      </c>
      <c r="N70" s="13" t="s">
        <v>22</v>
      </c>
      <c r="O70" s="13" t="s">
        <v>188</v>
      </c>
      <c r="P70" s="13" t="s">
        <v>189</v>
      </c>
      <c r="Q70" s="13" t="s">
        <v>0</v>
      </c>
      <c r="R70" s="13" t="s">
        <v>0</v>
      </c>
      <c r="S70" s="13" t="s">
        <v>0</v>
      </c>
      <c r="T70" s="13" t="s">
        <v>0</v>
      </c>
    </row>
    <row r="71" spans="1:20" x14ac:dyDescent="0.25">
      <c r="A71">
        <v>35</v>
      </c>
      <c r="B71" s="10">
        <f t="shared" si="11"/>
        <v>-490</v>
      </c>
      <c r="C71" s="34">
        <f t="shared" si="12"/>
        <v>-23.902439024390244</v>
      </c>
      <c r="D71" s="13">
        <f t="shared" si="13"/>
        <v>2899</v>
      </c>
      <c r="E71" s="2" t="str">
        <f t="shared" si="14"/>
        <v>0B53</v>
      </c>
      <c r="F71" s="22" t="str" cm="1">
        <f t="array" ref="F71">LEFT(E71,{2})</f>
        <v>0B</v>
      </c>
      <c r="G71" s="22" t="str" cm="1">
        <f t="array" ref="G71">RIGHT(E71,{2})</f>
        <v>53</v>
      </c>
      <c r="M71" s="13" t="s">
        <v>130</v>
      </c>
      <c r="N71" s="13" t="s">
        <v>22</v>
      </c>
      <c r="O71" s="13" t="s">
        <v>190</v>
      </c>
      <c r="P71" s="13" t="s">
        <v>24</v>
      </c>
      <c r="Q71" s="13" t="s">
        <v>0</v>
      </c>
      <c r="R71" s="13" t="s">
        <v>0</v>
      </c>
      <c r="S71" s="13" t="s">
        <v>0</v>
      </c>
      <c r="T71" s="13" t="s">
        <v>0</v>
      </c>
    </row>
    <row r="72" spans="1:20" x14ac:dyDescent="0.25">
      <c r="A72">
        <v>36</v>
      </c>
      <c r="B72" s="10">
        <f t="shared" si="11"/>
        <v>-525</v>
      </c>
      <c r="C72" s="34">
        <f t="shared" si="12"/>
        <v>-25.609756097560975</v>
      </c>
      <c r="D72" s="13">
        <f t="shared" si="13"/>
        <v>2549</v>
      </c>
      <c r="E72" s="2" t="str">
        <f t="shared" si="14"/>
        <v>09F5</v>
      </c>
      <c r="F72" s="22" t="str" cm="1">
        <f t="array" ref="F72">LEFT(E72,{2})</f>
        <v>09</v>
      </c>
      <c r="G72" s="22" t="str" cm="1">
        <f t="array" ref="G72">RIGHT(E72,{2})</f>
        <v>F5</v>
      </c>
      <c r="M72" s="13" t="s">
        <v>130</v>
      </c>
      <c r="N72" s="13" t="s">
        <v>22</v>
      </c>
      <c r="O72" s="13" t="s">
        <v>163</v>
      </c>
      <c r="P72" s="13" t="s">
        <v>191</v>
      </c>
      <c r="Q72" s="13" t="s">
        <v>0</v>
      </c>
      <c r="R72" s="13" t="s">
        <v>0</v>
      </c>
      <c r="S72" s="13" t="s">
        <v>0</v>
      </c>
      <c r="T72" s="13" t="s">
        <v>0</v>
      </c>
    </row>
    <row r="73" spans="1:20" x14ac:dyDescent="0.25">
      <c r="A73">
        <v>37</v>
      </c>
      <c r="B73" s="10">
        <f>B72-35</f>
        <v>-560</v>
      </c>
      <c r="C73" s="34">
        <f t="shared" si="12"/>
        <v>-27.317073170731707</v>
      </c>
      <c r="D73" s="13">
        <f t="shared" si="13"/>
        <v>2199</v>
      </c>
      <c r="E73" s="2" t="str">
        <f t="shared" si="14"/>
        <v>0897</v>
      </c>
      <c r="F73" s="22" t="str" cm="1">
        <f t="array" ref="F73">LEFT(E73,{2})</f>
        <v>08</v>
      </c>
      <c r="G73" s="22" t="str" cm="1">
        <f t="array" ref="G73">RIGHT(E73,{2})</f>
        <v>97</v>
      </c>
      <c r="M73" s="13" t="s">
        <v>130</v>
      </c>
      <c r="N73" s="13" t="s">
        <v>22</v>
      </c>
      <c r="O73" s="13" t="s">
        <v>192</v>
      </c>
      <c r="P73" s="13" t="s">
        <v>193</v>
      </c>
      <c r="Q73" s="13" t="s">
        <v>0</v>
      </c>
      <c r="R73" s="13" t="s">
        <v>0</v>
      </c>
      <c r="S73" s="13" t="s">
        <v>0</v>
      </c>
      <c r="T73" s="13" t="s">
        <v>0</v>
      </c>
    </row>
    <row r="74" spans="1:20" x14ac:dyDescent="0.25">
      <c r="A74">
        <v>38</v>
      </c>
      <c r="B74" s="10">
        <f t="shared" si="11"/>
        <v>-595</v>
      </c>
      <c r="C74" s="34">
        <f t="shared" si="12"/>
        <v>-29.024390243902438</v>
      </c>
      <c r="D74" s="13">
        <f t="shared" si="13"/>
        <v>1848.9999999999998</v>
      </c>
      <c r="E74" s="2" t="str">
        <f t="shared" si="14"/>
        <v>0738</v>
      </c>
      <c r="F74" s="22" t="str" cm="1">
        <f t="array" ref="F74">LEFT(E74,{2})</f>
        <v>07</v>
      </c>
      <c r="G74" s="22" t="str" cm="1">
        <f t="array" ref="G74">RIGHT(E74,{2})</f>
        <v>38</v>
      </c>
      <c r="M74" s="13" t="s">
        <v>130</v>
      </c>
      <c r="N74" s="13" t="s">
        <v>22</v>
      </c>
      <c r="O74" s="13" t="s">
        <v>194</v>
      </c>
      <c r="P74" s="13" t="s">
        <v>142</v>
      </c>
      <c r="Q74" s="13" t="s">
        <v>0</v>
      </c>
      <c r="R74" s="13" t="s">
        <v>0</v>
      </c>
      <c r="S74" s="13" t="s">
        <v>0</v>
      </c>
      <c r="T74" s="13" t="s">
        <v>0</v>
      </c>
    </row>
    <row r="75" spans="1:20" x14ac:dyDescent="0.25">
      <c r="A75">
        <v>39</v>
      </c>
      <c r="B75" s="10">
        <f t="shared" si="11"/>
        <v>-630</v>
      </c>
      <c r="C75" s="34">
        <f t="shared" si="12"/>
        <v>-30.73170731707317</v>
      </c>
      <c r="D75" s="13">
        <f t="shared" si="13"/>
        <v>1498.9999999999998</v>
      </c>
      <c r="E75" s="2" t="str">
        <f t="shared" si="14"/>
        <v>05DA</v>
      </c>
      <c r="F75" s="22" t="str" cm="1">
        <f t="array" ref="F75">LEFT(E75,{2})</f>
        <v>05</v>
      </c>
      <c r="G75" s="22" t="str" cm="1">
        <f t="array" ref="G75">RIGHT(E75,{2})</f>
        <v>DA</v>
      </c>
      <c r="M75" s="13" t="s">
        <v>130</v>
      </c>
      <c r="N75" s="13" t="s">
        <v>22</v>
      </c>
      <c r="O75" s="13" t="s">
        <v>20</v>
      </c>
      <c r="P75" s="13" t="s">
        <v>195</v>
      </c>
      <c r="Q75" s="13" t="s">
        <v>0</v>
      </c>
      <c r="R75" s="13" t="s">
        <v>0</v>
      </c>
      <c r="S75" s="13" t="s">
        <v>0</v>
      </c>
      <c r="T75" s="13" t="s">
        <v>0</v>
      </c>
    </row>
    <row r="76" spans="1:20" x14ac:dyDescent="0.25">
      <c r="A76">
        <v>40</v>
      </c>
      <c r="B76" s="10">
        <f t="shared" si="11"/>
        <v>-665</v>
      </c>
      <c r="C76" s="34">
        <f t="shared" si="12"/>
        <v>-32.439024390243901</v>
      </c>
      <c r="D76" s="13">
        <f t="shared" si="13"/>
        <v>1148.9999999999998</v>
      </c>
      <c r="E76" s="2" t="str">
        <f t="shared" si="14"/>
        <v>047C</v>
      </c>
      <c r="F76" s="22" t="str" cm="1">
        <f t="array" ref="F76">LEFT(E76,{2})</f>
        <v>04</v>
      </c>
      <c r="G76" s="22" t="str" cm="1">
        <f t="array" ref="G76">RIGHT(E76,{2})</f>
        <v>7C</v>
      </c>
      <c r="M76" s="13" t="s">
        <v>130</v>
      </c>
      <c r="N76" s="13" t="s">
        <v>22</v>
      </c>
      <c r="O76" s="13" t="s">
        <v>1</v>
      </c>
      <c r="P76" s="13" t="s">
        <v>196</v>
      </c>
      <c r="Q76" s="13" t="s">
        <v>0</v>
      </c>
      <c r="R76" s="13" t="s">
        <v>0</v>
      </c>
      <c r="S76" s="13" t="s">
        <v>0</v>
      </c>
      <c r="T76" s="13" t="s">
        <v>0</v>
      </c>
    </row>
    <row r="77" spans="1:20" x14ac:dyDescent="0.25">
      <c r="A77">
        <v>41</v>
      </c>
      <c r="B77" s="10">
        <f t="shared" si="11"/>
        <v>-700</v>
      </c>
      <c r="C77" s="34">
        <f t="shared" si="12"/>
        <v>-34.146341463414636</v>
      </c>
      <c r="D77" s="13">
        <f t="shared" si="13"/>
        <v>798.99999999999977</v>
      </c>
      <c r="E77" s="2" t="str">
        <f t="shared" si="14"/>
        <v>031E</v>
      </c>
      <c r="F77" s="22" t="str" cm="1">
        <f t="array" ref="F77">LEFT(E77,{2})</f>
        <v>03</v>
      </c>
      <c r="G77" s="22" t="str" cm="1">
        <f t="array" ref="G77">RIGHT(E77,{2})</f>
        <v>1E</v>
      </c>
      <c r="M77" s="13" t="s">
        <v>130</v>
      </c>
      <c r="N77" s="13" t="s">
        <v>22</v>
      </c>
      <c r="O77" s="13" t="s">
        <v>16</v>
      </c>
      <c r="P77" s="13" t="s">
        <v>138</v>
      </c>
      <c r="Q77" s="13" t="s">
        <v>0</v>
      </c>
      <c r="R77" s="13" t="s">
        <v>0</v>
      </c>
      <c r="S77" s="13" t="s">
        <v>0</v>
      </c>
      <c r="T77" s="13" t="s">
        <v>0</v>
      </c>
    </row>
    <row r="78" spans="1:20" x14ac:dyDescent="0.25">
      <c r="B78" s="10"/>
    </row>
    <row r="79" spans="1:20" x14ac:dyDescent="0.25">
      <c r="B79" s="10"/>
    </row>
  </sheetData>
  <mergeCells count="2">
    <mergeCell ref="F3:G3"/>
    <mergeCell ref="O33:P3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DWSBW2002_steering</vt:lpstr>
      <vt:lpstr>Steering_hex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Rihards Gailums</dc:creator>
  <cp:lastModifiedBy>Rihards Gailums</cp:lastModifiedBy>
  <cp:lastPrinted>2020-12-02T22:51:02Z</cp:lastPrinted>
  <dcterms:created xsi:type="dcterms:W3CDTF">2020-12-02T09:20:59Z</dcterms:created>
  <dcterms:modified xsi:type="dcterms:W3CDTF">2024-01-07T17:08:05Z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6130cbb9-7767-412a-8f77-b01a3111496f</vt:lpwstr>
  </property>
</Properties>
</file>