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joh\PhD\tools\LasZip.Net\"/>
    </mc:Choice>
  </mc:AlternateContent>
  <xr:revisionPtr revIDLastSave="0" documentId="13_ncr:1_{9CBED193-382C-4002-B239-1A137A52F65E}" xr6:coauthVersionLast="47" xr6:coauthVersionMax="47" xr10:uidLastSave="{00000000-0000-0000-0000-000000000000}"/>
  <bookViews>
    <workbookView xWindow="1440" yWindow="2244" windowWidth="17496" windowHeight="9648" activeTab="1" xr2:uid="{A2D2B577-1DB7-42E9-A231-71C6A8BC254F}"/>
  </bookViews>
  <sheets>
    <sheet name="header" sheetId="1" r:id="rId1"/>
    <sheet name="points" sheetId="2" r:id="rId2"/>
    <sheet name="variable length rec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2" l="1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13" i="2"/>
  <c r="M12" i="2"/>
  <c r="M11" i="2"/>
  <c r="M10" i="2"/>
  <c r="M9" i="2"/>
  <c r="M8" i="2"/>
  <c r="M7" i="2"/>
  <c r="M4" i="2"/>
  <c r="M5" i="2"/>
  <c r="M6" i="2" s="1"/>
  <c r="M3" i="2"/>
  <c r="D3" i="2"/>
  <c r="D4" i="2" s="1"/>
  <c r="D5" i="2" s="1"/>
  <c r="D6" i="2" s="1"/>
  <c r="E4" i="3"/>
  <c r="E5" i="3"/>
  <c r="E6" i="3"/>
  <c r="E7" i="3"/>
  <c r="E3" i="3"/>
  <c r="G36" i="1"/>
  <c r="G37" i="1"/>
  <c r="G38" i="1"/>
  <c r="G35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L8" i="2"/>
  <c r="L7" i="2"/>
  <c r="L9" i="2"/>
  <c r="L6" i="2"/>
  <c r="L11" i="2"/>
  <c r="L10" i="2"/>
  <c r="C11" i="2"/>
  <c r="C10" i="2"/>
  <c r="C7" i="2"/>
  <c r="C6" i="2"/>
  <c r="E21" i="1"/>
  <c r="E38" i="1"/>
  <c r="D11" i="2" l="1"/>
  <c r="D12" i="2" s="1"/>
  <c r="D13" i="2" s="1"/>
  <c r="D14" i="2" s="1"/>
  <c r="D15" i="2" s="1"/>
  <c r="D16" i="2" s="1"/>
  <c r="D17" i="2" s="1"/>
  <c r="D18" i="2" s="1"/>
  <c r="D19" i="2" s="1"/>
  <c r="D21" i="2" s="1"/>
  <c r="D22" i="2" s="1"/>
  <c r="D23" i="2" s="1"/>
  <c r="D24" i="2" s="1"/>
  <c r="D25" i="2" s="1"/>
  <c r="D26" i="2" s="1"/>
  <c r="D27" i="2" s="1"/>
  <c r="D10" i="2"/>
  <c r="D7" i="2"/>
</calcChain>
</file>

<file path=xl/sharedStrings.xml><?xml version="1.0" encoding="utf-8"?>
<sst xmlns="http://schemas.openxmlformats.org/spreadsheetml/2006/main" count="594" uniqueCount="130">
  <si>
    <t>File Signature (“LASF”)</t>
  </si>
  <si>
    <t>char[4]</t>
  </si>
  <si>
    <t>yes</t>
  </si>
  <si>
    <t>File Source ID</t>
  </si>
  <si>
    <t>size, bytes</t>
  </si>
  <si>
    <t>required</t>
  </si>
  <si>
    <t>unsigned short</t>
  </si>
  <si>
    <t>Global Encoding</t>
  </si>
  <si>
    <t>Project ID - GUID Data 1</t>
  </si>
  <si>
    <t>unsigned long</t>
  </si>
  <si>
    <t>unsigned char[8]</t>
  </si>
  <si>
    <t>Project ID - GUID Data 4</t>
  </si>
  <si>
    <t>Project ID - GUID Data 3</t>
  </si>
  <si>
    <t>Project ID - GUID Data 2</t>
  </si>
  <si>
    <t>unsigned char</t>
  </si>
  <si>
    <t>C++ datatype</t>
  </si>
  <si>
    <t>char[32]</t>
  </si>
  <si>
    <t>Version Major</t>
  </si>
  <si>
    <t>Version Minor</t>
  </si>
  <si>
    <t>C# datatype</t>
  </si>
  <si>
    <t>byte[4]</t>
  </si>
  <si>
    <t>byte[8]</t>
  </si>
  <si>
    <t>byte[32]</t>
  </si>
  <si>
    <t>UInt16</t>
  </si>
  <si>
    <t>UInt32</t>
  </si>
  <si>
    <t>byte</t>
  </si>
  <si>
    <t>unsigned long long</t>
  </si>
  <si>
    <t>UInt64</t>
  </si>
  <si>
    <t>Start of First Extended Variable Length Record</t>
  </si>
  <si>
    <t>Number of Extended Variable Length Records</t>
  </si>
  <si>
    <t>unsigned long long[15]</t>
  </si>
  <si>
    <t>UInt64[15]</t>
  </si>
  <si>
    <t>Number of Points by Return</t>
  </si>
  <si>
    <t>Number of Point Records</t>
  </si>
  <si>
    <t>Start of Waveform Data Packet Record</t>
  </si>
  <si>
    <t>double</t>
  </si>
  <si>
    <t>X Scale Factor</t>
  </si>
  <si>
    <t>Y Scale Factor</t>
  </si>
  <si>
    <t>Z Scale Factor</t>
  </si>
  <si>
    <t>X Offset</t>
  </si>
  <si>
    <t>Y Offset</t>
  </si>
  <si>
    <t>Z Offset</t>
  </si>
  <si>
    <t>Max X</t>
  </si>
  <si>
    <t>Min X</t>
  </si>
  <si>
    <t>Max Y</t>
  </si>
  <si>
    <t>Min Y</t>
  </si>
  <si>
    <t>Max Z</t>
  </si>
  <si>
    <t>Min Z</t>
  </si>
  <si>
    <t>Legacy Number of Point by Return</t>
  </si>
  <si>
    <t>unsigned long[5]</t>
  </si>
  <si>
    <t>UInt32[5]</t>
  </si>
  <si>
    <t>Offset to Point Data</t>
  </si>
  <si>
    <t>Number of Variable Length Records</t>
  </si>
  <si>
    <t>Legacy Number of Point Records</t>
  </si>
  <si>
    <t>Point Data Record Length</t>
  </si>
  <si>
    <t>Point Data Record Format</t>
  </si>
  <si>
    <t>Header Size</t>
  </si>
  <si>
    <t>File Creation Year</t>
  </si>
  <si>
    <t>Generating Software</t>
  </si>
  <si>
    <t>System Identifier</t>
  </si>
  <si>
    <t>X</t>
  </si>
  <si>
    <t>Y</t>
  </si>
  <si>
    <t>Z</t>
  </si>
  <si>
    <t>C# data type</t>
  </si>
  <si>
    <t>int</t>
  </si>
  <si>
    <t>intensity</t>
  </si>
  <si>
    <t>no</t>
  </si>
  <si>
    <t xml:space="preserve">return number </t>
  </si>
  <si>
    <t>number of returns</t>
  </si>
  <si>
    <t>scan direction flag</t>
  </si>
  <si>
    <t>edge of flight line</t>
  </si>
  <si>
    <t>scan angle</t>
  </si>
  <si>
    <t>point source ID</t>
  </si>
  <si>
    <t>user data</t>
  </si>
  <si>
    <t>classification</t>
  </si>
  <si>
    <t>5:1:1:1</t>
  </si>
  <si>
    <t>GPS time</t>
  </si>
  <si>
    <t>optional</t>
  </si>
  <si>
    <t>red</t>
  </si>
  <si>
    <t>green</t>
  </si>
  <si>
    <t>blue</t>
  </si>
  <si>
    <t>wavepacket descriptor index</t>
  </si>
  <si>
    <t>byte offset to waveform data</t>
  </si>
  <si>
    <t>waveform packet size in bytes</t>
  </si>
  <si>
    <t>return point waveform location</t>
  </si>
  <si>
    <t>float</t>
  </si>
  <si>
    <t>parametric dx</t>
  </si>
  <si>
    <t>parametric dy</t>
  </si>
  <si>
    <t>parametric dz</t>
  </si>
  <si>
    <t>format 0 (LAS 1.0+)</t>
  </si>
  <si>
    <t>format 1 (LAS 1.0+)</t>
  </si>
  <si>
    <t>format 2 (LAS 1.2+)</t>
  </si>
  <si>
    <t>format 3 (LAS 1.2+)</t>
  </si>
  <si>
    <t>format 4 (LAS 1.3+)</t>
  </si>
  <si>
    <t>format 5 (LAS 1.3+)</t>
  </si>
  <si>
    <t>format 6 (LAS 1.4)</t>
  </si>
  <si>
    <t>format 7 (LAS 1.4)</t>
  </si>
  <si>
    <t>format 8 (LAS 1.4)</t>
  </si>
  <si>
    <t>format 9 (LAS 1.4)</t>
  </si>
  <si>
    <t>format 10 (LAS 1.4)</t>
  </si>
  <si>
    <t>scanner channel</t>
  </si>
  <si>
    <t>field, formats 6–10</t>
  </si>
  <si>
    <t>field, formats 0–5</t>
  </si>
  <si>
    <t>classification flags</t>
  </si>
  <si>
    <t>near infrared</t>
  </si>
  <si>
    <t>Int16</t>
  </si>
  <si>
    <t>scan angle rank</t>
  </si>
  <si>
    <t>LAS version</t>
  </si>
  <si>
    <t>1.0+</t>
  </si>
  <si>
    <t>1.3+</t>
  </si>
  <si>
    <t>1.4+</t>
  </si>
  <si>
    <t>1.2+</t>
  </si>
  <si>
    <t>1.1+</t>
  </si>
  <si>
    <t>File Creation Day of Year (Flight Date Julian)</t>
  </si>
  <si>
    <t>field</t>
  </si>
  <si>
    <t>Reserved</t>
  </si>
  <si>
    <t>User ID</t>
  </si>
  <si>
    <t>Record ID</t>
  </si>
  <si>
    <t>byte[16]</t>
  </si>
  <si>
    <t>Record Length After Header</t>
  </si>
  <si>
    <t>Description</t>
  </si>
  <si>
    <t>notes</t>
  </si>
  <si>
    <t>Data</t>
  </si>
  <si>
    <t>(record length after header)</t>
  </si>
  <si>
    <t>byte[]</t>
  </si>
  <si>
    <t>record signature (0xAABB) in LAS 1.0, reserved in LAS 1.1+</t>
  </si>
  <si>
    <t>offset, bytes</t>
  </si>
  <si>
    <t>extended offset, bytes</t>
  </si>
  <si>
    <t>UInt64 in extended variable length records (LAS 1.4+)</t>
  </si>
  <si>
    <t>VLR offset,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</si>
</sst>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CA4E-9F9C-4697-910D-77D85F128E48}">
  <dimension ref="A1:H38"/>
  <sheetViews>
    <sheetView workbookViewId="0">
      <pane ySplit="1" topLeftCell="A28" activePane="bottomLeft" state="frozen"/>
      <selection pane="bottomLeft" activeCell="G38" sqref="G38"/>
    </sheetView>
  </sheetViews>
  <sheetFormatPr defaultRowHeight="14.4" x14ac:dyDescent="0.3"/>
  <cols>
    <col min="1" max="1" width="39" bestFit="1" customWidth="1"/>
    <col min="2" max="2" width="10.6640625" bestFit="1" customWidth="1"/>
    <col min="3" max="3" width="14.5546875" bestFit="1" customWidth="1"/>
    <col min="4" max="4" width="14.5546875" customWidth="1"/>
    <col min="5" max="5" width="9.5546875" bestFit="1" customWidth="1"/>
    <col min="6" max="6" width="11.44140625" bestFit="1" customWidth="1"/>
    <col min="7" max="7" width="20" bestFit="1" customWidth="1"/>
  </cols>
  <sheetData>
    <row r="1" spans="1:8" x14ac:dyDescent="0.3">
      <c r="A1" s="1" t="s">
        <v>114</v>
      </c>
      <c r="B1" s="1" t="s">
        <v>107</v>
      </c>
      <c r="C1" s="1" t="s">
        <v>15</v>
      </c>
      <c r="D1" s="1" t="s">
        <v>19</v>
      </c>
      <c r="E1" s="1" t="s">
        <v>4</v>
      </c>
      <c r="F1" s="1" t="s">
        <v>126</v>
      </c>
      <c r="G1" s="1" t="s">
        <v>127</v>
      </c>
      <c r="H1" s="1" t="s">
        <v>5</v>
      </c>
    </row>
    <row r="2" spans="1:8" x14ac:dyDescent="0.3">
      <c r="A2" t="s">
        <v>0</v>
      </c>
      <c r="B2" t="s">
        <v>108</v>
      </c>
      <c r="C2" t="s">
        <v>1</v>
      </c>
      <c r="D2" t="s">
        <v>20</v>
      </c>
      <c r="E2">
        <v>4</v>
      </c>
      <c r="F2">
        <v>0</v>
      </c>
      <c r="H2" t="s">
        <v>2</v>
      </c>
    </row>
    <row r="3" spans="1:8" x14ac:dyDescent="0.3">
      <c r="A3" t="s">
        <v>3</v>
      </c>
      <c r="B3" t="s">
        <v>112</v>
      </c>
      <c r="C3" t="s">
        <v>6</v>
      </c>
      <c r="D3" t="s">
        <v>23</v>
      </c>
      <c r="E3">
        <v>2</v>
      </c>
      <c r="F3">
        <f>F2+E2</f>
        <v>4</v>
      </c>
      <c r="H3" t="s">
        <v>112</v>
      </c>
    </row>
    <row r="4" spans="1:8" x14ac:dyDescent="0.3">
      <c r="A4" t="s">
        <v>7</v>
      </c>
      <c r="B4" t="s">
        <v>111</v>
      </c>
      <c r="C4" t="s">
        <v>6</v>
      </c>
      <c r="D4" t="s">
        <v>23</v>
      </c>
      <c r="E4">
        <v>2</v>
      </c>
      <c r="F4">
        <f t="shared" ref="F4:F38" si="0">F3+E3</f>
        <v>6</v>
      </c>
      <c r="H4" t="s">
        <v>111</v>
      </c>
    </row>
    <row r="5" spans="1:8" x14ac:dyDescent="0.3">
      <c r="A5" t="s">
        <v>8</v>
      </c>
      <c r="B5" t="s">
        <v>108</v>
      </c>
      <c r="C5" t="s">
        <v>9</v>
      </c>
      <c r="D5" t="s">
        <v>24</v>
      </c>
      <c r="E5">
        <v>4</v>
      </c>
      <c r="F5">
        <f t="shared" si="0"/>
        <v>8</v>
      </c>
      <c r="H5" t="s">
        <v>77</v>
      </c>
    </row>
    <row r="6" spans="1:8" x14ac:dyDescent="0.3">
      <c r="A6" t="s">
        <v>13</v>
      </c>
      <c r="B6" t="s">
        <v>108</v>
      </c>
      <c r="C6" t="s">
        <v>6</v>
      </c>
      <c r="D6" t="s">
        <v>23</v>
      </c>
      <c r="E6">
        <v>2</v>
      </c>
      <c r="F6">
        <f t="shared" si="0"/>
        <v>12</v>
      </c>
      <c r="H6" t="s">
        <v>77</v>
      </c>
    </row>
    <row r="7" spans="1:8" x14ac:dyDescent="0.3">
      <c r="A7" t="s">
        <v>12</v>
      </c>
      <c r="B7" t="s">
        <v>108</v>
      </c>
      <c r="C7" t="s">
        <v>6</v>
      </c>
      <c r="D7" t="s">
        <v>23</v>
      </c>
      <c r="E7">
        <v>2</v>
      </c>
      <c r="F7">
        <f t="shared" si="0"/>
        <v>14</v>
      </c>
      <c r="H7" t="s">
        <v>77</v>
      </c>
    </row>
    <row r="8" spans="1:8" x14ac:dyDescent="0.3">
      <c r="A8" t="s">
        <v>11</v>
      </c>
      <c r="B8" t="s">
        <v>108</v>
      </c>
      <c r="C8" t="s">
        <v>10</v>
      </c>
      <c r="D8" t="s">
        <v>21</v>
      </c>
      <c r="E8">
        <v>8</v>
      </c>
      <c r="F8">
        <f t="shared" si="0"/>
        <v>16</v>
      </c>
      <c r="H8" t="s">
        <v>77</v>
      </c>
    </row>
    <row r="9" spans="1:8" x14ac:dyDescent="0.3">
      <c r="A9" t="s">
        <v>17</v>
      </c>
      <c r="B9" t="s">
        <v>108</v>
      </c>
      <c r="C9" t="s">
        <v>14</v>
      </c>
      <c r="D9" t="s">
        <v>25</v>
      </c>
      <c r="E9">
        <v>1</v>
      </c>
      <c r="F9">
        <f t="shared" si="0"/>
        <v>24</v>
      </c>
      <c r="H9" t="s">
        <v>2</v>
      </c>
    </row>
    <row r="10" spans="1:8" x14ac:dyDescent="0.3">
      <c r="A10" t="s">
        <v>18</v>
      </c>
      <c r="B10" t="s">
        <v>108</v>
      </c>
      <c r="C10" t="s">
        <v>14</v>
      </c>
      <c r="D10" t="s">
        <v>25</v>
      </c>
      <c r="E10">
        <v>1</v>
      </c>
      <c r="F10">
        <f t="shared" si="0"/>
        <v>25</v>
      </c>
      <c r="H10" t="s">
        <v>2</v>
      </c>
    </row>
    <row r="11" spans="1:8" x14ac:dyDescent="0.3">
      <c r="A11" t="s">
        <v>59</v>
      </c>
      <c r="B11" t="s">
        <v>108</v>
      </c>
      <c r="C11" t="s">
        <v>16</v>
      </c>
      <c r="D11" t="s">
        <v>22</v>
      </c>
      <c r="E11">
        <v>32</v>
      </c>
      <c r="F11">
        <f t="shared" si="0"/>
        <v>26</v>
      </c>
      <c r="H11" t="s">
        <v>2</v>
      </c>
    </row>
    <row r="12" spans="1:8" x14ac:dyDescent="0.3">
      <c r="A12" t="s">
        <v>58</v>
      </c>
      <c r="B12" t="s">
        <v>108</v>
      </c>
      <c r="C12" t="s">
        <v>16</v>
      </c>
      <c r="D12" t="s">
        <v>22</v>
      </c>
      <c r="E12">
        <v>32</v>
      </c>
      <c r="F12">
        <f t="shared" si="0"/>
        <v>58</v>
      </c>
      <c r="H12" t="s">
        <v>2</v>
      </c>
    </row>
    <row r="13" spans="1:8" x14ac:dyDescent="0.3">
      <c r="A13" t="s">
        <v>113</v>
      </c>
      <c r="B13" t="s">
        <v>108</v>
      </c>
      <c r="C13" t="s">
        <v>6</v>
      </c>
      <c r="D13" t="s">
        <v>23</v>
      </c>
      <c r="E13">
        <v>2</v>
      </c>
      <c r="F13">
        <f t="shared" si="0"/>
        <v>90</v>
      </c>
      <c r="H13" t="s">
        <v>2</v>
      </c>
    </row>
    <row r="14" spans="1:8" x14ac:dyDescent="0.3">
      <c r="A14" t="s">
        <v>57</v>
      </c>
      <c r="B14" t="s">
        <v>108</v>
      </c>
      <c r="C14" t="s">
        <v>6</v>
      </c>
      <c r="D14" t="s">
        <v>23</v>
      </c>
      <c r="E14">
        <v>2</v>
      </c>
      <c r="F14">
        <f t="shared" si="0"/>
        <v>92</v>
      </c>
      <c r="H14" t="s">
        <v>2</v>
      </c>
    </row>
    <row r="15" spans="1:8" x14ac:dyDescent="0.3">
      <c r="A15" t="s">
        <v>56</v>
      </c>
      <c r="B15" t="s">
        <v>108</v>
      </c>
      <c r="C15" t="s">
        <v>6</v>
      </c>
      <c r="D15" t="s">
        <v>23</v>
      </c>
      <c r="E15">
        <v>2</v>
      </c>
      <c r="F15">
        <f t="shared" si="0"/>
        <v>94</v>
      </c>
      <c r="H15" t="s">
        <v>2</v>
      </c>
    </row>
    <row r="16" spans="1:8" x14ac:dyDescent="0.3">
      <c r="A16" t="s">
        <v>51</v>
      </c>
      <c r="B16" t="s">
        <v>108</v>
      </c>
      <c r="C16" t="s">
        <v>9</v>
      </c>
      <c r="D16" t="s">
        <v>24</v>
      </c>
      <c r="E16">
        <v>4</v>
      </c>
      <c r="F16">
        <f t="shared" si="0"/>
        <v>96</v>
      </c>
      <c r="H16" t="s">
        <v>2</v>
      </c>
    </row>
    <row r="17" spans="1:8" x14ac:dyDescent="0.3">
      <c r="A17" t="s">
        <v>52</v>
      </c>
      <c r="B17" t="s">
        <v>108</v>
      </c>
      <c r="C17" t="s">
        <v>9</v>
      </c>
      <c r="D17" t="s">
        <v>24</v>
      </c>
      <c r="E17">
        <v>4</v>
      </c>
      <c r="F17">
        <f t="shared" si="0"/>
        <v>100</v>
      </c>
      <c r="H17" t="s">
        <v>2</v>
      </c>
    </row>
    <row r="18" spans="1:8" x14ac:dyDescent="0.3">
      <c r="A18" t="s">
        <v>55</v>
      </c>
      <c r="B18" t="s">
        <v>108</v>
      </c>
      <c r="C18" t="s">
        <v>14</v>
      </c>
      <c r="D18" t="s">
        <v>25</v>
      </c>
      <c r="E18">
        <v>1</v>
      </c>
      <c r="F18">
        <f t="shared" si="0"/>
        <v>104</v>
      </c>
      <c r="H18" t="s">
        <v>2</v>
      </c>
    </row>
    <row r="19" spans="1:8" x14ac:dyDescent="0.3">
      <c r="A19" t="s">
        <v>54</v>
      </c>
      <c r="B19" t="s">
        <v>108</v>
      </c>
      <c r="C19" t="s">
        <v>6</v>
      </c>
      <c r="D19" t="s">
        <v>23</v>
      </c>
      <c r="E19">
        <v>2</v>
      </c>
      <c r="F19">
        <f t="shared" si="0"/>
        <v>105</v>
      </c>
      <c r="H19" t="s">
        <v>2</v>
      </c>
    </row>
    <row r="20" spans="1:8" x14ac:dyDescent="0.3">
      <c r="A20" t="s">
        <v>53</v>
      </c>
      <c r="B20" t="s">
        <v>108</v>
      </c>
      <c r="C20" t="s">
        <v>9</v>
      </c>
      <c r="D20" t="s">
        <v>24</v>
      </c>
      <c r="E20">
        <v>4</v>
      </c>
      <c r="F20">
        <f t="shared" si="0"/>
        <v>107</v>
      </c>
      <c r="H20" t="s">
        <v>2</v>
      </c>
    </row>
    <row r="21" spans="1:8" x14ac:dyDescent="0.3">
      <c r="A21" t="s">
        <v>48</v>
      </c>
      <c r="B21" t="s">
        <v>108</v>
      </c>
      <c r="C21" t="s">
        <v>49</v>
      </c>
      <c r="D21" t="s">
        <v>50</v>
      </c>
      <c r="E21">
        <f>5*4</f>
        <v>20</v>
      </c>
      <c r="F21">
        <f t="shared" si="0"/>
        <v>111</v>
      </c>
      <c r="H21" t="s">
        <v>2</v>
      </c>
    </row>
    <row r="22" spans="1:8" x14ac:dyDescent="0.3">
      <c r="A22" t="s">
        <v>36</v>
      </c>
      <c r="B22" t="s">
        <v>108</v>
      </c>
      <c r="C22" t="s">
        <v>35</v>
      </c>
      <c r="D22" t="s">
        <v>35</v>
      </c>
      <c r="E22">
        <v>8</v>
      </c>
      <c r="F22">
        <f t="shared" si="0"/>
        <v>131</v>
      </c>
      <c r="H22" t="s">
        <v>2</v>
      </c>
    </row>
    <row r="23" spans="1:8" x14ac:dyDescent="0.3">
      <c r="A23" t="s">
        <v>37</v>
      </c>
      <c r="B23" t="s">
        <v>108</v>
      </c>
      <c r="C23" t="s">
        <v>35</v>
      </c>
      <c r="D23" t="s">
        <v>35</v>
      </c>
      <c r="E23">
        <v>8</v>
      </c>
      <c r="F23">
        <f t="shared" si="0"/>
        <v>139</v>
      </c>
      <c r="H23" t="s">
        <v>2</v>
      </c>
    </row>
    <row r="24" spans="1:8" x14ac:dyDescent="0.3">
      <c r="A24" t="s">
        <v>38</v>
      </c>
      <c r="B24" t="s">
        <v>108</v>
      </c>
      <c r="C24" t="s">
        <v>35</v>
      </c>
      <c r="D24" t="s">
        <v>35</v>
      </c>
      <c r="E24">
        <v>8</v>
      </c>
      <c r="F24">
        <f t="shared" si="0"/>
        <v>147</v>
      </c>
      <c r="H24" t="s">
        <v>2</v>
      </c>
    </row>
    <row r="25" spans="1:8" x14ac:dyDescent="0.3">
      <c r="A25" t="s">
        <v>39</v>
      </c>
      <c r="B25" t="s">
        <v>108</v>
      </c>
      <c r="C25" t="s">
        <v>35</v>
      </c>
      <c r="D25" t="s">
        <v>35</v>
      </c>
      <c r="E25">
        <v>8</v>
      </c>
      <c r="F25">
        <f t="shared" si="0"/>
        <v>155</v>
      </c>
      <c r="H25" t="s">
        <v>2</v>
      </c>
    </row>
    <row r="26" spans="1:8" x14ac:dyDescent="0.3">
      <c r="A26" t="s">
        <v>40</v>
      </c>
      <c r="B26" t="s">
        <v>108</v>
      </c>
      <c r="C26" t="s">
        <v>35</v>
      </c>
      <c r="D26" t="s">
        <v>35</v>
      </c>
      <c r="E26">
        <v>8</v>
      </c>
      <c r="F26">
        <f t="shared" si="0"/>
        <v>163</v>
      </c>
      <c r="H26" t="s">
        <v>2</v>
      </c>
    </row>
    <row r="27" spans="1:8" x14ac:dyDescent="0.3">
      <c r="A27" t="s">
        <v>41</v>
      </c>
      <c r="B27" t="s">
        <v>108</v>
      </c>
      <c r="C27" t="s">
        <v>35</v>
      </c>
      <c r="D27" t="s">
        <v>35</v>
      </c>
      <c r="E27">
        <v>8</v>
      </c>
      <c r="F27">
        <f t="shared" si="0"/>
        <v>171</v>
      </c>
      <c r="H27" t="s">
        <v>2</v>
      </c>
    </row>
    <row r="28" spans="1:8" x14ac:dyDescent="0.3">
      <c r="A28" t="s">
        <v>42</v>
      </c>
      <c r="B28" t="s">
        <v>108</v>
      </c>
      <c r="C28" t="s">
        <v>35</v>
      </c>
      <c r="D28" t="s">
        <v>35</v>
      </c>
      <c r="E28">
        <v>8</v>
      </c>
      <c r="F28">
        <f t="shared" si="0"/>
        <v>179</v>
      </c>
      <c r="H28" t="s">
        <v>2</v>
      </c>
    </row>
    <row r="29" spans="1:8" x14ac:dyDescent="0.3">
      <c r="A29" t="s">
        <v>43</v>
      </c>
      <c r="B29" t="s">
        <v>108</v>
      </c>
      <c r="C29" t="s">
        <v>35</v>
      </c>
      <c r="D29" t="s">
        <v>35</v>
      </c>
      <c r="E29">
        <v>8</v>
      </c>
      <c r="F29">
        <f t="shared" si="0"/>
        <v>187</v>
      </c>
      <c r="H29" t="s">
        <v>2</v>
      </c>
    </row>
    <row r="30" spans="1:8" x14ac:dyDescent="0.3">
      <c r="A30" t="s">
        <v>44</v>
      </c>
      <c r="B30" t="s">
        <v>108</v>
      </c>
      <c r="C30" t="s">
        <v>35</v>
      </c>
      <c r="D30" t="s">
        <v>35</v>
      </c>
      <c r="E30">
        <v>8</v>
      </c>
      <c r="F30">
        <f t="shared" si="0"/>
        <v>195</v>
      </c>
      <c r="H30" t="s">
        <v>2</v>
      </c>
    </row>
    <row r="31" spans="1:8" x14ac:dyDescent="0.3">
      <c r="A31" t="s">
        <v>45</v>
      </c>
      <c r="B31" t="s">
        <v>108</v>
      </c>
      <c r="C31" t="s">
        <v>35</v>
      </c>
      <c r="D31" t="s">
        <v>35</v>
      </c>
      <c r="E31">
        <v>8</v>
      </c>
      <c r="F31">
        <f t="shared" si="0"/>
        <v>203</v>
      </c>
      <c r="H31" t="s">
        <v>2</v>
      </c>
    </row>
    <row r="32" spans="1:8" x14ac:dyDescent="0.3">
      <c r="A32" t="s">
        <v>46</v>
      </c>
      <c r="B32" t="s">
        <v>108</v>
      </c>
      <c r="C32" t="s">
        <v>35</v>
      </c>
      <c r="D32" t="s">
        <v>35</v>
      </c>
      <c r="E32">
        <v>8</v>
      </c>
      <c r="F32">
        <f t="shared" si="0"/>
        <v>211</v>
      </c>
      <c r="H32" t="s">
        <v>2</v>
      </c>
    </row>
    <row r="33" spans="1:8" x14ac:dyDescent="0.3">
      <c r="A33" t="s">
        <v>47</v>
      </c>
      <c r="B33" t="s">
        <v>108</v>
      </c>
      <c r="C33" t="s">
        <v>35</v>
      </c>
      <c r="D33" t="s">
        <v>35</v>
      </c>
      <c r="E33">
        <v>8</v>
      </c>
      <c r="F33">
        <f t="shared" si="0"/>
        <v>219</v>
      </c>
      <c r="H33" t="s">
        <v>2</v>
      </c>
    </row>
    <row r="34" spans="1:8" x14ac:dyDescent="0.3">
      <c r="A34" t="s">
        <v>34</v>
      </c>
      <c r="B34" t="s">
        <v>109</v>
      </c>
      <c r="C34" t="s">
        <v>26</v>
      </c>
      <c r="D34" t="s">
        <v>27</v>
      </c>
      <c r="E34">
        <v>8</v>
      </c>
      <c r="F34">
        <f t="shared" si="0"/>
        <v>227</v>
      </c>
      <c r="G34">
        <v>0</v>
      </c>
      <c r="H34" t="s">
        <v>2</v>
      </c>
    </row>
    <row r="35" spans="1:8" x14ac:dyDescent="0.3">
      <c r="A35" t="s">
        <v>28</v>
      </c>
      <c r="B35" t="s">
        <v>110</v>
      </c>
      <c r="C35" t="s">
        <v>26</v>
      </c>
      <c r="D35" t="s">
        <v>27</v>
      </c>
      <c r="E35">
        <v>8</v>
      </c>
      <c r="F35">
        <f t="shared" si="0"/>
        <v>235</v>
      </c>
      <c r="G35">
        <f>G34+E34</f>
        <v>8</v>
      </c>
      <c r="H35" t="s">
        <v>2</v>
      </c>
    </row>
    <row r="36" spans="1:8" x14ac:dyDescent="0.3">
      <c r="A36" t="s">
        <v>29</v>
      </c>
      <c r="B36" t="s">
        <v>110</v>
      </c>
      <c r="C36" t="s">
        <v>9</v>
      </c>
      <c r="D36" t="s">
        <v>24</v>
      </c>
      <c r="E36">
        <v>4</v>
      </c>
      <c r="F36">
        <f t="shared" si="0"/>
        <v>243</v>
      </c>
      <c r="G36">
        <f t="shared" ref="G36:G38" si="1">G35+E35</f>
        <v>16</v>
      </c>
      <c r="H36" t="s">
        <v>2</v>
      </c>
    </row>
    <row r="37" spans="1:8" x14ac:dyDescent="0.3">
      <c r="A37" t="s">
        <v>33</v>
      </c>
      <c r="B37" t="s">
        <v>110</v>
      </c>
      <c r="C37" t="s">
        <v>26</v>
      </c>
      <c r="D37" t="s">
        <v>27</v>
      </c>
      <c r="E37">
        <v>8</v>
      </c>
      <c r="F37">
        <f t="shared" si="0"/>
        <v>247</v>
      </c>
      <c r="G37">
        <f t="shared" si="1"/>
        <v>20</v>
      </c>
      <c r="H37" t="s">
        <v>2</v>
      </c>
    </row>
    <row r="38" spans="1:8" x14ac:dyDescent="0.3">
      <c r="A38" t="s">
        <v>32</v>
      </c>
      <c r="B38" t="s">
        <v>110</v>
      </c>
      <c r="C38" t="s">
        <v>30</v>
      </c>
      <c r="D38" t="s">
        <v>31</v>
      </c>
      <c r="E38">
        <f>15*8</f>
        <v>120</v>
      </c>
      <c r="F38">
        <f t="shared" si="0"/>
        <v>255</v>
      </c>
      <c r="G38">
        <f t="shared" si="1"/>
        <v>28</v>
      </c>
      <c r="H38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E6EB-E7D3-442D-AAD4-AADB338037E1}">
  <dimension ref="A1:S27"/>
  <sheetViews>
    <sheetView tabSelected="1" topLeftCell="E1" workbookViewId="0">
      <pane ySplit="1" topLeftCell="A2" activePane="bottomLeft" state="frozen"/>
      <selection pane="bottomLeft" activeCell="L25" sqref="L25"/>
    </sheetView>
  </sheetViews>
  <sheetFormatPr defaultRowHeight="14.4" x14ac:dyDescent="0.3"/>
  <cols>
    <col min="1" max="1" width="16.21875" customWidth="1"/>
    <col min="3" max="3" width="9.5546875" bestFit="1" customWidth="1"/>
    <col min="4" max="4" width="11.44140625" bestFit="1" customWidth="1"/>
    <col min="11" max="11" width="16.44140625" customWidth="1"/>
    <col min="12" max="12" width="9.5546875" bestFit="1" customWidth="1"/>
    <col min="13" max="13" width="11.44140625" bestFit="1" customWidth="1"/>
  </cols>
  <sheetData>
    <row r="1" spans="1:19" x14ac:dyDescent="0.3">
      <c r="A1" s="1" t="s">
        <v>102</v>
      </c>
      <c r="B1" s="1" t="s">
        <v>63</v>
      </c>
      <c r="C1" s="1" t="s">
        <v>4</v>
      </c>
      <c r="D1" s="1" t="s">
        <v>126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101</v>
      </c>
      <c r="L1" s="1" t="s">
        <v>4</v>
      </c>
      <c r="M1" s="1" t="s">
        <v>126</v>
      </c>
      <c r="N1" s="1" t="s">
        <v>63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</row>
    <row r="2" spans="1:19" x14ac:dyDescent="0.3">
      <c r="A2" t="s">
        <v>60</v>
      </c>
      <c r="B2" t="s">
        <v>64</v>
      </c>
      <c r="C2">
        <v>4</v>
      </c>
      <c r="D2">
        <v>0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60</v>
      </c>
      <c r="L2">
        <v>4</v>
      </c>
      <c r="M2">
        <v>0</v>
      </c>
      <c r="N2" t="s">
        <v>64</v>
      </c>
      <c r="O2" t="s">
        <v>2</v>
      </c>
      <c r="P2" t="s">
        <v>2</v>
      </c>
      <c r="Q2" t="s">
        <v>2</v>
      </c>
      <c r="R2" t="s">
        <v>2</v>
      </c>
      <c r="S2" t="s">
        <v>2</v>
      </c>
    </row>
    <row r="3" spans="1:19" x14ac:dyDescent="0.3">
      <c r="A3" t="s">
        <v>61</v>
      </c>
      <c r="B3" t="s">
        <v>64</v>
      </c>
      <c r="C3">
        <v>4</v>
      </c>
      <c r="D3">
        <f>D2+C2</f>
        <v>4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61</v>
      </c>
      <c r="L3">
        <v>4</v>
      </c>
      <c r="M3">
        <f>M2+L2</f>
        <v>4</v>
      </c>
      <c r="N3" t="s">
        <v>64</v>
      </c>
      <c r="O3" t="s">
        <v>2</v>
      </c>
      <c r="P3" t="s">
        <v>2</v>
      </c>
      <c r="Q3" t="s">
        <v>2</v>
      </c>
      <c r="R3" t="s">
        <v>2</v>
      </c>
      <c r="S3" t="s">
        <v>2</v>
      </c>
    </row>
    <row r="4" spans="1:19" x14ac:dyDescent="0.3">
      <c r="A4" t="s">
        <v>62</v>
      </c>
      <c r="B4" t="s">
        <v>64</v>
      </c>
      <c r="C4">
        <v>4</v>
      </c>
      <c r="D4">
        <f t="shared" ref="D4:D6" si="0">D3+C3</f>
        <v>8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62</v>
      </c>
      <c r="L4">
        <v>4</v>
      </c>
      <c r="M4">
        <f t="shared" ref="M4:M6" si="1">M3+L3</f>
        <v>8</v>
      </c>
      <c r="N4" t="s">
        <v>64</v>
      </c>
      <c r="O4" t="s">
        <v>2</v>
      </c>
      <c r="P4" t="s">
        <v>2</v>
      </c>
      <c r="Q4" t="s">
        <v>2</v>
      </c>
      <c r="R4" t="s">
        <v>2</v>
      </c>
      <c r="S4" t="s">
        <v>2</v>
      </c>
    </row>
    <row r="5" spans="1:19" x14ac:dyDescent="0.3">
      <c r="A5" t="s">
        <v>65</v>
      </c>
      <c r="B5" t="s">
        <v>23</v>
      </c>
      <c r="C5">
        <v>2</v>
      </c>
      <c r="D5">
        <f t="shared" si="0"/>
        <v>12</v>
      </c>
      <c r="E5" s="2" t="s">
        <v>77</v>
      </c>
      <c r="F5" s="2" t="s">
        <v>77</v>
      </c>
      <c r="G5" s="2" t="s">
        <v>77</v>
      </c>
      <c r="H5" s="2" t="s">
        <v>77</v>
      </c>
      <c r="I5" s="2" t="s">
        <v>77</v>
      </c>
      <c r="J5" s="2" t="s">
        <v>77</v>
      </c>
      <c r="K5" t="s">
        <v>65</v>
      </c>
      <c r="L5">
        <v>2</v>
      </c>
      <c r="M5">
        <f t="shared" si="1"/>
        <v>12</v>
      </c>
      <c r="N5" t="s">
        <v>23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</row>
    <row r="6" spans="1:19" x14ac:dyDescent="0.3">
      <c r="A6" t="s">
        <v>67</v>
      </c>
      <c r="C6">
        <f>3/8</f>
        <v>0.375</v>
      </c>
      <c r="D6">
        <f t="shared" si="0"/>
        <v>14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67</v>
      </c>
      <c r="L6">
        <f>4/8</f>
        <v>0.5</v>
      </c>
      <c r="M6">
        <f t="shared" si="1"/>
        <v>14</v>
      </c>
      <c r="O6" t="s">
        <v>2</v>
      </c>
      <c r="P6" t="s">
        <v>2</v>
      </c>
      <c r="Q6" t="s">
        <v>2</v>
      </c>
      <c r="R6" t="s">
        <v>2</v>
      </c>
      <c r="S6" t="s">
        <v>2</v>
      </c>
    </row>
    <row r="7" spans="1:19" x14ac:dyDescent="0.3">
      <c r="A7" t="s">
        <v>68</v>
      </c>
      <c r="C7">
        <f>3/8</f>
        <v>0.375</v>
      </c>
      <c r="D7">
        <f>D6</f>
        <v>14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68</v>
      </c>
      <c r="L7">
        <f>4/8</f>
        <v>0.5</v>
      </c>
      <c r="M7">
        <f>M6</f>
        <v>14</v>
      </c>
      <c r="O7" t="s">
        <v>2</v>
      </c>
      <c r="P7" t="s">
        <v>2</v>
      </c>
      <c r="Q7" t="s">
        <v>2</v>
      </c>
      <c r="R7" t="s">
        <v>2</v>
      </c>
      <c r="S7" t="s">
        <v>2</v>
      </c>
    </row>
    <row r="8" spans="1:19" x14ac:dyDescent="0.3">
      <c r="K8" t="s">
        <v>103</v>
      </c>
      <c r="L8">
        <f>4/8</f>
        <v>0.5</v>
      </c>
      <c r="M8">
        <f>M7+1</f>
        <v>15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</row>
    <row r="9" spans="1:19" x14ac:dyDescent="0.3">
      <c r="K9" t="s">
        <v>100</v>
      </c>
      <c r="L9">
        <f>2/8</f>
        <v>0.25</v>
      </c>
      <c r="M9">
        <f>M8</f>
        <v>15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</row>
    <row r="10" spans="1:19" x14ac:dyDescent="0.3">
      <c r="A10" t="s">
        <v>69</v>
      </c>
      <c r="C10">
        <f>1/8</f>
        <v>0.125</v>
      </c>
      <c r="D10">
        <f>D6</f>
        <v>14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69</v>
      </c>
      <c r="L10">
        <f>1/8</f>
        <v>0.125</v>
      </c>
      <c r="M10">
        <f>M9</f>
        <v>15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</row>
    <row r="11" spans="1:19" x14ac:dyDescent="0.3">
      <c r="A11" t="s">
        <v>70</v>
      </c>
      <c r="C11">
        <f>1/8</f>
        <v>0.125</v>
      </c>
      <c r="D11">
        <f>D6</f>
        <v>14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70</v>
      </c>
      <c r="L11">
        <f>1/8</f>
        <v>0.125</v>
      </c>
      <c r="M11">
        <f>M10</f>
        <v>15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</row>
    <row r="12" spans="1:19" x14ac:dyDescent="0.3">
      <c r="A12" t="s">
        <v>74</v>
      </c>
      <c r="B12" t="s">
        <v>25</v>
      </c>
      <c r="C12">
        <v>1</v>
      </c>
      <c r="D12">
        <f>D11+1</f>
        <v>15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74</v>
      </c>
      <c r="L12">
        <v>1</v>
      </c>
      <c r="M12">
        <f>M11+1</f>
        <v>16</v>
      </c>
      <c r="N12" t="s">
        <v>25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</row>
    <row r="13" spans="1:19" x14ac:dyDescent="0.3">
      <c r="A13" s="1" t="s">
        <v>106</v>
      </c>
      <c r="B13" t="s">
        <v>25</v>
      </c>
      <c r="C13" s="1">
        <v>1</v>
      </c>
      <c r="D13" s="5">
        <f>D12+C12</f>
        <v>16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s="1" t="s">
        <v>73</v>
      </c>
      <c r="L13">
        <v>1</v>
      </c>
      <c r="M13">
        <f>M12+L12</f>
        <v>17</v>
      </c>
      <c r="N13" t="s">
        <v>25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</row>
    <row r="14" spans="1:19" x14ac:dyDescent="0.3">
      <c r="A14" s="1" t="s">
        <v>73</v>
      </c>
      <c r="B14" t="s">
        <v>25</v>
      </c>
      <c r="C14">
        <v>1</v>
      </c>
      <c r="D14" s="5">
        <f t="shared" ref="D14:D27" si="2">D13+C13</f>
        <v>17</v>
      </c>
      <c r="E14" s="2" t="s">
        <v>77</v>
      </c>
      <c r="F14" s="2" t="s">
        <v>77</v>
      </c>
      <c r="G14" s="2" t="s">
        <v>77</v>
      </c>
      <c r="H14" s="2" t="s">
        <v>77</v>
      </c>
      <c r="I14" s="2" t="s">
        <v>77</v>
      </c>
      <c r="J14" s="2" t="s">
        <v>77</v>
      </c>
      <c r="K14" s="4" t="s">
        <v>71</v>
      </c>
      <c r="L14" s="1">
        <v>2</v>
      </c>
      <c r="M14">
        <f t="shared" ref="M14:M27" si="3">M13+L13</f>
        <v>18</v>
      </c>
      <c r="N14" t="s">
        <v>105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</row>
    <row r="15" spans="1:19" x14ac:dyDescent="0.3">
      <c r="A15" t="s">
        <v>72</v>
      </c>
      <c r="B15" t="s">
        <v>23</v>
      </c>
      <c r="C15">
        <v>2</v>
      </c>
      <c r="D15" s="5">
        <f t="shared" si="2"/>
        <v>18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72</v>
      </c>
      <c r="L15">
        <v>2</v>
      </c>
      <c r="M15">
        <f t="shared" si="3"/>
        <v>20</v>
      </c>
      <c r="N15" t="s">
        <v>23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</row>
    <row r="16" spans="1:19" x14ac:dyDescent="0.3">
      <c r="A16" t="s">
        <v>76</v>
      </c>
      <c r="B16" t="s">
        <v>35</v>
      </c>
      <c r="C16">
        <v>8</v>
      </c>
      <c r="D16" s="5">
        <f t="shared" si="2"/>
        <v>20</v>
      </c>
      <c r="E16" s="3" t="s">
        <v>66</v>
      </c>
      <c r="F16" t="s">
        <v>2</v>
      </c>
      <c r="G16" s="3" t="s">
        <v>66</v>
      </c>
      <c r="H16" t="s">
        <v>2</v>
      </c>
      <c r="I16" s="3" t="s">
        <v>66</v>
      </c>
      <c r="J16" t="s">
        <v>2</v>
      </c>
      <c r="K16" t="s">
        <v>76</v>
      </c>
      <c r="L16">
        <v>8</v>
      </c>
      <c r="M16">
        <f t="shared" si="3"/>
        <v>22</v>
      </c>
      <c r="N16" t="s">
        <v>35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</row>
    <row r="17" spans="1:19" x14ac:dyDescent="0.3">
      <c r="A17" t="s">
        <v>78</v>
      </c>
      <c r="B17" t="s">
        <v>23</v>
      </c>
      <c r="C17">
        <v>2</v>
      </c>
      <c r="D17" s="5">
        <f t="shared" si="2"/>
        <v>28</v>
      </c>
      <c r="E17" s="3" t="s">
        <v>66</v>
      </c>
      <c r="F17" s="3" t="s">
        <v>66</v>
      </c>
      <c r="G17" t="s">
        <v>2</v>
      </c>
      <c r="H17" t="s">
        <v>2</v>
      </c>
      <c r="I17" s="3" t="s">
        <v>66</v>
      </c>
      <c r="J17" t="s">
        <v>2</v>
      </c>
      <c r="K17" t="s">
        <v>78</v>
      </c>
      <c r="L17">
        <v>2</v>
      </c>
      <c r="M17">
        <f t="shared" si="3"/>
        <v>30</v>
      </c>
      <c r="N17" t="s">
        <v>23</v>
      </c>
      <c r="O17" s="3" t="s">
        <v>66</v>
      </c>
      <c r="P17" t="s">
        <v>2</v>
      </c>
      <c r="Q17" t="s">
        <v>2</v>
      </c>
      <c r="R17" s="3" t="s">
        <v>66</v>
      </c>
      <c r="S17" t="s">
        <v>2</v>
      </c>
    </row>
    <row r="18" spans="1:19" x14ac:dyDescent="0.3">
      <c r="A18" t="s">
        <v>79</v>
      </c>
      <c r="B18" t="s">
        <v>23</v>
      </c>
      <c r="C18">
        <v>2</v>
      </c>
      <c r="D18" s="5">
        <f t="shared" si="2"/>
        <v>30</v>
      </c>
      <c r="E18" s="3" t="s">
        <v>66</v>
      </c>
      <c r="F18" s="3" t="s">
        <v>66</v>
      </c>
      <c r="G18" t="s">
        <v>2</v>
      </c>
      <c r="H18" t="s">
        <v>2</v>
      </c>
      <c r="I18" s="3" t="s">
        <v>66</v>
      </c>
      <c r="J18" t="s">
        <v>2</v>
      </c>
      <c r="K18" t="s">
        <v>79</v>
      </c>
      <c r="L18">
        <v>2</v>
      </c>
      <c r="M18">
        <f t="shared" si="3"/>
        <v>32</v>
      </c>
      <c r="N18" t="s">
        <v>23</v>
      </c>
      <c r="O18" s="3" t="s">
        <v>66</v>
      </c>
      <c r="P18" t="s">
        <v>2</v>
      </c>
      <c r="Q18" t="s">
        <v>2</v>
      </c>
      <c r="R18" s="3" t="s">
        <v>66</v>
      </c>
      <c r="S18" t="s">
        <v>2</v>
      </c>
    </row>
    <row r="19" spans="1:19" x14ac:dyDescent="0.3">
      <c r="A19" t="s">
        <v>80</v>
      </c>
      <c r="B19" t="s">
        <v>23</v>
      </c>
      <c r="C19">
        <v>2</v>
      </c>
      <c r="D19" s="5">
        <f t="shared" si="2"/>
        <v>32</v>
      </c>
      <c r="E19" s="3" t="s">
        <v>66</v>
      </c>
      <c r="F19" s="3" t="s">
        <v>66</v>
      </c>
      <c r="G19" t="s">
        <v>2</v>
      </c>
      <c r="H19" t="s">
        <v>2</v>
      </c>
      <c r="I19" s="3" t="s">
        <v>66</v>
      </c>
      <c r="J19" t="s">
        <v>2</v>
      </c>
      <c r="K19" t="s">
        <v>80</v>
      </c>
      <c r="L19">
        <v>2</v>
      </c>
      <c r="M19">
        <f t="shared" si="3"/>
        <v>34</v>
      </c>
      <c r="N19" t="s">
        <v>23</v>
      </c>
      <c r="O19" s="3" t="s">
        <v>66</v>
      </c>
      <c r="P19" t="s">
        <v>2</v>
      </c>
      <c r="Q19" t="s">
        <v>2</v>
      </c>
      <c r="R19" s="3" t="s">
        <v>66</v>
      </c>
      <c r="S19" t="s">
        <v>2</v>
      </c>
    </row>
    <row r="20" spans="1:19" x14ac:dyDescent="0.3">
      <c r="K20" t="s">
        <v>104</v>
      </c>
      <c r="L20">
        <v>2</v>
      </c>
      <c r="M20">
        <f t="shared" si="3"/>
        <v>36</v>
      </c>
      <c r="N20" t="s">
        <v>23</v>
      </c>
      <c r="O20" s="3" t="s">
        <v>66</v>
      </c>
      <c r="P20" s="3" t="s">
        <v>66</v>
      </c>
      <c r="Q20" t="s">
        <v>2</v>
      </c>
      <c r="R20" s="3" t="s">
        <v>66</v>
      </c>
      <c r="S20" t="s">
        <v>2</v>
      </c>
    </row>
    <row r="21" spans="1:19" x14ac:dyDescent="0.3">
      <c r="A21" t="s">
        <v>81</v>
      </c>
      <c r="B21" t="s">
        <v>25</v>
      </c>
      <c r="C21">
        <v>1</v>
      </c>
      <c r="D21" s="5">
        <f>D19+C19</f>
        <v>34</v>
      </c>
      <c r="E21" s="3" t="s">
        <v>66</v>
      </c>
      <c r="F21" s="3" t="s">
        <v>66</v>
      </c>
      <c r="G21" s="3" t="s">
        <v>66</v>
      </c>
      <c r="H21" s="3" t="s">
        <v>66</v>
      </c>
      <c r="I21" t="s">
        <v>2</v>
      </c>
      <c r="J21" t="s">
        <v>2</v>
      </c>
      <c r="K21" t="s">
        <v>81</v>
      </c>
      <c r="L21">
        <v>1</v>
      </c>
      <c r="M21">
        <f t="shared" si="3"/>
        <v>38</v>
      </c>
      <c r="N21" t="s">
        <v>25</v>
      </c>
      <c r="O21" s="3" t="s">
        <v>66</v>
      </c>
      <c r="P21" s="3" t="s">
        <v>66</v>
      </c>
      <c r="Q21" s="3" t="s">
        <v>66</v>
      </c>
      <c r="R21" t="s">
        <v>2</v>
      </c>
      <c r="S21" t="s">
        <v>2</v>
      </c>
    </row>
    <row r="22" spans="1:19" x14ac:dyDescent="0.3">
      <c r="A22" t="s">
        <v>82</v>
      </c>
      <c r="B22" t="s">
        <v>27</v>
      </c>
      <c r="C22">
        <v>8</v>
      </c>
      <c r="D22" s="5">
        <f t="shared" si="2"/>
        <v>35</v>
      </c>
      <c r="E22" s="3" t="s">
        <v>66</v>
      </c>
      <c r="F22" s="3" t="s">
        <v>66</v>
      </c>
      <c r="G22" s="3" t="s">
        <v>66</v>
      </c>
      <c r="H22" s="3" t="s">
        <v>66</v>
      </c>
      <c r="I22" t="s">
        <v>2</v>
      </c>
      <c r="J22" t="s">
        <v>2</v>
      </c>
      <c r="K22" t="s">
        <v>82</v>
      </c>
      <c r="L22">
        <v>8</v>
      </c>
      <c r="M22">
        <f t="shared" si="3"/>
        <v>39</v>
      </c>
      <c r="N22" t="s">
        <v>27</v>
      </c>
      <c r="O22" s="3" t="s">
        <v>66</v>
      </c>
      <c r="P22" s="3" t="s">
        <v>66</v>
      </c>
      <c r="Q22" s="3" t="s">
        <v>66</v>
      </c>
      <c r="R22" t="s">
        <v>2</v>
      </c>
      <c r="S22" t="s">
        <v>2</v>
      </c>
    </row>
    <row r="23" spans="1:19" x14ac:dyDescent="0.3">
      <c r="A23" t="s">
        <v>83</v>
      </c>
      <c r="B23" t="s">
        <v>24</v>
      </c>
      <c r="C23">
        <v>4</v>
      </c>
      <c r="D23" s="5">
        <f t="shared" si="2"/>
        <v>43</v>
      </c>
      <c r="E23" s="3" t="s">
        <v>66</v>
      </c>
      <c r="F23" s="3" t="s">
        <v>66</v>
      </c>
      <c r="G23" s="3" t="s">
        <v>66</v>
      </c>
      <c r="H23" s="3" t="s">
        <v>66</v>
      </c>
      <c r="I23" t="s">
        <v>2</v>
      </c>
      <c r="J23" t="s">
        <v>2</v>
      </c>
      <c r="K23" t="s">
        <v>83</v>
      </c>
      <c r="L23">
        <v>4</v>
      </c>
      <c r="M23">
        <f t="shared" si="3"/>
        <v>47</v>
      </c>
      <c r="N23" t="s">
        <v>24</v>
      </c>
      <c r="O23" s="3" t="s">
        <v>66</v>
      </c>
      <c r="P23" s="3" t="s">
        <v>66</v>
      </c>
      <c r="Q23" s="3" t="s">
        <v>66</v>
      </c>
      <c r="R23" t="s">
        <v>2</v>
      </c>
      <c r="S23" t="s">
        <v>2</v>
      </c>
    </row>
    <row r="24" spans="1:19" x14ac:dyDescent="0.3">
      <c r="A24" t="s">
        <v>84</v>
      </c>
      <c r="B24" t="s">
        <v>85</v>
      </c>
      <c r="C24">
        <v>4</v>
      </c>
      <c r="D24" s="5">
        <f t="shared" si="2"/>
        <v>47</v>
      </c>
      <c r="E24" s="3" t="s">
        <v>66</v>
      </c>
      <c r="F24" s="3" t="s">
        <v>66</v>
      </c>
      <c r="G24" s="3" t="s">
        <v>66</v>
      </c>
      <c r="H24" s="3" t="s">
        <v>66</v>
      </c>
      <c r="I24" t="s">
        <v>2</v>
      </c>
      <c r="J24" t="s">
        <v>2</v>
      </c>
      <c r="K24" t="s">
        <v>84</v>
      </c>
      <c r="L24">
        <v>4</v>
      </c>
      <c r="M24">
        <f t="shared" si="3"/>
        <v>51</v>
      </c>
      <c r="N24" t="s">
        <v>85</v>
      </c>
      <c r="O24" s="3" t="s">
        <v>66</v>
      </c>
      <c r="P24" s="3" t="s">
        <v>66</v>
      </c>
      <c r="Q24" s="3" t="s">
        <v>66</v>
      </c>
      <c r="R24" t="s">
        <v>2</v>
      </c>
      <c r="S24" t="s">
        <v>2</v>
      </c>
    </row>
    <row r="25" spans="1:19" x14ac:dyDescent="0.3">
      <c r="A25" t="s">
        <v>86</v>
      </c>
      <c r="B25" t="s">
        <v>85</v>
      </c>
      <c r="C25">
        <v>4</v>
      </c>
      <c r="D25" s="5">
        <f t="shared" si="2"/>
        <v>51</v>
      </c>
      <c r="E25" s="3" t="s">
        <v>66</v>
      </c>
      <c r="F25" s="3" t="s">
        <v>66</v>
      </c>
      <c r="G25" s="3" t="s">
        <v>66</v>
      </c>
      <c r="H25" s="3" t="s">
        <v>66</v>
      </c>
      <c r="I25" t="s">
        <v>2</v>
      </c>
      <c r="J25" t="s">
        <v>2</v>
      </c>
      <c r="K25" t="s">
        <v>86</v>
      </c>
      <c r="L25">
        <v>4</v>
      </c>
      <c r="M25">
        <f t="shared" si="3"/>
        <v>55</v>
      </c>
      <c r="N25" t="s">
        <v>85</v>
      </c>
      <c r="O25" s="3" t="s">
        <v>66</v>
      </c>
      <c r="P25" s="3" t="s">
        <v>66</v>
      </c>
      <c r="Q25" s="3" t="s">
        <v>66</v>
      </c>
      <c r="R25" t="s">
        <v>2</v>
      </c>
      <c r="S25" t="s">
        <v>2</v>
      </c>
    </row>
    <row r="26" spans="1:19" x14ac:dyDescent="0.3">
      <c r="A26" t="s">
        <v>87</v>
      </c>
      <c r="B26" t="s">
        <v>85</v>
      </c>
      <c r="C26">
        <v>4</v>
      </c>
      <c r="D26" s="5">
        <f t="shared" si="2"/>
        <v>55</v>
      </c>
      <c r="E26" s="3" t="s">
        <v>66</v>
      </c>
      <c r="F26" s="3" t="s">
        <v>66</v>
      </c>
      <c r="G26" s="3" t="s">
        <v>66</v>
      </c>
      <c r="H26" s="3" t="s">
        <v>66</v>
      </c>
      <c r="I26" t="s">
        <v>2</v>
      </c>
      <c r="J26" t="s">
        <v>2</v>
      </c>
      <c r="K26" t="s">
        <v>87</v>
      </c>
      <c r="L26">
        <v>4</v>
      </c>
      <c r="M26">
        <f t="shared" si="3"/>
        <v>59</v>
      </c>
      <c r="N26" t="s">
        <v>85</v>
      </c>
      <c r="O26" s="3" t="s">
        <v>66</v>
      </c>
      <c r="P26" s="3" t="s">
        <v>66</v>
      </c>
      <c r="Q26" s="3" t="s">
        <v>66</v>
      </c>
      <c r="R26" t="s">
        <v>2</v>
      </c>
      <c r="S26" t="s">
        <v>2</v>
      </c>
    </row>
    <row r="27" spans="1:19" x14ac:dyDescent="0.3">
      <c r="A27" t="s">
        <v>88</v>
      </c>
      <c r="B27" t="s">
        <v>85</v>
      </c>
      <c r="C27">
        <v>4</v>
      </c>
      <c r="D27" s="5">
        <f t="shared" si="2"/>
        <v>59</v>
      </c>
      <c r="E27" s="3" t="s">
        <v>66</v>
      </c>
      <c r="F27" s="3" t="s">
        <v>66</v>
      </c>
      <c r="G27" s="3" t="s">
        <v>66</v>
      </c>
      <c r="H27" s="3" t="s">
        <v>66</v>
      </c>
      <c r="I27" t="s">
        <v>2</v>
      </c>
      <c r="J27" t="s">
        <v>2</v>
      </c>
      <c r="K27" t="s">
        <v>88</v>
      </c>
      <c r="L27">
        <v>4</v>
      </c>
      <c r="M27">
        <f t="shared" si="3"/>
        <v>63</v>
      </c>
      <c r="N27" t="s">
        <v>85</v>
      </c>
      <c r="O27" s="3" t="s">
        <v>66</v>
      </c>
      <c r="P27" s="3" t="s">
        <v>66</v>
      </c>
      <c r="Q27" s="3" t="s">
        <v>66</v>
      </c>
      <c r="R27" t="s">
        <v>2</v>
      </c>
      <c r="S27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3A79-6737-4049-ACAE-35C00E1A4B60}">
  <dimension ref="A1:F7"/>
  <sheetViews>
    <sheetView workbookViewId="0">
      <pane ySplit="1" topLeftCell="A2" activePane="bottomLeft" state="frozen"/>
      <selection pane="bottomLeft" activeCell="F6" sqref="F6"/>
    </sheetView>
  </sheetViews>
  <sheetFormatPr defaultRowHeight="14.4" x14ac:dyDescent="0.3"/>
  <cols>
    <col min="1" max="1" width="23.88671875" bestFit="1" customWidth="1"/>
    <col min="2" max="2" width="10.6640625" bestFit="1" customWidth="1"/>
    <col min="3" max="3" width="11.109375" bestFit="1" customWidth="1"/>
    <col min="4" max="4" width="11.109375" customWidth="1"/>
    <col min="5" max="5" width="15.21875" bestFit="1" customWidth="1"/>
    <col min="6" max="6" width="48.44140625" bestFit="1" customWidth="1"/>
  </cols>
  <sheetData>
    <row r="1" spans="1:6" x14ac:dyDescent="0.3">
      <c r="A1" s="1" t="s">
        <v>114</v>
      </c>
      <c r="B1" s="1" t="s">
        <v>107</v>
      </c>
      <c r="C1" s="1" t="s">
        <v>19</v>
      </c>
      <c r="D1" s="1" t="s">
        <v>4</v>
      </c>
      <c r="E1" s="1" t="s">
        <v>129</v>
      </c>
      <c r="F1" s="1" t="s">
        <v>121</v>
      </c>
    </row>
    <row r="2" spans="1:6" x14ac:dyDescent="0.3">
      <c r="A2" t="s">
        <v>115</v>
      </c>
      <c r="B2">
        <v>1</v>
      </c>
      <c r="C2" t="s">
        <v>23</v>
      </c>
      <c r="D2">
        <v>2</v>
      </c>
      <c r="E2">
        <v>0</v>
      </c>
      <c r="F2" t="s">
        <v>125</v>
      </c>
    </row>
    <row r="3" spans="1:6" x14ac:dyDescent="0.3">
      <c r="A3" t="s">
        <v>116</v>
      </c>
      <c r="B3" t="s">
        <v>108</v>
      </c>
      <c r="C3" t="s">
        <v>118</v>
      </c>
      <c r="D3">
        <v>16</v>
      </c>
      <c r="E3">
        <f>E2+D2</f>
        <v>2</v>
      </c>
    </row>
    <row r="4" spans="1:6" x14ac:dyDescent="0.3">
      <c r="A4" t="s">
        <v>117</v>
      </c>
      <c r="B4" t="s">
        <v>108</v>
      </c>
      <c r="C4" t="s">
        <v>23</v>
      </c>
      <c r="D4">
        <v>2</v>
      </c>
      <c r="E4">
        <f t="shared" ref="E4:E7" si="0">E3+D3</f>
        <v>18</v>
      </c>
    </row>
    <row r="5" spans="1:6" x14ac:dyDescent="0.3">
      <c r="A5" t="s">
        <v>119</v>
      </c>
      <c r="B5" t="s">
        <v>108</v>
      </c>
      <c r="C5" t="s">
        <v>23</v>
      </c>
      <c r="D5">
        <v>2</v>
      </c>
      <c r="E5">
        <f t="shared" si="0"/>
        <v>20</v>
      </c>
      <c r="F5" t="s">
        <v>128</v>
      </c>
    </row>
    <row r="6" spans="1:6" x14ac:dyDescent="0.3">
      <c r="A6" t="s">
        <v>120</v>
      </c>
      <c r="B6" t="s">
        <v>108</v>
      </c>
      <c r="C6" t="s">
        <v>22</v>
      </c>
      <c r="D6">
        <v>32</v>
      </c>
      <c r="E6">
        <f t="shared" si="0"/>
        <v>22</v>
      </c>
    </row>
    <row r="7" spans="1:6" x14ac:dyDescent="0.3">
      <c r="A7" t="s">
        <v>122</v>
      </c>
      <c r="B7" t="s">
        <v>108</v>
      </c>
      <c r="C7" t="s">
        <v>124</v>
      </c>
      <c r="D7" t="s">
        <v>123</v>
      </c>
      <c r="E7">
        <f t="shared" si="0"/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points</vt:lpstr>
      <vt:lpstr>variable length record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West, Todd</cp:lastModifiedBy>
  <dcterms:created xsi:type="dcterms:W3CDTF">2023-10-11T20:47:01Z</dcterms:created>
  <dcterms:modified xsi:type="dcterms:W3CDTF">2023-10-20T16:26:18Z</dcterms:modified>
</cp:coreProperties>
</file>