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00" windowWidth="19740" windowHeight="7620" activeTab="3"/>
  </bookViews>
  <sheets>
    <sheet name="instructions" sheetId="2" r:id="rId1"/>
    <sheet name="parameters" sheetId="1" r:id="rId2"/>
    <sheet name="ohki" sheetId="4" r:id="rId3"/>
    <sheet name="results" sheetId="3" r:id="rId4"/>
    <sheet name="uhrikova" sheetId="5" r:id="rId5"/>
    <sheet name="crap" sheetId="6" r:id="rId6"/>
  </sheets>
  <calcPr calcId="125725"/>
</workbook>
</file>

<file path=xl/calcChain.xml><?xml version="1.0" encoding="utf-8"?>
<calcChain xmlns="http://schemas.openxmlformats.org/spreadsheetml/2006/main">
  <c r="G17" i="1"/>
  <c r="D17" s="1"/>
  <c r="I17" s="1"/>
  <c r="D6"/>
  <c r="I6" s="1"/>
  <c r="G6"/>
  <c r="J6" s="1"/>
  <c r="D7"/>
  <c r="I7" s="1"/>
  <c r="G7"/>
  <c r="J7" s="1"/>
  <c r="D8"/>
  <c r="I8" s="1"/>
  <c r="G8"/>
  <c r="J8" s="1"/>
  <c r="D9"/>
  <c r="I9" s="1"/>
  <c r="G9"/>
  <c r="J9" s="1"/>
  <c r="D10"/>
  <c r="I10" s="1"/>
  <c r="G10"/>
  <c r="J10" s="1"/>
  <c r="D11"/>
  <c r="I11" s="1"/>
  <c r="G11"/>
  <c r="J11" s="1"/>
  <c r="D12"/>
  <c r="I12" s="1"/>
  <c r="G12"/>
  <c r="J12" s="1"/>
  <c r="D13"/>
  <c r="I13" s="1"/>
  <c r="G13"/>
  <c r="J13" s="1"/>
  <c r="D14"/>
  <c r="I14" s="1"/>
  <c r="G14"/>
  <c r="J14" s="1"/>
  <c r="D15"/>
  <c r="I15" s="1"/>
  <c r="G15"/>
  <c r="J15" s="1"/>
  <c r="D16"/>
  <c r="I16" s="1"/>
  <c r="G16"/>
  <c r="J16" s="1"/>
  <c r="G5"/>
  <c r="J5" s="1"/>
  <c r="G19"/>
  <c r="D19" s="1"/>
  <c r="I19" s="1"/>
  <c r="G20"/>
  <c r="D20" s="1"/>
  <c r="I20" s="1"/>
  <c r="G21"/>
  <c r="D21" s="1"/>
  <c r="I21" s="1"/>
  <c r="G22"/>
  <c r="D22" s="1"/>
  <c r="I22" s="1"/>
  <c r="G23"/>
  <c r="D23" s="1"/>
  <c r="I23" s="1"/>
  <c r="G24"/>
  <c r="D24" s="1"/>
  <c r="I24" s="1"/>
  <c r="G25"/>
  <c r="D25" s="1"/>
  <c r="I25" s="1"/>
  <c r="G18"/>
  <c r="D18" s="1"/>
  <c r="I18" s="1"/>
  <c r="J17" l="1"/>
  <c r="J25"/>
  <c r="J24"/>
  <c r="J23"/>
  <c r="J22"/>
  <c r="J21"/>
  <c r="J20"/>
  <c r="J19"/>
  <c r="D5"/>
  <c r="I5" s="1"/>
  <c r="J18"/>
</calcChain>
</file>

<file path=xl/sharedStrings.xml><?xml version="1.0" encoding="utf-8"?>
<sst xmlns="http://schemas.openxmlformats.org/spreadsheetml/2006/main" count="23" uniqueCount="13">
  <si>
    <t>[Ca2+]</t>
  </si>
  <si>
    <t>gamma_PC/PE</t>
  </si>
  <si>
    <t>gamma_PS</t>
  </si>
  <si>
    <t>eps_PC/PE</t>
  </si>
  <si>
    <t>eps_PS</t>
  </si>
  <si>
    <t>gamma0</t>
  </si>
  <si>
    <t>epsiloncat</t>
  </si>
  <si>
    <t>deadendfraction =</t>
  </si>
  <si>
    <t>fusionfraction =</t>
  </si>
  <si>
    <t>lysisfraction =</t>
  </si>
  <si>
    <t>Tfusion =</t>
  </si>
  <si>
    <t>Tlysis =</t>
  </si>
  <si>
    <t>Alip dppc</t>
  </si>
</sst>
</file>

<file path=xl/styles.xml><?xml version="1.0" encoding="utf-8"?>
<styleSheet xmlns="http://schemas.openxmlformats.org/spreadsheetml/2006/main">
  <fonts count="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3" borderId="0" xfId="0" applyFont="1" applyFill="1"/>
    <xf numFmtId="0" fontId="0" fillId="4"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209550</xdr:colOff>
      <xdr:row>2</xdr:row>
      <xdr:rowOff>9525</xdr:rowOff>
    </xdr:from>
    <xdr:to>
      <xdr:col>15</xdr:col>
      <xdr:colOff>390525</xdr:colOff>
      <xdr:row>54</xdr:row>
      <xdr:rowOff>161925</xdr:rowOff>
    </xdr:to>
    <xdr:sp macro="" textlink="">
      <xdr:nvSpPr>
        <xdr:cNvPr id="2" name="TextBox 1"/>
        <xdr:cNvSpPr txBox="1"/>
      </xdr:nvSpPr>
      <xdr:spPr>
        <a:xfrm>
          <a:off x="819150" y="390525"/>
          <a:ext cx="8715375" cy="1005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 goal is to complete the calculations</a:t>
          </a:r>
          <a:r>
            <a:rPr lang="en-US" sz="1100" baseline="0"/>
            <a:t> for nikolaus et al parameters for  0 &lt; [Ca2+] &lt; 10.  I suggest intervals of 0.5 mM at least at first to see if that's sufficient (hopefully).   The only parameters that change in the model are the initial tension induced by Ca (gamma0) and shrinkage (epsiloncat).  We are approximating that all the rupture rate parameters are independent of [Ca], which can't be exactly true but we don't have any info on this.</a:t>
          </a:r>
        </a:p>
        <a:p>
          <a:endParaRPr lang="en-US" sz="1100" baseline="0"/>
        </a:p>
        <a:p>
          <a:r>
            <a:rPr lang="en-US" sz="1100" baseline="0"/>
            <a:t>Steps:</a:t>
          </a:r>
        </a:p>
        <a:p>
          <a:endParaRPr lang="en-US" sz="1100" baseline="0"/>
        </a:p>
        <a:p>
          <a:pPr marL="228600" indent="-228600">
            <a:buFont typeface="+mj-lt"/>
            <a:buAutoNum type="arabicParenR"/>
          </a:pPr>
          <a:r>
            <a:rPr lang="en-US" sz="1100"/>
            <a:t>Read off value</a:t>
          </a:r>
          <a:r>
            <a:rPr lang="en-US" sz="1100" baseline="0"/>
            <a:t> </a:t>
          </a:r>
          <a:r>
            <a:rPr lang="en-US" sz="1100"/>
            <a:t>of gamma for pure DOPS at specific [Ca] using fig</a:t>
          </a:r>
          <a:r>
            <a:rPr lang="en-US" sz="1100" baseline="0"/>
            <a:t> </a:t>
          </a:r>
          <a:r>
            <a:rPr lang="en-US" sz="1100"/>
            <a:t>of Ohki BBA 1982 pasted</a:t>
          </a:r>
          <a:r>
            <a:rPr lang="en-US" sz="1100" baseline="0"/>
            <a:t> on the "ohki" spreadsheet</a:t>
          </a:r>
          <a:r>
            <a:rPr lang="en-US" sz="1100"/>
            <a:t>.</a:t>
          </a:r>
          <a:r>
            <a:rPr lang="en-US" sz="1100" baseline="0"/>
            <a:t>  Enter value  in "parameters" spreadsheet (red column).</a:t>
          </a:r>
        </a:p>
        <a:p>
          <a:pPr marL="228600" indent="-228600">
            <a:buFont typeface="+mj-lt"/>
            <a:buAutoNum type="arabicParenR"/>
          </a:pPr>
          <a:r>
            <a:rPr lang="en-US" sz="1100">
              <a:solidFill>
                <a:schemeClr val="dk1"/>
              </a:solidFill>
              <a:latin typeface="+mn-lt"/>
              <a:ea typeface="+mn-ea"/>
              <a:cs typeface="+mn-cs"/>
            </a:rPr>
            <a:t>Read off value</a:t>
          </a:r>
          <a:r>
            <a:rPr lang="en-US" sz="1100" baseline="0">
              <a:solidFill>
                <a:schemeClr val="dk1"/>
              </a:solidFill>
              <a:latin typeface="+mn-lt"/>
              <a:ea typeface="+mn-ea"/>
              <a:cs typeface="+mn-cs"/>
            </a:rPr>
            <a:t> </a:t>
          </a:r>
          <a:r>
            <a:rPr lang="en-US" sz="1100">
              <a:solidFill>
                <a:schemeClr val="dk1"/>
              </a:solidFill>
              <a:latin typeface="+mn-lt"/>
              <a:ea typeface="+mn-ea"/>
              <a:cs typeface="+mn-cs"/>
            </a:rPr>
            <a:t>of area per DPPC lipid (A_L) in angstrom^2 at the specific [Ca] using the figure of Uhrikova on the the "uhrikova"</a:t>
          </a:r>
          <a:r>
            <a:rPr lang="en-US" sz="1100" baseline="0">
              <a:solidFill>
                <a:schemeClr val="dk1"/>
              </a:solidFill>
              <a:latin typeface="+mn-lt"/>
              <a:ea typeface="+mn-ea"/>
              <a:cs typeface="+mn-cs"/>
            </a:rPr>
            <a:t> spreadsheet</a:t>
          </a:r>
          <a:r>
            <a:rPr lang="en-US" sz="1100">
              <a:solidFill>
                <a:schemeClr val="dk1"/>
              </a:solidFill>
              <a:latin typeface="+mn-lt"/>
              <a:ea typeface="+mn-ea"/>
              <a:cs typeface="+mn-cs"/>
            </a:rPr>
            <a:t>.</a:t>
          </a:r>
          <a:r>
            <a:rPr lang="en-US" sz="1100" baseline="0">
              <a:solidFill>
                <a:schemeClr val="dk1"/>
              </a:solidFill>
              <a:latin typeface="+mn-lt"/>
              <a:ea typeface="+mn-ea"/>
              <a:cs typeface="+mn-cs"/>
            </a:rPr>
            <a:t>  Enter value  in "parameters" spreadsheet (blue column).</a:t>
          </a:r>
        </a:p>
        <a:p>
          <a:pPr marL="228600" indent="-228600">
            <a:buFont typeface="+mj-lt"/>
            <a:buAutoNum type="arabicParenR"/>
          </a:pPr>
          <a:r>
            <a:rPr lang="en-US" sz="1100" baseline="0">
              <a:solidFill>
                <a:schemeClr val="dk1"/>
              </a:solidFill>
              <a:latin typeface="+mn-lt"/>
              <a:ea typeface="+mn-ea"/>
              <a:cs typeface="+mn-cs"/>
            </a:rPr>
            <a:t>Enter values from yellow columns of "parameters" spreadsheet into the all_run.m matlab command file.  The area looks like this near the top:</a:t>
          </a:r>
        </a:p>
        <a:p>
          <a:pPr marL="228600" indent="-228600">
            <a:buFont typeface="+mj-lt"/>
            <a:buAutoNum type="arabicParenR"/>
          </a:pPr>
          <a:endParaRPr lang="en-US" sz="1100" baseline="0">
            <a:solidFill>
              <a:schemeClr val="dk1"/>
            </a:solidFill>
            <a:latin typeface="+mn-lt"/>
            <a:ea typeface="+mn-ea"/>
            <a:cs typeface="+mn-cs"/>
          </a:endParaRPr>
        </a:p>
        <a:p>
          <a:r>
            <a:rPr lang="en-US" sz="1100" baseline="0" smtClean="0">
              <a:solidFill>
                <a:schemeClr val="dk1"/>
              </a:solidFill>
              <a:latin typeface="+mn-lt"/>
              <a:ea typeface="+mn-ea"/>
              <a:cs typeface="+mn-cs"/>
            </a:rPr>
            <a:t>%%% begin Ben S's parameter area</a:t>
          </a:r>
        </a:p>
        <a:p>
          <a:r>
            <a:rPr lang="en-US" sz="1100" baseline="0" smtClean="0">
              <a:solidFill>
                <a:schemeClr val="dk1"/>
              </a:solidFill>
              <a:latin typeface="+mn-lt"/>
              <a:ea typeface="+mn-ea"/>
              <a:cs typeface="+mn-cs"/>
            </a:rPr>
            <a:t>epsiloncat=0.064;</a:t>
          </a:r>
        </a:p>
        <a:p>
          <a:r>
            <a:rPr lang="en-US" sz="1100" baseline="0" smtClean="0">
              <a:solidFill>
                <a:schemeClr val="dk1"/>
              </a:solidFill>
              <a:latin typeface="+mn-lt"/>
              <a:ea typeface="+mn-ea"/>
              <a:cs typeface="+mn-cs"/>
            </a:rPr>
            <a:t>gamma0=8.7;</a:t>
          </a:r>
        </a:p>
        <a:p>
          <a:r>
            <a:rPr lang="en-US" sz="1100" baseline="0" smtClean="0">
              <a:solidFill>
                <a:schemeClr val="dk1"/>
              </a:solidFill>
              <a:latin typeface="+mn-lt"/>
              <a:ea typeface="+mn-ea"/>
              <a:cs typeface="+mn-cs"/>
            </a:rPr>
            <a:t>%%% end Ben S's parameter area</a:t>
          </a: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4)  In matlab, Edit/Clear Workspace</a:t>
          </a:r>
        </a:p>
        <a:p>
          <a:r>
            <a:rPr lang="en-US" sz="1100" baseline="0" smtClean="0">
              <a:solidFill>
                <a:schemeClr val="dk1"/>
              </a:solidFill>
              <a:latin typeface="+mn-lt"/>
              <a:ea typeface="+mn-ea"/>
              <a:cs typeface="+mn-cs"/>
            </a:rPr>
            <a:t>5)  In matlab, command all_run and the calculation will begin (it takes about  30 minutes on my laptop).  All kinds of intermediate results and tracking numbers will stream through command window as program is running--no need to pay any attention to them.</a:t>
          </a:r>
        </a:p>
        <a:p>
          <a:r>
            <a:rPr lang="en-US" sz="1100" baseline="0" smtClean="0">
              <a:solidFill>
                <a:schemeClr val="dk1"/>
              </a:solidFill>
              <a:latin typeface="+mn-lt"/>
              <a:ea typeface="+mn-ea"/>
              <a:cs typeface="+mn-cs"/>
            </a:rPr>
            <a:t>6)  Pathway outcome distributions will appear in the command window at the very bottom of the stream of crap and looks like this:</a:t>
          </a: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deadendfraction =</a:t>
          </a: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    0.1412</a:t>
          </a:r>
        </a:p>
        <a:p>
          <a:endParaRPr lang="en-US" sz="1100" baseline="0" smtClean="0">
            <a:solidFill>
              <a:schemeClr val="dk1"/>
            </a:solidFill>
            <a:latin typeface="+mn-lt"/>
            <a:ea typeface="+mn-ea"/>
            <a:cs typeface="+mn-cs"/>
          </a:endParaRP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fusionfraction =</a:t>
          </a: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    0.6021</a:t>
          </a:r>
        </a:p>
        <a:p>
          <a:endParaRPr lang="en-US" sz="1100" baseline="0" smtClean="0">
            <a:solidFill>
              <a:schemeClr val="dk1"/>
            </a:solidFill>
            <a:latin typeface="+mn-lt"/>
            <a:ea typeface="+mn-ea"/>
            <a:cs typeface="+mn-cs"/>
          </a:endParaRP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lysisfraction =</a:t>
          </a: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    0.2567</a:t>
          </a:r>
        </a:p>
        <a:p>
          <a:endParaRPr lang="en-US" sz="1100" baseline="0" smtClean="0">
            <a:solidFill>
              <a:schemeClr val="dk1"/>
            </a:solidFill>
            <a:latin typeface="+mn-lt"/>
            <a:ea typeface="+mn-ea"/>
            <a:cs typeface="+mn-cs"/>
          </a:endParaRP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Tfusion =</a:t>
          </a: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    4.2645</a:t>
          </a:r>
        </a:p>
        <a:p>
          <a:endParaRPr lang="en-US" sz="1100" baseline="0" smtClean="0">
            <a:solidFill>
              <a:schemeClr val="dk1"/>
            </a:solidFill>
            <a:latin typeface="+mn-lt"/>
            <a:ea typeface="+mn-ea"/>
            <a:cs typeface="+mn-cs"/>
          </a:endParaRP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Tlysis =</a:t>
          </a: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    0.1762</a:t>
          </a: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 </a:t>
          </a:r>
          <a:r>
            <a:rPr lang="en-US" sz="1600" i="1" baseline="0" smtClean="0">
              <a:solidFill>
                <a:srgbClr val="FF0000"/>
              </a:solidFill>
              <a:latin typeface="+mn-lt"/>
              <a:ea typeface="+mn-ea"/>
              <a:cs typeface="+mn-cs"/>
            </a:rPr>
            <a:t>I recommend copying and storing them in the results tab of this spreadsheet in whatever manner you feel is best organized and such.</a:t>
          </a:r>
          <a:endParaRPr lang="en-US" sz="1100" i="1" baseline="0" smtClean="0">
            <a:solidFill>
              <a:srgbClr val="FF0000"/>
            </a:solidFill>
            <a:latin typeface="+mn-lt"/>
            <a:ea typeface="+mn-ea"/>
            <a:cs typeface="+mn-cs"/>
          </a:endParaRPr>
        </a:p>
        <a:p>
          <a:endParaRPr lang="en-US" sz="1100" baseline="0" smtClean="0">
            <a:solidFill>
              <a:schemeClr val="dk1"/>
            </a:solidFill>
            <a:latin typeface="+mn-lt"/>
            <a:ea typeface="+mn-ea"/>
            <a:cs typeface="+mn-cs"/>
          </a:endParaRPr>
        </a:p>
        <a:p>
          <a:endParaRPr lang="en-US" sz="1100" baseline="0" smtClean="0">
            <a:solidFill>
              <a:schemeClr val="dk1"/>
            </a:solidFill>
            <a:latin typeface="+mn-lt"/>
            <a:ea typeface="+mn-ea"/>
            <a:cs typeface="+mn-cs"/>
          </a:endParaRPr>
        </a:p>
        <a:p>
          <a:r>
            <a:rPr lang="en-US" sz="1100" baseline="0" smtClean="0">
              <a:solidFill>
                <a:schemeClr val="dk1"/>
              </a:solidFill>
              <a:latin typeface="+mn-lt"/>
              <a:ea typeface="+mn-ea"/>
              <a:cs typeface="+mn-cs"/>
            </a:rPr>
            <a:t>7)   Repeat for all [Ca] values</a:t>
          </a:r>
        </a:p>
        <a:p>
          <a:r>
            <a:rPr lang="en-US" sz="1100" baseline="0" smtClean="0">
              <a:solidFill>
                <a:schemeClr val="dk1"/>
              </a:solidFill>
              <a:latin typeface="+mn-lt"/>
              <a:ea typeface="+mn-ea"/>
              <a:cs typeface="+mn-cs"/>
            </a:rPr>
            <a:t>8)  Produce graphs</a:t>
          </a:r>
          <a:endParaRPr lang="en-US" sz="1100" baseline="0"/>
        </a:p>
        <a:p>
          <a:pPr marL="228600" indent="-228600">
            <a:buFont typeface="+mj-lt"/>
            <a:buAutoNum type="arabicParenR"/>
          </a:pP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11</xdr:col>
      <xdr:colOff>0</xdr:colOff>
      <xdr:row>29</xdr:row>
      <xdr:rowOff>85725</xdr:rowOff>
    </xdr:to>
    <xdr:pic>
      <xdr:nvPicPr>
        <xdr:cNvPr id="40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219200" y="571500"/>
          <a:ext cx="5486400" cy="503872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10</xdr:col>
      <xdr:colOff>114300</xdr:colOff>
      <xdr:row>26</xdr:row>
      <xdr:rowOff>123825</xdr:rowOff>
    </xdr:to>
    <xdr:pic>
      <xdr:nvPicPr>
        <xdr:cNvPr id="512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219200" y="381000"/>
          <a:ext cx="4991100" cy="46958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
  <sheetViews>
    <sheetView topLeftCell="A26" workbookViewId="0">
      <selection activeCell="Q3" sqref="Q3"/>
    </sheetView>
  </sheetViews>
  <sheetFormatPr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C4:J25"/>
  <sheetViews>
    <sheetView topLeftCell="A4" workbookViewId="0">
      <selection activeCell="F18" sqref="F18"/>
    </sheetView>
  </sheetViews>
  <sheetFormatPr defaultRowHeight="15"/>
  <cols>
    <col min="4" max="4" width="16.140625" customWidth="1"/>
    <col min="5" max="5" width="14.28515625" customWidth="1"/>
    <col min="6" max="6" width="13.140625" customWidth="1"/>
    <col min="7" max="7" width="11.7109375" customWidth="1"/>
    <col min="8" max="8" width="11" customWidth="1"/>
    <col min="9" max="9" width="17.28515625" customWidth="1"/>
  </cols>
  <sheetData>
    <row r="4" spans="3:10">
      <c r="C4" t="s">
        <v>0</v>
      </c>
      <c r="D4" t="s">
        <v>1</v>
      </c>
      <c r="E4" t="s">
        <v>2</v>
      </c>
      <c r="F4" t="s">
        <v>12</v>
      </c>
      <c r="G4" t="s">
        <v>3</v>
      </c>
      <c r="H4" t="s">
        <v>4</v>
      </c>
      <c r="I4" t="s">
        <v>5</v>
      </c>
      <c r="J4" t="s">
        <v>6</v>
      </c>
    </row>
    <row r="5" spans="3:10">
      <c r="C5">
        <v>0</v>
      </c>
      <c r="D5">
        <f t="shared" ref="D5" si="0">265/2*G5</f>
        <v>132.5</v>
      </c>
      <c r="E5" s="2"/>
      <c r="F5" s="3"/>
      <c r="G5">
        <f>(61.3-F5)/61.3</f>
        <v>1</v>
      </c>
      <c r="H5">
        <v>7.0999999999999994E-2</v>
      </c>
      <c r="I5" s="1">
        <f>0.8*D5+0.2*E5</f>
        <v>106</v>
      </c>
      <c r="J5" s="1">
        <f>0.8*G5+0.2*H5</f>
        <v>0.81420000000000003</v>
      </c>
    </row>
    <row r="6" spans="3:10">
      <c r="C6">
        <v>0.5</v>
      </c>
      <c r="D6">
        <f t="shared" ref="D6:D16" si="1">265/2*G6</f>
        <v>132.5</v>
      </c>
      <c r="E6" s="2"/>
      <c r="F6" s="3"/>
      <c r="G6">
        <f t="shared" ref="G6:G16" si="2">(61.3-F6)/61.3</f>
        <v>1</v>
      </c>
      <c r="H6">
        <v>1.071</v>
      </c>
      <c r="I6" s="1">
        <f t="shared" ref="I6:I16" si="3">0.8*D6+0.2*E6</f>
        <v>106</v>
      </c>
      <c r="J6" s="1">
        <f t="shared" ref="J6:J16" si="4">0.8*G6+0.2*H6</f>
        <v>1.0142</v>
      </c>
    </row>
    <row r="7" spans="3:10">
      <c r="C7">
        <v>1</v>
      </c>
      <c r="D7">
        <f t="shared" si="1"/>
        <v>132.5</v>
      </c>
      <c r="E7" s="2"/>
      <c r="F7" s="3"/>
      <c r="G7">
        <f t="shared" si="2"/>
        <v>1</v>
      </c>
      <c r="H7">
        <v>2.0710000000000002</v>
      </c>
      <c r="I7" s="1">
        <f t="shared" si="3"/>
        <v>106</v>
      </c>
      <c r="J7" s="1">
        <f t="shared" si="4"/>
        <v>1.2142000000000002</v>
      </c>
    </row>
    <row r="8" spans="3:10">
      <c r="C8">
        <v>1.5</v>
      </c>
      <c r="D8">
        <f t="shared" si="1"/>
        <v>132.5</v>
      </c>
      <c r="E8" s="2"/>
      <c r="F8" s="3"/>
      <c r="G8">
        <f t="shared" si="2"/>
        <v>1</v>
      </c>
      <c r="H8">
        <v>3.0710000000000002</v>
      </c>
      <c r="I8" s="1">
        <f t="shared" si="3"/>
        <v>106</v>
      </c>
      <c r="J8" s="1">
        <f t="shared" si="4"/>
        <v>1.4142000000000001</v>
      </c>
    </row>
    <row r="9" spans="3:10">
      <c r="C9">
        <v>2</v>
      </c>
      <c r="D9">
        <f t="shared" si="1"/>
        <v>132.5</v>
      </c>
      <c r="E9" s="2"/>
      <c r="F9" s="3"/>
      <c r="G9">
        <f t="shared" si="2"/>
        <v>1</v>
      </c>
      <c r="H9">
        <v>4.0709999999999997</v>
      </c>
      <c r="I9" s="1">
        <f t="shared" si="3"/>
        <v>106</v>
      </c>
      <c r="J9" s="1">
        <f t="shared" si="4"/>
        <v>1.6142000000000001</v>
      </c>
    </row>
    <row r="10" spans="3:10">
      <c r="C10">
        <v>2.5</v>
      </c>
      <c r="D10">
        <f t="shared" si="1"/>
        <v>132.5</v>
      </c>
      <c r="E10" s="2"/>
      <c r="F10" s="3"/>
      <c r="G10">
        <f t="shared" si="2"/>
        <v>1</v>
      </c>
      <c r="H10">
        <v>5.0709999999999997</v>
      </c>
      <c r="I10" s="1">
        <f t="shared" si="3"/>
        <v>106</v>
      </c>
      <c r="J10" s="1">
        <f t="shared" si="4"/>
        <v>1.8142</v>
      </c>
    </row>
    <row r="11" spans="3:10">
      <c r="C11">
        <v>3</v>
      </c>
      <c r="D11">
        <f t="shared" si="1"/>
        <v>132.5</v>
      </c>
      <c r="E11" s="2"/>
      <c r="F11" s="3"/>
      <c r="G11">
        <f t="shared" si="2"/>
        <v>1</v>
      </c>
      <c r="H11">
        <v>6.0709999999999997</v>
      </c>
      <c r="I11" s="1">
        <f t="shared" si="3"/>
        <v>106</v>
      </c>
      <c r="J11" s="1">
        <f t="shared" si="4"/>
        <v>2.0141999999999998</v>
      </c>
    </row>
    <row r="12" spans="3:10">
      <c r="C12">
        <v>3.5</v>
      </c>
      <c r="D12">
        <f t="shared" si="1"/>
        <v>132.5</v>
      </c>
      <c r="E12" s="2"/>
      <c r="F12" s="3"/>
      <c r="G12">
        <f t="shared" si="2"/>
        <v>1</v>
      </c>
      <c r="H12">
        <v>7.0709999999999997</v>
      </c>
      <c r="I12" s="1">
        <f t="shared" si="3"/>
        <v>106</v>
      </c>
      <c r="J12" s="1">
        <f t="shared" si="4"/>
        <v>2.2141999999999999</v>
      </c>
    </row>
    <row r="13" spans="3:10">
      <c r="C13">
        <v>4</v>
      </c>
      <c r="D13">
        <f t="shared" si="1"/>
        <v>132.5</v>
      </c>
      <c r="E13" s="2"/>
      <c r="F13" s="3"/>
      <c r="G13">
        <f t="shared" si="2"/>
        <v>1</v>
      </c>
      <c r="H13">
        <v>8.0709999999999997</v>
      </c>
      <c r="I13" s="1">
        <f t="shared" si="3"/>
        <v>106</v>
      </c>
      <c r="J13" s="1">
        <f t="shared" si="4"/>
        <v>2.4142000000000001</v>
      </c>
    </row>
    <row r="14" spans="3:10">
      <c r="C14">
        <v>4.5</v>
      </c>
      <c r="D14">
        <f t="shared" si="1"/>
        <v>132.5</v>
      </c>
      <c r="E14" s="2"/>
      <c r="F14" s="3"/>
      <c r="G14">
        <f t="shared" si="2"/>
        <v>1</v>
      </c>
      <c r="H14">
        <v>9.0709999999999997</v>
      </c>
      <c r="I14" s="1">
        <f t="shared" si="3"/>
        <v>106</v>
      </c>
      <c r="J14" s="1">
        <f t="shared" si="4"/>
        <v>2.6142000000000003</v>
      </c>
    </row>
    <row r="15" spans="3:10">
      <c r="C15">
        <v>5</v>
      </c>
      <c r="D15">
        <f t="shared" si="1"/>
        <v>132.5</v>
      </c>
      <c r="E15" s="2"/>
      <c r="F15" s="3"/>
      <c r="G15">
        <f t="shared" si="2"/>
        <v>1</v>
      </c>
      <c r="H15">
        <v>10.071</v>
      </c>
      <c r="I15" s="1">
        <f t="shared" si="3"/>
        <v>106</v>
      </c>
      <c r="J15" s="1">
        <f t="shared" si="4"/>
        <v>2.8142000000000005</v>
      </c>
    </row>
    <row r="16" spans="3:10">
      <c r="C16">
        <v>5.5</v>
      </c>
      <c r="D16">
        <f t="shared" si="1"/>
        <v>132.5</v>
      </c>
      <c r="E16" s="2"/>
      <c r="F16" s="3"/>
      <c r="G16">
        <f t="shared" si="2"/>
        <v>1</v>
      </c>
      <c r="H16">
        <v>11.071</v>
      </c>
      <c r="I16" s="1">
        <f t="shared" si="3"/>
        <v>106</v>
      </c>
      <c r="J16" s="1">
        <f t="shared" si="4"/>
        <v>3.0141999999999998</v>
      </c>
    </row>
    <row r="17" spans="3:10">
      <c r="C17">
        <v>6</v>
      </c>
      <c r="D17">
        <f>265/2*G17</f>
        <v>8.4298531810766697</v>
      </c>
      <c r="E17" s="2">
        <v>9.5</v>
      </c>
      <c r="F17" s="3">
        <v>57.4</v>
      </c>
      <c r="G17">
        <f>(61.3-F17)/61.3</f>
        <v>6.3621533442088068E-2</v>
      </c>
      <c r="H17">
        <v>7.0999999999999994E-2</v>
      </c>
      <c r="I17" s="1">
        <f>0.8*D17+0.2*E17</f>
        <v>8.6438825448613361</v>
      </c>
      <c r="J17" s="1">
        <f>0.8*G17+0.2*H17</f>
        <v>6.5097226753670454E-2</v>
      </c>
    </row>
    <row r="18" spans="3:10">
      <c r="C18">
        <v>6.5</v>
      </c>
      <c r="D18">
        <f t="shared" ref="D18:D25" si="5">265/2*G18</f>
        <v>132.5</v>
      </c>
      <c r="E18" s="2"/>
      <c r="F18" s="3"/>
      <c r="G18">
        <f>(61.3-F18)/61.3</f>
        <v>1</v>
      </c>
      <c r="H18">
        <v>7.0999999999999994E-2</v>
      </c>
      <c r="I18" s="1">
        <f>0.8*D18+0.2*E18</f>
        <v>106</v>
      </c>
      <c r="J18" s="1">
        <f>0.8*G18+0.2*H18</f>
        <v>0.81420000000000003</v>
      </c>
    </row>
    <row r="19" spans="3:10">
      <c r="C19">
        <v>7</v>
      </c>
      <c r="D19">
        <f t="shared" ref="D19:D25" si="6">265/2*G19</f>
        <v>132.5</v>
      </c>
      <c r="E19" s="2"/>
      <c r="F19" s="3"/>
      <c r="G19">
        <f t="shared" ref="G19:G25" si="7">(61.3-F19)/61.3</f>
        <v>1</v>
      </c>
      <c r="H19">
        <v>1.071</v>
      </c>
      <c r="I19" s="1">
        <f t="shared" ref="I19:I25" si="8">0.8*D19+0.2*E19</f>
        <v>106</v>
      </c>
      <c r="J19" s="1">
        <f t="shared" ref="J19:J25" si="9">0.8*G19+0.2*H19</f>
        <v>1.0142</v>
      </c>
    </row>
    <row r="20" spans="3:10">
      <c r="C20">
        <v>7.5</v>
      </c>
      <c r="D20">
        <f t="shared" si="6"/>
        <v>132.5</v>
      </c>
      <c r="E20" s="2"/>
      <c r="F20" s="3"/>
      <c r="G20">
        <f t="shared" si="7"/>
        <v>1</v>
      </c>
      <c r="H20">
        <v>2.0710000000000002</v>
      </c>
      <c r="I20" s="1">
        <f t="shared" si="8"/>
        <v>106</v>
      </c>
      <c r="J20" s="1">
        <f t="shared" si="9"/>
        <v>1.2142000000000002</v>
      </c>
    </row>
    <row r="21" spans="3:10">
      <c r="C21">
        <v>8</v>
      </c>
      <c r="D21">
        <f t="shared" si="6"/>
        <v>132.5</v>
      </c>
      <c r="E21" s="2"/>
      <c r="F21" s="3"/>
      <c r="G21">
        <f t="shared" si="7"/>
        <v>1</v>
      </c>
      <c r="H21">
        <v>3.0710000000000002</v>
      </c>
      <c r="I21" s="1">
        <f t="shared" si="8"/>
        <v>106</v>
      </c>
      <c r="J21" s="1">
        <f t="shared" si="9"/>
        <v>1.4142000000000001</v>
      </c>
    </row>
    <row r="22" spans="3:10">
      <c r="C22">
        <v>8.5</v>
      </c>
      <c r="D22">
        <f t="shared" si="6"/>
        <v>132.5</v>
      </c>
      <c r="E22" s="2"/>
      <c r="F22" s="3"/>
      <c r="G22">
        <f t="shared" si="7"/>
        <v>1</v>
      </c>
      <c r="H22">
        <v>4.0709999999999997</v>
      </c>
      <c r="I22" s="1">
        <f t="shared" si="8"/>
        <v>106</v>
      </c>
      <c r="J22" s="1">
        <f t="shared" si="9"/>
        <v>1.6142000000000001</v>
      </c>
    </row>
    <row r="23" spans="3:10">
      <c r="C23">
        <v>9</v>
      </c>
      <c r="D23">
        <f t="shared" si="6"/>
        <v>132.5</v>
      </c>
      <c r="E23" s="2"/>
      <c r="F23" s="3"/>
      <c r="G23">
        <f t="shared" si="7"/>
        <v>1</v>
      </c>
      <c r="H23">
        <v>5.0709999999999997</v>
      </c>
      <c r="I23" s="1">
        <f t="shared" si="8"/>
        <v>106</v>
      </c>
      <c r="J23" s="1">
        <f t="shared" si="9"/>
        <v>1.8142</v>
      </c>
    </row>
    <row r="24" spans="3:10">
      <c r="C24">
        <v>9.5</v>
      </c>
      <c r="D24">
        <f t="shared" si="6"/>
        <v>132.5</v>
      </c>
      <c r="E24" s="2"/>
      <c r="F24" s="3"/>
      <c r="G24">
        <f t="shared" si="7"/>
        <v>1</v>
      </c>
      <c r="H24">
        <v>6.0709999999999997</v>
      </c>
      <c r="I24" s="1">
        <f t="shared" si="8"/>
        <v>106</v>
      </c>
      <c r="J24" s="1">
        <f t="shared" si="9"/>
        <v>2.0141999999999998</v>
      </c>
    </row>
    <row r="25" spans="3:10">
      <c r="C25">
        <v>10</v>
      </c>
      <c r="D25">
        <f t="shared" si="6"/>
        <v>132.5</v>
      </c>
      <c r="E25" s="2"/>
      <c r="F25" s="3"/>
      <c r="G25">
        <f t="shared" si="7"/>
        <v>1</v>
      </c>
      <c r="H25">
        <v>7.0709999999999997</v>
      </c>
      <c r="I25" s="1">
        <f t="shared" si="8"/>
        <v>106</v>
      </c>
      <c r="J25" s="1">
        <f t="shared" si="9"/>
        <v>2.2141999999999999</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A1"/>
  <sheetViews>
    <sheetView topLeftCell="A6" workbookViewId="0">
      <selection activeCell="C4" sqref="C4"/>
    </sheetView>
  </sheetViews>
  <sheetFormatPr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
  <sheetViews>
    <sheetView tabSelected="1"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election activeCell="C3" sqref="C3"/>
    </sheetView>
  </sheetViews>
  <sheetFormatPr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C9:G31"/>
  <sheetViews>
    <sheetView workbookViewId="0">
      <selection activeCell="C9" sqref="C9:H31"/>
    </sheetView>
  </sheetViews>
  <sheetFormatPr defaultRowHeight="15"/>
  <sheetData>
    <row r="9" spans="3:7">
      <c r="C9" t="s">
        <v>7</v>
      </c>
      <c r="E9" t="s">
        <v>7</v>
      </c>
      <c r="G9" t="s">
        <v>7</v>
      </c>
    </row>
    <row r="11" spans="3:7">
      <c r="C11">
        <v>0.34939999999999999</v>
      </c>
      <c r="E11">
        <v>0.14119999999999999</v>
      </c>
      <c r="G11">
        <v>1.5800000000000002E-2</v>
      </c>
    </row>
    <row r="14" spans="3:7">
      <c r="C14" t="s">
        <v>8</v>
      </c>
      <c r="E14" t="s">
        <v>8</v>
      </c>
      <c r="G14" t="s">
        <v>8</v>
      </c>
    </row>
    <row r="16" spans="3:7">
      <c r="C16">
        <v>0.58809999999999996</v>
      </c>
      <c r="E16">
        <v>0.60209999999999997</v>
      </c>
      <c r="G16">
        <v>0.39939999999999998</v>
      </c>
    </row>
    <row r="19" spans="3:7">
      <c r="C19" t="s">
        <v>9</v>
      </c>
      <c r="E19" t="s">
        <v>9</v>
      </c>
      <c r="G19" t="s">
        <v>9</v>
      </c>
    </row>
    <row r="21" spans="3:7">
      <c r="C21">
        <v>6.25E-2</v>
      </c>
      <c r="E21">
        <v>0.25669999999999998</v>
      </c>
      <c r="G21">
        <v>0.58479999999999999</v>
      </c>
    </row>
    <row r="24" spans="3:7">
      <c r="C24" t="s">
        <v>10</v>
      </c>
      <c r="E24" t="s">
        <v>10</v>
      </c>
      <c r="G24" t="s">
        <v>10</v>
      </c>
    </row>
    <row r="26" spans="3:7">
      <c r="C26">
        <v>4.2278000000000002</v>
      </c>
      <c r="E26">
        <v>4.2645</v>
      </c>
      <c r="G26">
        <v>2.6743000000000001</v>
      </c>
    </row>
    <row r="29" spans="3:7">
      <c r="C29" t="s">
        <v>11</v>
      </c>
      <c r="E29" t="s">
        <v>11</v>
      </c>
      <c r="G29" t="s">
        <v>11</v>
      </c>
    </row>
    <row r="31" spans="3:7">
      <c r="C31">
        <v>4.9200000000000001E-2</v>
      </c>
      <c r="E31">
        <v>0.1762</v>
      </c>
      <c r="G31">
        <v>0.34499999999999997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parameters</vt:lpstr>
      <vt:lpstr>ohki</vt:lpstr>
      <vt:lpstr>results</vt:lpstr>
      <vt:lpstr>uhrikova</vt:lpstr>
      <vt:lpstr>crap</vt:lpstr>
    </vt:vector>
  </TitlesOfParts>
  <Company>Columbia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dc:creator>
  <cp:lastModifiedBy>Jason</cp:lastModifiedBy>
  <dcterms:created xsi:type="dcterms:W3CDTF">2014-08-13T13:24:12Z</dcterms:created>
  <dcterms:modified xsi:type="dcterms:W3CDTF">2014-08-14T10:38:03Z</dcterms:modified>
</cp:coreProperties>
</file>