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ner\Nextcloud\Release Testdata\Tables\Messdaten_TabellenImport_Test_1\"/>
    </mc:Choice>
  </mc:AlternateContent>
  <xr:revisionPtr revIDLastSave="0" documentId="13_ncr:1_{C2AFB713-1F3A-455E-8446-55B414E889D0}" xr6:coauthVersionLast="36" xr6:coauthVersionMax="36" xr10:uidLastSave="{00000000-0000-0000-0000-000000000000}"/>
  <bookViews>
    <workbookView xWindow="0" yWindow="0" windowWidth="17250" windowHeight="6270" activeTab="1" xr2:uid="{AE4B96C0-271C-45F9-865A-1AA718226A05}"/>
  </bookViews>
  <sheets>
    <sheet name="Prüfmatrix" sheetId="3" r:id="rId1"/>
    <sheet name="Checkpoints" sheetId="1" r:id="rId2"/>
    <sheet name="Values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ExterneDaten_1" localSheetId="0" hidden="1">Prüfmatrix!$A$1:$R$9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M10" i="1" l="1"/>
  <c r="K10" i="1"/>
  <c r="I10" i="1"/>
  <c r="G10" i="1"/>
  <c r="E10" i="1"/>
  <c r="M9" i="1" l="1"/>
  <c r="K9" i="1"/>
  <c r="I9" i="1"/>
  <c r="G9" i="1"/>
  <c r="E9" i="1"/>
  <c r="M8" i="1" l="1"/>
  <c r="K8" i="1"/>
  <c r="I8" i="1"/>
  <c r="G8" i="1"/>
  <c r="E8" i="1"/>
  <c r="M7" i="1" l="1"/>
  <c r="K7" i="1"/>
  <c r="I7" i="1"/>
  <c r="G7" i="1"/>
  <c r="E7" i="1"/>
  <c r="M6" i="1" l="1"/>
  <c r="K6" i="1"/>
  <c r="I6" i="1"/>
  <c r="G6" i="1"/>
  <c r="E6" i="1"/>
  <c r="M5" i="1" l="1"/>
  <c r="K5" i="1"/>
  <c r="I5" i="1"/>
  <c r="G5" i="1"/>
  <c r="E5" i="1"/>
  <c r="M4" i="1" l="1"/>
  <c r="B14" i="1" s="1"/>
  <c r="B20" i="1" s="1"/>
  <c r="K4" i="1"/>
  <c r="G4" i="1"/>
  <c r="E4" i="1"/>
  <c r="C5" i="1" l="1"/>
  <c r="C6" i="1"/>
  <c r="C7" i="1"/>
  <c r="C8" i="1"/>
  <c r="C9" i="1"/>
  <c r="C10" i="1"/>
  <c r="C4" i="1"/>
  <c r="B16" i="1" l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A5A72D-B3D5-4AC8-A7E8-2E39EE35D5F8}" keepAlive="1" name="Abfrage - Prüfmatrix_S8_Ausschnitt" description="Verbindung mit der Abfrage 'Prüfmatrix_S8_Ausschnitt' in der Arbeitsmappe." type="5" refreshedVersion="6" background="1" saveData="1">
    <dbPr connection="Provider=Microsoft.Mashup.OleDb.1;Data Source=$Workbook$;Location=Prüfmatrix_S8_Ausschnitt;Extended Properties=&quot;&quot;" command="SELECT * FROM [Prüfmatrix_S8_Ausschnitt]"/>
  </connection>
</connections>
</file>

<file path=xl/sharedStrings.xml><?xml version="1.0" encoding="utf-8"?>
<sst xmlns="http://schemas.openxmlformats.org/spreadsheetml/2006/main" count="254" uniqueCount="116">
  <si>
    <t>File Name</t>
  </si>
  <si>
    <t>Series Metadata</t>
  </si>
  <si>
    <t>Parameter</t>
  </si>
  <si>
    <t>Quantities</t>
  </si>
  <si>
    <t>Number of Documents</t>
  </si>
  <si>
    <t>PrÃ¼fnr.</t>
  </si>
  <si>
    <t>BAT-NR</t>
  </si>
  <si>
    <t>PrÃ¼fdatum/ Link</t>
  </si>
  <si>
    <t>Musternr.</t>
  </si>
  <si>
    <t>Ziel der Messung (inkl. Modifikation)</t>
  </si>
  <si>
    <t>Bewertung</t>
  </si>
  <si>
    <t>Betriebszustand</t>
  </si>
  <si>
    <t>Messverfahren</t>
  </si>
  <si>
    <t>Polarisation/ PIN...</t>
  </si>
  <si>
    <t>StÃ¶rgrÃ¶ÃŸe / Grenzwert</t>
  </si>
  <si>
    <t>Ergebnisplot</t>
  </si>
  <si>
    <t>Ergebnisplot 2</t>
  </si>
  <si>
    <t>Frequenzbereich</t>
  </si>
  <si>
    <t>Schrittweite [MHz]</t>
  </si>
  <si>
    <t>Detektor / Modulation</t>
  </si>
  <si>
    <t>Ã¼ber- wachung</t>
  </si>
  <si>
    <t>Musterstand</t>
  </si>
  <si>
    <t xml:space="preserve"> Filter</t>
  </si>
  <si>
    <t/>
  </si>
  <si>
    <t>51Hz Filter fÃ¼r ACC3 nicht aktiv;  da Fehler in der SPI config</t>
  </si>
  <si>
    <t>SPI 3;3V; VDD3;3V</t>
  </si>
  <si>
    <t>DPI</t>
  </si>
  <si>
    <t>VDD</t>
  </si>
  <si>
    <t>L20</t>
  </si>
  <si>
    <t>100k -1G</t>
  </si>
  <si>
    <t>0;1...1 mit 0;01 1...10 mit 0;1 10...100 mit 1 100...1000 mit 5 1000 ... 3200 mit 10 3200...6000 mit 20</t>
  </si>
  <si>
    <t>CW 1;3s</t>
  </si>
  <si>
    <t>A</t>
  </si>
  <si>
    <t>426Hz Filter Channel 3</t>
  </si>
  <si>
    <t>1G - 6G</t>
  </si>
  <si>
    <t>Savety C104 = 220nF entfernt</t>
  </si>
  <si>
    <t>560k Hz Digitale Fehler. Sensor dauerhaft "defekt". Messung wiederholen von 1GHz abwÃ¤rts</t>
  </si>
  <si>
    <t>Moni BIT 7 nicht gefixt in config</t>
  </si>
  <si>
    <t>Savety C104 = entfernt. Threashold seek</t>
  </si>
  <si>
    <t>Savety C104 = entfernt. Threashold seek.RÃ¼ckwÃ¤rts</t>
  </si>
  <si>
    <t>20 MHZ Abregelung 7MHZ abbruch</t>
  </si>
  <si>
    <t>1G - 100kHz</t>
  </si>
  <si>
    <t>C104 = 100 nF</t>
  </si>
  <si>
    <t>ThisIsAReference</t>
  </si>
  <si>
    <t>ThisIsAnotherReference</t>
  </si>
  <si>
    <t>S8_306_FA</t>
  </si>
  <si>
    <t>S8_328_FA</t>
  </si>
  <si>
    <t>S8_329_FA</t>
  </si>
  <si>
    <t>S8_330_FA</t>
  </si>
  <si>
    <t>S8_331_FA</t>
  </si>
  <si>
    <t>S8_332_FA</t>
  </si>
  <si>
    <t>S8_333_FA</t>
  </si>
  <si>
    <t>Expected Nb</t>
  </si>
  <si>
    <t>Counted Nb</t>
  </si>
  <si>
    <t>Expected unique Nb</t>
  </si>
  <si>
    <t xml:space="preserve">Expected Nb </t>
  </si>
  <si>
    <t>Expected Nb Timestamps</t>
  </si>
  <si>
    <t>Counted Nb Timestamps</t>
  </si>
  <si>
    <t>Expected Nb Frequencies</t>
  </si>
  <si>
    <t>Counted Nb Frequencies</t>
  </si>
  <si>
    <t>Expected Nb Amplitudes</t>
  </si>
  <si>
    <t>Counted Nb Amplitudes</t>
  </si>
  <si>
    <t>Total Nb of Documents</t>
  </si>
  <si>
    <t>Name</t>
  </si>
  <si>
    <t>Unit</t>
  </si>
  <si>
    <t>BITS</t>
  </si>
  <si>
    <t>Delta_acc_1</t>
  </si>
  <si>
    <t>Delta_acc_2</t>
  </si>
  <si>
    <t>Delta_acc_3</t>
  </si>
  <si>
    <t>Delta_CLK_freq</t>
  </si>
  <si>
    <t>MONIT_Error_1</t>
  </si>
  <si>
    <t>MONIT_Error_2</t>
  </si>
  <si>
    <t>SID_Error_1</t>
  </si>
  <si>
    <t>SID_Error_2</t>
  </si>
  <si>
    <t>SID_Error_3</t>
  </si>
  <si>
    <t>ECU-Stat_Error_1</t>
  </si>
  <si>
    <t>Delta_ACC_2_MA10</t>
  </si>
  <si>
    <t>Delta_ACC_3_MA10</t>
  </si>
  <si>
    <t>Delta_STDD_ACC_1</t>
  </si>
  <si>
    <t>Delta_STDD_ACC_2</t>
  </si>
  <si>
    <t>Delta_STDD_ACC_3</t>
  </si>
  <si>
    <t>Delta_ACC_51HZ_1</t>
  </si>
  <si>
    <t>Delta_ACC_51HZ_2</t>
  </si>
  <si>
    <t>Delta_ACC_51HZ_3</t>
  </si>
  <si>
    <t>Delta_STDD_AC_51_1</t>
  </si>
  <si>
    <t>Delta_STDD_AC_51_2</t>
  </si>
  <si>
    <t>Delta_STDD_AC_51_3</t>
  </si>
  <si>
    <t>Delta_OFFS_ACC_1</t>
  </si>
  <si>
    <t>Delta_OFFS_ACC_2</t>
  </si>
  <si>
    <t>Delta_OFFS_ACC_3</t>
  </si>
  <si>
    <t>Delta_MA100_51AC_1</t>
  </si>
  <si>
    <t>Delta_MA100_51AC_2</t>
  </si>
  <si>
    <t>Delta_MA100_51AC_3</t>
  </si>
  <si>
    <t>Delta_MA1200_51_1</t>
  </si>
  <si>
    <t>Delta_MA1200_51_2</t>
  </si>
  <si>
    <t>Delta_MA1200_51_3</t>
  </si>
  <si>
    <t>Delta_ACC_3_MA100</t>
  </si>
  <si>
    <t>Delta_ACC_3_MA1200</t>
  </si>
  <si>
    <t>Delta_ACC_1_MA10</t>
  </si>
  <si>
    <t>MHz</t>
  </si>
  <si>
    <t>uS</t>
  </si>
  <si>
    <t>mA,V/m</t>
  </si>
  <si>
    <t>Expected</t>
  </si>
  <si>
    <t>Counted</t>
  </si>
  <si>
    <t>Quantity names are correct</t>
  </si>
  <si>
    <t>Series metadata values are correct</t>
  </si>
  <si>
    <t>All numbers are correct</t>
  </si>
  <si>
    <t>Import of all together</t>
  </si>
  <si>
    <t>Parameter units correct</t>
  </si>
  <si>
    <t>Numbers are correct</t>
  </si>
  <si>
    <t>Passed</t>
  </si>
  <si>
    <t>Frequency</t>
  </si>
  <si>
    <t>Timestamp</t>
  </si>
  <si>
    <t>Amplitude</t>
  </si>
  <si>
    <t>Type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</si>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</sst>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06_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28_F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29_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0_F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1_F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2_F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S8_333_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/>
      <sheetData sheetId="1">
        <row r="2">
          <cell r="D2">
            <v>377.99999999999994</v>
          </cell>
          <cell r="E2">
            <v>361.99999999999994</v>
          </cell>
          <cell r="F2">
            <v>5.9999999999999547</v>
          </cell>
        </row>
        <row r="3">
          <cell r="B3">
            <v>33</v>
          </cell>
        </row>
        <row r="4">
          <cell r="B4">
            <v>47817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 refreshError="1"/>
      <sheetData sheetId="1">
        <row r="2">
          <cell r="D2">
            <v>1276.0000000000064</v>
          </cell>
          <cell r="E2">
            <v>452.00000000003337</v>
          </cell>
          <cell r="F2">
            <v>413.00000000002899</v>
          </cell>
        </row>
        <row r="3">
          <cell r="B3">
            <v>33</v>
          </cell>
        </row>
        <row r="4">
          <cell r="B4">
            <v>140745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 refreshError="1"/>
      <sheetData sheetId="1">
        <row r="2">
          <cell r="D2">
            <v>725.99999999998738</v>
          </cell>
          <cell r="E2">
            <v>362.00000000000017</v>
          </cell>
          <cell r="F2">
            <v>318.00000000000045</v>
          </cell>
        </row>
        <row r="3">
          <cell r="B3">
            <v>33</v>
          </cell>
        </row>
        <row r="4">
          <cell r="B4">
            <v>95535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 refreshError="1"/>
      <sheetData sheetId="1">
        <row r="2">
          <cell r="D2">
            <v>522.0000000000033</v>
          </cell>
          <cell r="E2">
            <v>114.00000000000215</v>
          </cell>
          <cell r="F2">
            <v>203.99999999999656</v>
          </cell>
        </row>
        <row r="3">
          <cell r="B3">
            <v>33</v>
          </cell>
        </row>
        <row r="4">
          <cell r="B4">
            <v>52173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 refreshError="1"/>
      <sheetData sheetId="1">
        <row r="2">
          <cell r="D2">
            <v>2085.0000000000609</v>
          </cell>
          <cell r="E2">
            <v>451.99999999995453</v>
          </cell>
          <cell r="F2">
            <v>682.0000000000216</v>
          </cell>
        </row>
        <row r="3">
          <cell r="B3">
            <v>33</v>
          </cell>
        </row>
        <row r="4">
          <cell r="B4">
            <v>191301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 refreshError="1"/>
      <sheetData sheetId="1">
        <row r="2">
          <cell r="D2">
            <v>460.99999999999994</v>
          </cell>
          <cell r="E2">
            <v>452.00000000000011</v>
          </cell>
          <cell r="F2">
            <v>404.99999999999972</v>
          </cell>
        </row>
        <row r="3">
          <cell r="B3">
            <v>33</v>
          </cell>
        </row>
        <row r="4">
          <cell r="B4">
            <v>59829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nalysis"/>
    </sheetNames>
    <sheetDataSet>
      <sheetData sheetId="0" refreshError="1"/>
      <sheetData sheetId="1">
        <row r="2">
          <cell r="E2">
            <v>363.99999999999994</v>
          </cell>
          <cell r="F2">
            <v>361.99999999999994</v>
          </cell>
          <cell r="G2">
            <v>326.99999999999994</v>
          </cell>
        </row>
        <row r="3">
          <cell r="B3">
            <v>33</v>
          </cell>
        </row>
        <row r="4">
          <cell r="B4">
            <v>47883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B8331D95-8033-4287-9154-C2AB74CFFC43}" autoFormatId="16" applyNumberFormats="0" applyBorderFormats="0" applyFontFormats="0" applyPatternFormats="0" applyAlignmentFormats="0" applyWidthHeightFormats="0">
  <queryTableRefresh nextId="19">
    <queryTableFields count="18">
      <queryTableField id="1" name="PrÃ¼fnr." tableColumnId="1"/>
      <queryTableField id="2" name="BAT-NR" tableColumnId="2"/>
      <queryTableField id="3" name="PrÃ¼fdatum/ Link" tableColumnId="3"/>
      <queryTableField id="4" name="Musternr." tableColumnId="4"/>
      <queryTableField id="5" name="Ziel der Messung (inkl. Modifikation)" tableColumnId="5"/>
      <queryTableField id="6" name="Bewertung" tableColumnId="6"/>
      <queryTableField id="7" name="Betriebszustand" tableColumnId="7"/>
      <queryTableField id="8" name="Messverfahren" tableColumnId="8"/>
      <queryTableField id="9" name="Polarisation/ PIN..." tableColumnId="9"/>
      <queryTableField id="10" name="StÃ¶rgrÃ¶ÃŸe / Grenzwert" tableColumnId="10"/>
      <queryTableField id="11" name="Ergebnisplot" tableColumnId="11"/>
      <queryTableField id="12" name="Ergebnisplot 2" tableColumnId="12"/>
      <queryTableField id="13" name="Frequenzbereich" tableColumnId="13"/>
      <queryTableField id="14" name="Schrittweite [MHz]" tableColumnId="14"/>
      <queryTableField id="15" name="Detektor / Modulation" tableColumnId="15"/>
      <queryTableField id="16" name="Ã¼ber- wachung" tableColumnId="16"/>
      <queryTableField id="17" name="Musterstand" tableColumnId="17"/>
      <queryTableField id="18" name=" Filter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83ED2-D0D6-4884-9E34-2EC6B4C703BE}" name="Prüfmatrix_S8_Ausschnitt" displayName="Prüfmatrix_S8_Ausschnitt" ref="A1:R9" tableType="queryTable" totalsRowShown="0">
  <autoFilter ref="A1:R9" xr:uid="{EDCB049D-2767-4CD7-A65A-7DCBD67C95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95EAD0CA-2A2B-442A-B827-E9FB7502DC09}" uniqueName="1" name="PrÃ¼fnr." queryTableFieldId="1"/>
    <tableColumn id="2" xr3:uid="{E578872E-1D7E-4150-8D2D-DD2C3BEB2EED}" uniqueName="2" name="BAT-NR" queryTableFieldId="2"/>
    <tableColumn id="3" xr3:uid="{FFA46A91-1E0B-4B71-9D05-5E2B5BD0EF34}" uniqueName="3" name="PrÃ¼fdatum/ Link" queryTableFieldId="3"/>
    <tableColumn id="4" xr3:uid="{78004A1B-EDAB-406C-8EF6-8C8273690BA4}" uniqueName="4" name="Musternr." queryTableFieldId="4"/>
    <tableColumn id="5" xr3:uid="{B5696B2D-F2A5-476D-AAA0-E6AEEB890F2C}" uniqueName="5" name="Ziel der Messung (inkl. Modifikation)" queryTableFieldId="5"/>
    <tableColumn id="6" xr3:uid="{D76BF116-C796-420D-B684-DE3E157B69AA}" uniqueName="6" name="Bewertung" queryTableFieldId="6"/>
    <tableColumn id="7" xr3:uid="{C3123F18-9457-4088-8688-45FDD2EC3DBD}" uniqueName="7" name="Betriebszustand" queryTableFieldId="7"/>
    <tableColumn id="8" xr3:uid="{92413438-B358-4BDA-923B-0C48E11B5990}" uniqueName="8" name="Messverfahren" queryTableFieldId="8"/>
    <tableColumn id="9" xr3:uid="{8CEA8059-C262-4993-9D03-E5690955596C}" uniqueName="9" name="Polarisation/ PIN..." queryTableFieldId="9"/>
    <tableColumn id="10" xr3:uid="{B9AB9E14-0E03-4CC4-B5F8-5284E3AE2242}" uniqueName="10" name="StÃ¶rgrÃ¶ÃŸe / Grenzwert" queryTableFieldId="10"/>
    <tableColumn id="11" xr3:uid="{A0FB6E38-F7E4-4634-9B25-52937448121D}" uniqueName="11" name="Ergebnisplot" queryTableFieldId="11"/>
    <tableColumn id="12" xr3:uid="{8AA538EB-B818-43A2-B887-080D19DA4AD3}" uniqueName="12" name="Ergebnisplot 2" queryTableFieldId="12"/>
    <tableColumn id="13" xr3:uid="{1ECD9068-2CBF-45AE-912B-02D654D6E107}" uniqueName="13" name="Frequenzbereich" queryTableFieldId="13"/>
    <tableColumn id="14" xr3:uid="{9DE5B76E-8397-4819-B8F7-B1192C873277}" uniqueName="14" name="Schrittweite [MHz]" queryTableFieldId="14"/>
    <tableColumn id="15" xr3:uid="{281881E5-030E-49FD-820E-67E4FC1BBC01}" uniqueName="15" name="Detektor / Modulation" queryTableFieldId="15"/>
    <tableColumn id="16" xr3:uid="{5ED165FB-45E3-4595-9B59-5206AAA4E70C}" uniqueName="16" name="Ã¼ber- wachung" queryTableFieldId="16"/>
    <tableColumn id="17" xr3:uid="{26DDCD76-7577-4797-9EAB-2F102B740579}" uniqueName="17" name="Musterstand" queryTableFieldId="17"/>
    <tableColumn id="18" xr3:uid="{CF760FE2-BF04-4E1A-AA7B-E90DCA55C9FD}" uniqueName="18" name=" Filter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F460-887D-46BA-A1DC-22447FD140A4}">
  <dimension ref="A1:R9"/>
  <sheetViews>
    <sheetView topLeftCell="O1" workbookViewId="0">
      <selection activeCell="Q15" sqref="Q15"/>
    </sheetView>
  </sheetViews>
  <sheetFormatPr baseColWidth="10" defaultRowHeight="15" x14ac:dyDescent="0.25"/>
  <cols>
    <col min="1" max="1" width="10.7109375" bestFit="1" customWidth="1"/>
    <col min="2" max="2" width="9.7109375" bestFit="1" customWidth="1"/>
    <col min="3" max="3" width="18.7109375" bestFit="1" customWidth="1"/>
    <col min="4" max="4" width="11.7109375" bestFit="1" customWidth="1"/>
    <col min="5" max="5" width="48.28515625" bestFit="1" customWidth="1"/>
    <col min="6" max="6" width="65.5703125" bestFit="1" customWidth="1"/>
    <col min="7" max="7" width="17.140625" bestFit="1" customWidth="1"/>
    <col min="8" max="8" width="16.28515625" bestFit="1" customWidth="1"/>
    <col min="9" max="9" width="19.5703125" bestFit="1" customWidth="1"/>
    <col min="10" max="10" width="26.7109375" bestFit="1" customWidth="1"/>
    <col min="11" max="11" width="14" bestFit="1" customWidth="1"/>
    <col min="12" max="12" width="15.42578125" bestFit="1" customWidth="1"/>
    <col min="13" max="13" width="17.85546875" bestFit="1" customWidth="1"/>
    <col min="14" max="14" width="65.5703125" bestFit="1" customWidth="1"/>
    <col min="15" max="15" width="22.85546875" bestFit="1" customWidth="1"/>
    <col min="16" max="16" width="22.140625" bestFit="1" customWidth="1"/>
    <col min="17" max="17" width="14.140625" bestFit="1" customWidth="1"/>
    <col min="18" max="18" width="20" bestFit="1" customWidth="1"/>
  </cols>
  <sheetData>
    <row r="1" spans="1:18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</row>
    <row r="2" spans="1:18" x14ac:dyDescent="0.25">
      <c r="A2">
        <v>300</v>
      </c>
      <c r="B2">
        <v>8</v>
      </c>
      <c r="C2" t="s">
        <v>23</v>
      </c>
      <c r="D2">
        <v>500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23</v>
      </c>
      <c r="L2" t="s">
        <v>23</v>
      </c>
      <c r="M2" t="s">
        <v>29</v>
      </c>
      <c r="N2" t="s">
        <v>30</v>
      </c>
      <c r="O2" t="s">
        <v>31</v>
      </c>
      <c r="P2" t="s">
        <v>43</v>
      </c>
      <c r="Q2" t="s">
        <v>32</v>
      </c>
      <c r="R2" t="s">
        <v>33</v>
      </c>
    </row>
    <row r="3" spans="1:18" x14ac:dyDescent="0.25">
      <c r="A3">
        <v>306</v>
      </c>
      <c r="B3">
        <v>15</v>
      </c>
      <c r="C3" t="s">
        <v>23</v>
      </c>
      <c r="D3">
        <v>501</v>
      </c>
      <c r="E3" t="s">
        <v>23</v>
      </c>
      <c r="F3" t="s">
        <v>23</v>
      </c>
      <c r="G3" t="s">
        <v>25</v>
      </c>
      <c r="H3" t="s">
        <v>26</v>
      </c>
      <c r="I3" t="s">
        <v>27</v>
      </c>
      <c r="J3" t="s">
        <v>28</v>
      </c>
      <c r="K3" t="s">
        <v>23</v>
      </c>
      <c r="L3" t="s">
        <v>23</v>
      </c>
      <c r="M3" t="s">
        <v>34</v>
      </c>
      <c r="N3" t="s">
        <v>30</v>
      </c>
      <c r="O3" t="s">
        <v>31</v>
      </c>
      <c r="P3" t="s">
        <v>44</v>
      </c>
      <c r="Q3" t="s">
        <v>32</v>
      </c>
      <c r="R3" t="s">
        <v>33</v>
      </c>
    </row>
    <row r="4" spans="1:18" x14ac:dyDescent="0.25">
      <c r="A4">
        <v>328</v>
      </c>
      <c r="B4">
        <v>43</v>
      </c>
      <c r="C4" t="s">
        <v>23</v>
      </c>
      <c r="D4">
        <v>500</v>
      </c>
      <c r="E4" t="s">
        <v>35</v>
      </c>
      <c r="F4" t="s">
        <v>36</v>
      </c>
      <c r="G4" t="s">
        <v>25</v>
      </c>
      <c r="H4" t="s">
        <v>26</v>
      </c>
      <c r="I4" t="s">
        <v>27</v>
      </c>
      <c r="J4" t="s">
        <v>28</v>
      </c>
      <c r="K4" t="s">
        <v>23</v>
      </c>
      <c r="L4" t="s">
        <v>23</v>
      </c>
      <c r="M4" t="s">
        <v>29</v>
      </c>
      <c r="N4" t="s">
        <v>30</v>
      </c>
      <c r="O4" t="s">
        <v>31</v>
      </c>
      <c r="P4" t="s">
        <v>23</v>
      </c>
      <c r="Q4" t="s">
        <v>32</v>
      </c>
      <c r="R4" t="s">
        <v>33</v>
      </c>
    </row>
    <row r="5" spans="1:18" x14ac:dyDescent="0.25">
      <c r="A5">
        <v>329</v>
      </c>
      <c r="B5">
        <v>44</v>
      </c>
      <c r="C5" t="s">
        <v>23</v>
      </c>
      <c r="D5">
        <v>501</v>
      </c>
      <c r="E5" t="s">
        <v>35</v>
      </c>
      <c r="F5" t="s">
        <v>37</v>
      </c>
      <c r="G5" t="s">
        <v>25</v>
      </c>
      <c r="H5" t="s">
        <v>26</v>
      </c>
      <c r="I5" t="s">
        <v>27</v>
      </c>
      <c r="J5" t="s">
        <v>28</v>
      </c>
      <c r="K5" t="s">
        <v>23</v>
      </c>
      <c r="L5" t="s">
        <v>23</v>
      </c>
      <c r="M5" t="s">
        <v>34</v>
      </c>
      <c r="N5" t="s">
        <v>30</v>
      </c>
      <c r="O5" t="s">
        <v>31</v>
      </c>
      <c r="P5" t="s">
        <v>23</v>
      </c>
      <c r="Q5" t="s">
        <v>32</v>
      </c>
      <c r="R5" t="s">
        <v>33</v>
      </c>
    </row>
    <row r="6" spans="1:18" x14ac:dyDescent="0.25">
      <c r="A6">
        <v>330</v>
      </c>
      <c r="B6">
        <v>46</v>
      </c>
      <c r="C6" t="s">
        <v>23</v>
      </c>
      <c r="D6">
        <v>500</v>
      </c>
      <c r="E6" t="s">
        <v>38</v>
      </c>
      <c r="F6" t="s">
        <v>36</v>
      </c>
      <c r="G6" t="s">
        <v>25</v>
      </c>
      <c r="H6" t="s">
        <v>26</v>
      </c>
      <c r="I6" t="s">
        <v>27</v>
      </c>
      <c r="J6" t="s">
        <v>28</v>
      </c>
      <c r="K6" t="s">
        <v>23</v>
      </c>
      <c r="L6" t="s">
        <v>23</v>
      </c>
      <c r="M6" t="s">
        <v>29</v>
      </c>
      <c r="N6" t="s">
        <v>30</v>
      </c>
      <c r="O6" t="s">
        <v>31</v>
      </c>
      <c r="P6" t="s">
        <v>23</v>
      </c>
      <c r="Q6" t="s">
        <v>32</v>
      </c>
      <c r="R6" t="s">
        <v>33</v>
      </c>
    </row>
    <row r="7" spans="1:18" x14ac:dyDescent="0.25">
      <c r="A7">
        <v>331</v>
      </c>
      <c r="B7">
        <v>47</v>
      </c>
      <c r="C7" t="s">
        <v>23</v>
      </c>
      <c r="D7">
        <v>500</v>
      </c>
      <c r="E7" t="s">
        <v>39</v>
      </c>
      <c r="F7" t="s">
        <v>40</v>
      </c>
      <c r="G7" t="s">
        <v>25</v>
      </c>
      <c r="H7" t="s">
        <v>26</v>
      </c>
      <c r="I7" t="s">
        <v>27</v>
      </c>
      <c r="J7" t="s">
        <v>28</v>
      </c>
      <c r="K7" t="s">
        <v>23</v>
      </c>
      <c r="L7" t="s">
        <v>23</v>
      </c>
      <c r="M7" t="s">
        <v>41</v>
      </c>
      <c r="N7" t="s">
        <v>30</v>
      </c>
      <c r="O7" t="s">
        <v>31</v>
      </c>
      <c r="P7" t="s">
        <v>23</v>
      </c>
      <c r="Q7" t="s">
        <v>32</v>
      </c>
      <c r="R7" t="s">
        <v>33</v>
      </c>
    </row>
    <row r="8" spans="1:18" x14ac:dyDescent="0.25">
      <c r="A8">
        <v>332</v>
      </c>
      <c r="B8">
        <v>48</v>
      </c>
      <c r="C8" t="s">
        <v>23</v>
      </c>
      <c r="D8">
        <v>500</v>
      </c>
      <c r="E8" t="s">
        <v>42</v>
      </c>
      <c r="F8" t="s">
        <v>23</v>
      </c>
      <c r="G8" t="s">
        <v>25</v>
      </c>
      <c r="H8" t="s">
        <v>26</v>
      </c>
      <c r="I8" t="s">
        <v>27</v>
      </c>
      <c r="J8" t="s">
        <v>28</v>
      </c>
      <c r="K8" t="s">
        <v>23</v>
      </c>
      <c r="L8" t="s">
        <v>23</v>
      </c>
      <c r="M8" t="s">
        <v>29</v>
      </c>
      <c r="N8" t="s">
        <v>30</v>
      </c>
      <c r="O8" t="s">
        <v>31</v>
      </c>
      <c r="P8" t="s">
        <v>23</v>
      </c>
      <c r="Q8" t="s">
        <v>32</v>
      </c>
      <c r="R8" t="s">
        <v>33</v>
      </c>
    </row>
    <row r="9" spans="1:18" x14ac:dyDescent="0.25">
      <c r="A9">
        <v>333</v>
      </c>
      <c r="B9">
        <v>49</v>
      </c>
      <c r="C9" t="s">
        <v>23</v>
      </c>
      <c r="D9">
        <v>501</v>
      </c>
      <c r="E9" t="s">
        <v>42</v>
      </c>
      <c r="F9" t="s">
        <v>23</v>
      </c>
      <c r="G9" t="s">
        <v>25</v>
      </c>
      <c r="H9" t="s">
        <v>26</v>
      </c>
      <c r="I9" t="s">
        <v>27</v>
      </c>
      <c r="J9" t="s">
        <v>28</v>
      </c>
      <c r="K9" t="s">
        <v>23</v>
      </c>
      <c r="L9" t="s">
        <v>23</v>
      </c>
      <c r="M9" t="s">
        <v>34</v>
      </c>
      <c r="N9" t="s">
        <v>30</v>
      </c>
      <c r="O9" t="s">
        <v>31</v>
      </c>
      <c r="P9" t="s">
        <v>23</v>
      </c>
      <c r="Q9" t="s">
        <v>32</v>
      </c>
      <c r="R9" t="s">
        <v>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580E0-F81A-48BA-990A-4FD3E758D5E0}">
  <dimension ref="A2:O22"/>
  <sheetViews>
    <sheetView tabSelected="1" workbookViewId="0"/>
  </sheetViews>
  <sheetFormatPr baseColWidth="10" defaultRowHeight="15" x14ac:dyDescent="0.25"/>
  <cols>
    <col min="1" max="1" width="29.7109375" bestFit="1" customWidth="1"/>
    <col min="2" max="2" width="20" bestFit="1" customWidth="1"/>
    <col min="3" max="3" width="14.85546875" bestFit="1" customWidth="1"/>
    <col min="4" max="4" width="14.85546875" customWidth="1"/>
    <col min="5" max="5" width="21.7109375" bestFit="1" customWidth="1"/>
    <col min="6" max="6" width="21" bestFit="1" customWidth="1"/>
    <col min="7" max="10" width="21" customWidth="1"/>
    <col min="11" max="11" width="18.42578125" bestFit="1" customWidth="1"/>
    <col min="12" max="12" width="10.7109375" bestFit="1" customWidth="1"/>
    <col min="13" max="13" width="19.5703125" bestFit="1" customWidth="1"/>
  </cols>
  <sheetData>
    <row r="2" spans="1:15" x14ac:dyDescent="0.25">
      <c r="B2" t="s">
        <v>0</v>
      </c>
      <c r="C2" t="s">
        <v>1</v>
      </c>
      <c r="E2" t="s">
        <v>2</v>
      </c>
      <c r="K2" t="s">
        <v>3</v>
      </c>
      <c r="M2" t="s">
        <v>4</v>
      </c>
      <c r="O2" t="s">
        <v>109</v>
      </c>
    </row>
    <row r="3" spans="1:15" x14ac:dyDescent="0.25">
      <c r="C3" t="s">
        <v>52</v>
      </c>
      <c r="D3" t="s">
        <v>53</v>
      </c>
      <c r="E3" t="s">
        <v>56</v>
      </c>
      <c r="F3" t="s">
        <v>57</v>
      </c>
      <c r="G3" t="s">
        <v>58</v>
      </c>
      <c r="H3" t="s">
        <v>59</v>
      </c>
      <c r="I3" t="s">
        <v>60</v>
      </c>
      <c r="J3" t="s">
        <v>61</v>
      </c>
      <c r="K3" t="s">
        <v>54</v>
      </c>
      <c r="L3" t="s">
        <v>53</v>
      </c>
      <c r="M3" t="s">
        <v>55</v>
      </c>
      <c r="N3" t="s">
        <v>53</v>
      </c>
    </row>
    <row r="4" spans="1:15" x14ac:dyDescent="0.25">
      <c r="B4" t="s">
        <v>45</v>
      </c>
      <c r="C4">
        <f>COLUMNS(Prüfmatrix!A2:R2)</f>
        <v>18</v>
      </c>
      <c r="E4">
        <f>[1]Analysis!$D$2</f>
        <v>377.99999999999994</v>
      </c>
      <c r="G4">
        <f>[1]Analysis!$E$2</f>
        <v>361.99999999999994</v>
      </c>
      <c r="I4" s="3">
        <f>([1]Analysis!$F$2)</f>
        <v>5.9999999999999547</v>
      </c>
      <c r="J4" s="3"/>
      <c r="K4">
        <f>[1]Analysis!$B$3</f>
        <v>33</v>
      </c>
      <c r="M4">
        <f>[1]Analysis!$B$4</f>
        <v>47817</v>
      </c>
    </row>
    <row r="5" spans="1:15" x14ac:dyDescent="0.25">
      <c r="B5" t="s">
        <v>46</v>
      </c>
      <c r="C5">
        <f>COLUMNS(Prüfmatrix!A3:R3)</f>
        <v>18</v>
      </c>
      <c r="E5">
        <f>[2]Analysis!$D$2</f>
        <v>1276.0000000000064</v>
      </c>
      <c r="G5">
        <f>[2]Analysis!$E$2</f>
        <v>452.00000000003337</v>
      </c>
      <c r="I5" s="3">
        <f>[2]Analysis!$F$2</f>
        <v>413.00000000002899</v>
      </c>
      <c r="J5" s="3"/>
      <c r="K5">
        <f>[2]Analysis!$B$3</f>
        <v>33</v>
      </c>
      <c r="M5">
        <f>[2]Analysis!$B$4</f>
        <v>140745</v>
      </c>
    </row>
    <row r="6" spans="1:15" x14ac:dyDescent="0.25">
      <c r="B6" t="s">
        <v>47</v>
      </c>
      <c r="C6">
        <f>COLUMNS(Prüfmatrix!A4:R4)</f>
        <v>18</v>
      </c>
      <c r="E6">
        <f>[3]Analysis!$D$2</f>
        <v>725.99999999998738</v>
      </c>
      <c r="G6">
        <f>[3]Analysis!$E$2</f>
        <v>362.00000000000017</v>
      </c>
      <c r="I6" s="3">
        <f>[3]Analysis!$F$2</f>
        <v>318.00000000000045</v>
      </c>
      <c r="J6" s="3"/>
      <c r="K6">
        <f>[3]Analysis!$B$3</f>
        <v>33</v>
      </c>
      <c r="M6">
        <f>[3]Analysis!$B$4</f>
        <v>95535</v>
      </c>
    </row>
    <row r="7" spans="1:15" x14ac:dyDescent="0.25">
      <c r="B7" t="s">
        <v>48</v>
      </c>
      <c r="C7">
        <f>COLUMNS(Prüfmatrix!A5:R5)</f>
        <v>18</v>
      </c>
      <c r="E7">
        <f>[4]Analysis!$D$2</f>
        <v>522.0000000000033</v>
      </c>
      <c r="G7">
        <f>[4]Analysis!$E$2</f>
        <v>114.00000000000215</v>
      </c>
      <c r="I7" s="3">
        <f>[4]Analysis!$F$2</f>
        <v>203.99999999999656</v>
      </c>
      <c r="J7" s="3"/>
      <c r="K7">
        <f>[4]Analysis!$B$3</f>
        <v>33</v>
      </c>
      <c r="M7">
        <f>[4]Analysis!$B$4</f>
        <v>52173</v>
      </c>
    </row>
    <row r="8" spans="1:15" x14ac:dyDescent="0.25">
      <c r="B8" t="s">
        <v>49</v>
      </c>
      <c r="C8">
        <f>COLUMNS(Prüfmatrix!A6:R6)</f>
        <v>18</v>
      </c>
      <c r="E8">
        <f>[5]Analysis!$D$2</f>
        <v>2085.0000000000609</v>
      </c>
      <c r="G8">
        <f>[5]Analysis!$E$2</f>
        <v>451.99999999995453</v>
      </c>
      <c r="I8" s="3">
        <f>[5]Analysis!$F$2</f>
        <v>682.0000000000216</v>
      </c>
      <c r="J8" s="3"/>
      <c r="K8">
        <f>[5]Analysis!$B$3</f>
        <v>33</v>
      </c>
      <c r="M8">
        <f>[5]Analysis!$B$4</f>
        <v>191301</v>
      </c>
    </row>
    <row r="9" spans="1:15" x14ac:dyDescent="0.25">
      <c r="B9" t="s">
        <v>50</v>
      </c>
      <c r="C9">
        <f>COLUMNS(Prüfmatrix!A7:R7)</f>
        <v>18</v>
      </c>
      <c r="E9">
        <f>[6]Analysis!$D$2</f>
        <v>460.99999999999994</v>
      </c>
      <c r="G9">
        <f>[6]Analysis!$E$2</f>
        <v>452.00000000000011</v>
      </c>
      <c r="I9" s="3">
        <f>[6]Analysis!$F$2</f>
        <v>404.99999999999972</v>
      </c>
      <c r="J9" s="3"/>
      <c r="K9">
        <f>[6]Analysis!$B$3</f>
        <v>33</v>
      </c>
      <c r="M9">
        <f>[6]Analysis!$B$4</f>
        <v>59829</v>
      </c>
    </row>
    <row r="10" spans="1:15" x14ac:dyDescent="0.25">
      <c r="B10" t="s">
        <v>51</v>
      </c>
      <c r="C10">
        <f>COLUMNS(Prüfmatrix!A8:R8)</f>
        <v>18</v>
      </c>
      <c r="E10">
        <f>[7]Analysis!$E$2</f>
        <v>363.99999999999994</v>
      </c>
      <c r="G10">
        <f>[7]Analysis!$F$2</f>
        <v>361.99999999999994</v>
      </c>
      <c r="I10" s="3">
        <f>[7]Analysis!$G$2</f>
        <v>326.99999999999994</v>
      </c>
      <c r="J10" s="3"/>
      <c r="K10">
        <f>[7]Analysis!$B$3</f>
        <v>33</v>
      </c>
      <c r="M10">
        <f>[7]Analysis!$B$4</f>
        <v>47883</v>
      </c>
    </row>
    <row r="12" spans="1:15" x14ac:dyDescent="0.25">
      <c r="B12" t="s">
        <v>62</v>
      </c>
      <c r="J12" s="3"/>
    </row>
    <row r="13" spans="1:15" x14ac:dyDescent="0.25">
      <c r="B13" t="s">
        <v>102</v>
      </c>
      <c r="C13" t="s">
        <v>103</v>
      </c>
      <c r="J13" s="3"/>
    </row>
    <row r="14" spans="1:15" x14ac:dyDescent="0.25">
      <c r="B14">
        <f>SUM(M4:M10)</f>
        <v>635283</v>
      </c>
    </row>
    <row r="16" spans="1:15" x14ac:dyDescent="0.25">
      <c r="A16" t="s">
        <v>106</v>
      </c>
      <c r="B16" t="e">
        <f>AND(O4:O10)</f>
        <v>#VALUE!</v>
      </c>
    </row>
    <row r="17" spans="1:8" x14ac:dyDescent="0.25">
      <c r="A17" t="s">
        <v>105</v>
      </c>
    </row>
    <row r="18" spans="1:8" x14ac:dyDescent="0.25">
      <c r="A18" t="s">
        <v>104</v>
      </c>
    </row>
    <row r="19" spans="1:8" x14ac:dyDescent="0.25">
      <c r="A19" t="s">
        <v>108</v>
      </c>
      <c r="H19" s="3"/>
    </row>
    <row r="20" spans="1:8" x14ac:dyDescent="0.25">
      <c r="A20" t="s">
        <v>107</v>
      </c>
      <c r="B20" t="b">
        <f>EXACT(B14,C14)</f>
        <v>0</v>
      </c>
    </row>
    <row r="21" spans="1:8" ht="15.75" thickBot="1" x14ac:dyDescent="0.3"/>
    <row r="22" spans="1:8" ht="15.75" thickBot="1" x14ac:dyDescent="0.3">
      <c r="A22" s="1" t="s">
        <v>110</v>
      </c>
      <c r="B22" s="2" t="e">
        <f>AND(B16:B20)</f>
        <v>#VALUE!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254F2-77A6-4C80-B77C-08B8F85E6694}">
  <dimension ref="B1:G35"/>
  <sheetViews>
    <sheetView workbookViewId="0">
      <selection activeCell="F6" sqref="F6"/>
    </sheetView>
  </sheetViews>
  <sheetFormatPr baseColWidth="10" defaultRowHeight="15" x14ac:dyDescent="0.25"/>
  <cols>
    <col min="1" max="2" width="25" bestFit="1" customWidth="1"/>
    <col min="5" max="5" width="13.85546875" bestFit="1" customWidth="1"/>
  </cols>
  <sheetData>
    <row r="1" spans="2:7" x14ac:dyDescent="0.25">
      <c r="B1" t="s">
        <v>3</v>
      </c>
      <c r="E1" t="s">
        <v>2</v>
      </c>
    </row>
    <row r="2" spans="2:7" x14ac:dyDescent="0.25">
      <c r="B2" t="s">
        <v>63</v>
      </c>
      <c r="C2" t="s">
        <v>64</v>
      </c>
      <c r="E2" t="s">
        <v>63</v>
      </c>
      <c r="F2" t="s">
        <v>64</v>
      </c>
      <c r="G2" t="s">
        <v>114</v>
      </c>
    </row>
    <row r="3" spans="2:7" x14ac:dyDescent="0.25">
      <c r="B3" t="s">
        <v>66</v>
      </c>
      <c r="C3" t="s">
        <v>65</v>
      </c>
      <c r="E3" t="s">
        <v>111</v>
      </c>
      <c r="F3" t="s">
        <v>99</v>
      </c>
      <c r="G3" t="s">
        <v>115</v>
      </c>
    </row>
    <row r="4" spans="2:7" x14ac:dyDescent="0.25">
      <c r="B4" t="s">
        <v>67</v>
      </c>
      <c r="C4" t="s">
        <v>65</v>
      </c>
      <c r="E4" t="s">
        <v>112</v>
      </c>
      <c r="F4" t="s">
        <v>100</v>
      </c>
      <c r="G4" t="s">
        <v>115</v>
      </c>
    </row>
    <row r="5" spans="2:7" x14ac:dyDescent="0.25">
      <c r="B5" t="s">
        <v>68</v>
      </c>
      <c r="C5" t="s">
        <v>65</v>
      </c>
      <c r="E5" t="s">
        <v>113</v>
      </c>
      <c r="F5" t="s">
        <v>101</v>
      </c>
      <c r="G5" t="s">
        <v>115</v>
      </c>
    </row>
    <row r="6" spans="2:7" x14ac:dyDescent="0.25">
      <c r="B6" t="s">
        <v>69</v>
      </c>
      <c r="C6" t="s">
        <v>65</v>
      </c>
    </row>
    <row r="7" spans="2:7" x14ac:dyDescent="0.25">
      <c r="B7" t="s">
        <v>70</v>
      </c>
      <c r="C7" t="s">
        <v>65</v>
      </c>
    </row>
    <row r="8" spans="2:7" x14ac:dyDescent="0.25">
      <c r="B8" t="s">
        <v>71</v>
      </c>
      <c r="C8" t="s">
        <v>65</v>
      </c>
    </row>
    <row r="9" spans="2:7" x14ac:dyDescent="0.25">
      <c r="B9" t="s">
        <v>72</v>
      </c>
      <c r="C9" t="s">
        <v>65</v>
      </c>
    </row>
    <row r="10" spans="2:7" x14ac:dyDescent="0.25">
      <c r="B10" t="s">
        <v>73</v>
      </c>
      <c r="C10" t="s">
        <v>65</v>
      </c>
    </row>
    <row r="11" spans="2:7" x14ac:dyDescent="0.25">
      <c r="B11" t="s">
        <v>74</v>
      </c>
      <c r="C11" t="s">
        <v>65</v>
      </c>
    </row>
    <row r="12" spans="2:7" x14ac:dyDescent="0.25">
      <c r="B12" t="s">
        <v>75</v>
      </c>
      <c r="C12" t="s">
        <v>65</v>
      </c>
    </row>
    <row r="13" spans="2:7" x14ac:dyDescent="0.25">
      <c r="B13" t="s">
        <v>76</v>
      </c>
      <c r="C13" t="s">
        <v>65</v>
      </c>
    </row>
    <row r="14" spans="2:7" x14ac:dyDescent="0.25">
      <c r="B14" t="s">
        <v>77</v>
      </c>
      <c r="C14" t="s">
        <v>65</v>
      </c>
    </row>
    <row r="15" spans="2:7" x14ac:dyDescent="0.25">
      <c r="B15" t="s">
        <v>78</v>
      </c>
      <c r="C15" t="s">
        <v>65</v>
      </c>
    </row>
    <row r="16" spans="2:7" x14ac:dyDescent="0.25">
      <c r="B16" t="s">
        <v>79</v>
      </c>
      <c r="C16" t="s">
        <v>65</v>
      </c>
    </row>
    <row r="17" spans="2:3" x14ac:dyDescent="0.25">
      <c r="B17" t="s">
        <v>80</v>
      </c>
      <c r="C17" t="s">
        <v>65</v>
      </c>
    </row>
    <row r="18" spans="2:3" x14ac:dyDescent="0.25">
      <c r="B18" t="s">
        <v>81</v>
      </c>
      <c r="C18" t="s">
        <v>65</v>
      </c>
    </row>
    <row r="19" spans="2:3" x14ac:dyDescent="0.25">
      <c r="B19" t="s">
        <v>82</v>
      </c>
      <c r="C19" t="s">
        <v>65</v>
      </c>
    </row>
    <row r="20" spans="2:3" x14ac:dyDescent="0.25">
      <c r="B20" t="s">
        <v>83</v>
      </c>
      <c r="C20" t="s">
        <v>65</v>
      </c>
    </row>
    <row r="21" spans="2:3" x14ac:dyDescent="0.25">
      <c r="B21" t="s">
        <v>84</v>
      </c>
      <c r="C21" t="s">
        <v>65</v>
      </c>
    </row>
    <row r="22" spans="2:3" x14ac:dyDescent="0.25">
      <c r="B22" t="s">
        <v>85</v>
      </c>
      <c r="C22" t="s">
        <v>65</v>
      </c>
    </row>
    <row r="23" spans="2:3" x14ac:dyDescent="0.25">
      <c r="B23" t="s">
        <v>86</v>
      </c>
      <c r="C23" t="s">
        <v>65</v>
      </c>
    </row>
    <row r="24" spans="2:3" x14ac:dyDescent="0.25">
      <c r="B24" t="s">
        <v>87</v>
      </c>
      <c r="C24" t="s">
        <v>65</v>
      </c>
    </row>
    <row r="25" spans="2:3" x14ac:dyDescent="0.25">
      <c r="B25" t="s">
        <v>88</v>
      </c>
      <c r="C25" t="s">
        <v>65</v>
      </c>
    </row>
    <row r="26" spans="2:3" x14ac:dyDescent="0.25">
      <c r="B26" t="s">
        <v>89</v>
      </c>
      <c r="C26" t="s">
        <v>65</v>
      </c>
    </row>
    <row r="27" spans="2:3" x14ac:dyDescent="0.25">
      <c r="B27" t="s">
        <v>90</v>
      </c>
      <c r="C27" t="s">
        <v>65</v>
      </c>
    </row>
    <row r="28" spans="2:3" x14ac:dyDescent="0.25">
      <c r="B28" t="s">
        <v>91</v>
      </c>
      <c r="C28" t="s">
        <v>65</v>
      </c>
    </row>
    <row r="29" spans="2:3" x14ac:dyDescent="0.25">
      <c r="B29" t="s">
        <v>92</v>
      </c>
      <c r="C29" t="s">
        <v>65</v>
      </c>
    </row>
    <row r="30" spans="2:3" x14ac:dyDescent="0.25">
      <c r="B30" t="s">
        <v>93</v>
      </c>
      <c r="C30" t="s">
        <v>65</v>
      </c>
    </row>
    <row r="31" spans="2:3" x14ac:dyDescent="0.25">
      <c r="B31" t="s">
        <v>94</v>
      </c>
      <c r="C31" t="s">
        <v>65</v>
      </c>
    </row>
    <row r="32" spans="2:3" x14ac:dyDescent="0.25">
      <c r="B32" t="s">
        <v>95</v>
      </c>
      <c r="C32" t="s">
        <v>65</v>
      </c>
    </row>
    <row r="33" spans="2:3" x14ac:dyDescent="0.25">
      <c r="B33" t="s">
        <v>96</v>
      </c>
      <c r="C33" t="s">
        <v>65</v>
      </c>
    </row>
    <row r="34" spans="2:3" x14ac:dyDescent="0.25">
      <c r="B34" t="s">
        <v>97</v>
      </c>
      <c r="C34" t="s">
        <v>65</v>
      </c>
    </row>
    <row r="35" spans="2:3" x14ac:dyDescent="0.25">
      <c r="B35" t="s">
        <v>98</v>
      </c>
      <c r="C35" t="s">
        <v>65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1 d c c 4 d - 1 0 3 0 - 4 6 a 6 - a 6 a 2 - b 2 d 0 4 b e 3 1 e 9 b "   x m l n s = " h t t p : / / s c h e m a s . m i c r o s o f t . c o m / D a t a M a s h u p " > A A A A A C I F A A B Q S w M E F A A C A A g A C F m U W W j a u 1 u n A A A A 9 w A A A B I A H A B D b 2 5 m a W c v U G F j a 2 F n Z S 5 4 b W w g o h g A K K A U A A A A A A A A A A A A A A A A A A A A A A A A A A A A h Y 8 x D o I w G I W v Q r r T F i R E S C m J D i 6 S m J g Y 1 6 Z W a I Q f Q 4 v l b g 4 e y S u I U d T N 8 X 3 v G 9 6 7 X 2 8 s H 5 r a u 6 j O 6 B Y y F G C K P A W y P W g o M 9 T b o z 9 H O W c b I U + i V N 4 o g 0 k H c 8 h Q Z e 0 5 J c Q 5 h 9 0 M t 1 1 J Q k o D s i / W W 1 m p R q C P r P / L v g Z j B U i F O N u 9 x v A Q J z E O k j i K M G V k o q z Q 8 D X C c f C z / Y F s 2 d e 2 7 x R X 4 K 8 W j E y R k f c J / g B Q S w M E F A A C A A g A C F m U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h Z l F n p 7 N U s G Q I A A B w E A A A T A B w A R m 9 y b X V s Y X M v U 2 V j d G l v b j E u b S C i G A A o o B Q A A A A A A A A A A A A A A A A A A A A A A A A A A A B 9 U 8 F u 2 k A Q v S P x D y P 3 A p J j B G q j q J E P B J J A V R A t V J U K E V r M 2 F 6 x 3 q W 7 a 0 h A O e V X + g 2 o h 5 y K + l 8 d 4 0 i J Z K g v t m f e v n l v Z t Z g Y L m S M M z f 9 c t y q V w y M d M 4 h 4 H e P 4 c J s 5 r f T 4 c X 0 2 Z q T B B L b i 3 4 I N C W S 0 D P l x S F Q I q 0 z M p r q y B N U N r K D R f o t Z S 0 9 G M q T u v j 5 J t B b S a f v r N I o p 6 0 0 S y s W k 5 6 a M y c E W o 6 Y r O M S H a T p d J 2 O k J j p / X J S Q l e Y F Z O 1 R 2 3 U f C E W 9 S + 4 z o u t J R I E 2 n 8 + o U L 1 z J Q c y 4 j v 9 7 4 0 H B J q L I 4 t A 8 C / d d P r 6 8 k 3 l X d 3 M s 7 p 7 P f x a g h o u p p a B E 6 y O a o H b J H + g g + 0 C q h s 3 n Y V H L z L o x f 4 k 0 h h g E T T B v f 6 v Q t 8 S 3 u f 0 k 6 Q 0 p h 9 L B 8 Z R x p J k 2 o d J J L p x y a y k k h 7 n b r U E + e / j y H U n t k u C v t + X s v O / X o w t a 5 a o 7 O + l + L 8 Z c z 1 O o 0 q c F n L h e E s Z Q F i / f 2 A O m l h s Q d Z f 3 B U Q C V h 2 x c q Y y g Q g T C g x 7 1 N + Q L l m 1 O t U B 4 h W v y S / A j G R o o z s y G S j I 5 L 0 q h M i v U I Y s 1 y k J 2 o K j B 3 B y q 1 m D Q 7 X u e V w A N L R n e 6 S j z v d s / / f 2 N U I N b o t t k o g r w a x 3 h T H K z F O r / S W g U 0 j c a f 6 Z E P E O N P I i L U o J Y 0 8 a u k d Y U x r 3 O 5 q 4 A a a N F u g + a N F J P U 3 H w V k B l I 6 Q i Z 7 B m Q X y s r / k I j / c U 6 E r a b I P e x B + r 5 R K X p 1 b 0 8 h 9 Q S w E C L Q A U A A I A C A A I W Z R Z a N q 7 W 6 c A A A D 3 A A A A E g A A A A A A A A A A A A A A A A A A A A A A Q 2 9 u Z m l n L 1 B h Y 2 t h Z 2 U u e G 1 s U E s B A i 0 A F A A C A A g A C F m U W Q / K 6 a u k A A A A 6 Q A A A B M A A A A A A A A A A A A A A A A A 8 w A A A F t D b 2 5 0 Z W 5 0 X 1 R 5 c G V z X S 5 4 b W x Q S w E C L Q A U A A I A C A A I W Z R Z 6 e z V L B k C A A A c B A A A E w A A A A A A A A A A A A A A A A D k A Q A A R m 9 y b X V s Y X M v U 2 V j d G l v b j E u b V B L B Q Y A A A A A A w A D A M I A A A B K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F g A A A A A A A E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I l Q z M l Q k N m b W F 0 c m l 4 X 1 M 4 X 0 F 1 c 3 N j a G 5 p d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s O 8 Z m 1 h d H J p e F 9 T O F 9 B d X N z Y 2 h u a X R 0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w V D E w O j A 4 O j E 3 L j c 5 O D k x N D J a I i A v P j x F b n R y e S B U e X B l P S J G a W x s Q 2 9 s d W 1 u V H l w Z X M i I F Z h b H V l P S J z Q X d N R 0 F 3 W U d C Z 1 l H Q m d Z R 0 J n W U d C Z 1 l H I i A v P j x F b n R y e S B U e X B l P S J G a W x s Q 2 9 s d W 1 u T m F t Z X M i I F Z h b H V l P S J z W y Z x d W 9 0 O 1 B y w 4 P C v G Z u c i 4 m c X V v d D s s J n F 1 b 3 Q 7 Q k F U L U 5 S J n F 1 b 3 Q 7 L C Z x d W 9 0 O 1 B y w 4 P C v G Z k Y X R 1 b S 8 g T G l u a y Z x d W 9 0 O y w m c X V v d D t N d X N 0 Z X J u c i 4 m c X V v d D s s J n F 1 b 3 Q 7 W m l l b C B k Z X I g T W V z c 3 V u Z y A o a W 5 r b C 4 g T W 9 k a W Z p a 2 F 0 a W 9 u K S Z x d W 9 0 O y w m c X V v d D t C Z X d l c n R 1 b m c m c X V v d D s s J n F 1 b 3 Q 7 Q m V 0 c m l l Y n N 6 d X N 0 Y W 5 k J n F 1 b 3 Q 7 L C Z x d W 9 0 O 0 1 l c 3 N 2 Z X J m Y W h y Z W 4 m c X V v d D s s J n F 1 b 3 Q 7 U G 9 s Y X J p c 2 F 0 a W 9 u L y B Q S U 4 u L i 4 m c X V v d D s s J n F 1 b 3 Q 7 U 3 T D g 8 K 2 c m d y w 4 P C t s O D x b h l I C 8 g R 3 J l b n p 3 Z X J 0 J n F 1 b 3 Q 7 L C Z x d W 9 0 O 0 V y Z 2 V i b m l z c G x v d C Z x d W 9 0 O y w m c X V v d D t F c m d l Y m 5 p c 3 B s b 3 Q g M i Z x d W 9 0 O y w m c X V v d D t G c m V x d W V u e m J l c m V p Y 2 g m c X V v d D s s J n F 1 b 3 Q 7 U 2 N o c m l 0 d H d l a X R l I F t N S H p d J n F 1 b 3 Q 7 L C Z x d W 9 0 O 0 R l d G V r d G 9 y I C 8 g T W 9 k d W x h d G l v b i Z x d W 9 0 O y w m c X V v d D v D g 8 K 8 Y m V y L S B 3 Y W N o d W 5 n J n F 1 b 3 Q 7 L C Z x d W 9 0 O 0 1 1 c 3 R l c n N 0 Y W 5 k J n F 1 b 3 Q 7 L C Z x d W 9 0 O y B G a W x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L D v G Z t Y X R y a X h f U z h f Q X V z c 2 N o b m l 0 d C 9 H Z c O k b m R l c n R l c i B U e X A u e 1 B y w 4 P C v G Z u c i 4 s M H 0 m c X V v d D s s J n F 1 b 3 Q 7 U 2 V j d G l v b j E v U H L D v G Z t Y X R y a X h f U z h f Q X V z c 2 N o b m l 0 d C 9 H Z c O k b m R l c n R l c i B U e X A u e 0 J B V C 1 O U i w x f S Z x d W 9 0 O y w m c X V v d D t T Z W N 0 a W 9 u M S 9 Q c s O 8 Z m 1 h d H J p e F 9 T O F 9 B d X N z Y 2 h u a X R 0 L 0 d l w 6 R u Z G V y d G V y I F R 5 c C 5 7 U H L D g 8 K 8 Z m R h d H V t L y B M a W 5 r L D J 9 J n F 1 b 3 Q 7 L C Z x d W 9 0 O 1 N l Y 3 R p b 2 4 x L 1 B y w 7 x m b W F 0 c m l 4 X 1 M 4 X 0 F 1 c 3 N j a G 5 p d H Q v R 2 X D p G 5 k Z X J 0 Z X I g V H l w L n t N d X N 0 Z X J u c i 4 s M 3 0 m c X V v d D s s J n F 1 b 3 Q 7 U 2 V j d G l v b j E v U H L D v G Z t Y X R y a X h f U z h f Q X V z c 2 N o b m l 0 d C 9 H Z c O k b m R l c n R l c i B U e X A u e 1 p p Z W w g Z G V y I E 1 l c 3 N 1 b m c g K G l u a 2 w u I E 1 v Z G l m a W t h d G l v b i k s N H 0 m c X V v d D s s J n F 1 b 3 Q 7 U 2 V j d G l v b j E v U H L D v G Z t Y X R y a X h f U z h f Q X V z c 2 N o b m l 0 d C 9 H Z c O k b m R l c n R l c i B U e X A u e 0 J l d 2 V y d H V u Z y w 1 f S Z x d W 9 0 O y w m c X V v d D t T Z W N 0 a W 9 u M S 9 Q c s O 8 Z m 1 h d H J p e F 9 T O F 9 B d X N z Y 2 h u a X R 0 L 0 d l w 6 R u Z G V y d G V y I F R 5 c C 5 7 Q m V 0 c m l l Y n N 6 d X N 0 Y W 5 k L D Z 9 J n F 1 b 3 Q 7 L C Z x d W 9 0 O 1 N l Y 3 R p b 2 4 x L 1 B y w 7 x m b W F 0 c m l 4 X 1 M 4 X 0 F 1 c 3 N j a G 5 p d H Q v R 2 X D p G 5 k Z X J 0 Z X I g V H l w L n t N Z X N z d m V y Z m F o c m V u L D d 9 J n F 1 b 3 Q 7 L C Z x d W 9 0 O 1 N l Y 3 R p b 2 4 x L 1 B y w 7 x m b W F 0 c m l 4 X 1 M 4 X 0 F 1 c 3 N j a G 5 p d H Q v R 2 X D p G 5 k Z X J 0 Z X I g V H l w L n t Q b 2 x h c m l z Y X R p b 2 4 v I F B J T i 4 u L i w 4 f S Z x d W 9 0 O y w m c X V v d D t T Z W N 0 a W 9 u M S 9 Q c s O 8 Z m 1 h d H J p e F 9 T O F 9 B d X N z Y 2 h u a X R 0 L 0 d l w 6 R u Z G V y d G V y I F R 5 c C 5 7 U 3 T D g 8 K 2 c m d y w 4 P C t s O D x b h l I C 8 g R 3 J l b n p 3 Z X J 0 L D l 9 J n F 1 b 3 Q 7 L C Z x d W 9 0 O 1 N l Y 3 R p b 2 4 x L 1 B y w 7 x m b W F 0 c m l 4 X 1 M 4 X 0 F 1 c 3 N j a G 5 p d H Q v R 2 X D p G 5 k Z X J 0 Z X I g V H l w L n t F c m d l Y m 5 p c 3 B s b 3 Q s M T B 9 J n F 1 b 3 Q 7 L C Z x d W 9 0 O 1 N l Y 3 R p b 2 4 x L 1 B y w 7 x m b W F 0 c m l 4 X 1 M 4 X 0 F 1 c 3 N j a G 5 p d H Q v R 2 X D p G 5 k Z X J 0 Z X I g V H l w L n t F c m d l Y m 5 p c 3 B s b 3 Q g M i w x M X 0 m c X V v d D s s J n F 1 b 3 Q 7 U 2 V j d G l v b j E v U H L D v G Z t Y X R y a X h f U z h f Q X V z c 2 N o b m l 0 d C 9 H Z c O k b m R l c n R l c i B U e X A u e 0 Z y Z X F 1 Z W 5 6 Y m V y Z W l j a C w x M n 0 m c X V v d D s s J n F 1 b 3 Q 7 U 2 V j d G l v b j E v U H L D v G Z t Y X R y a X h f U z h f Q X V z c 2 N o b m l 0 d C 9 H Z c O k b m R l c n R l c i B U e X A u e 1 N j a H J p d H R 3 Z W l 0 Z S B b T U h 6 X S w x M 3 0 m c X V v d D s s J n F 1 b 3 Q 7 U 2 V j d G l v b j E v U H L D v G Z t Y X R y a X h f U z h f Q X V z c 2 N o b m l 0 d C 9 H Z c O k b m R l c n R l c i B U e X A u e 0 R l d G V r d G 9 y I C 8 g T W 9 k d W x h d G l v b i w x N H 0 m c X V v d D s s J n F 1 b 3 Q 7 U 2 V j d G l v b j E v U H L D v G Z t Y X R y a X h f U z h f Q X V z c 2 N o b m l 0 d C 9 H Z c O k b m R l c n R l c i B U e X A u e 8 O D w r x i Z X I t I H d h Y 2 h 1 b m c s M T V 9 J n F 1 b 3 Q 7 L C Z x d W 9 0 O 1 N l Y 3 R p b 2 4 x L 1 B y w 7 x m b W F 0 c m l 4 X 1 M 4 X 0 F 1 c 3 N j a G 5 p d H Q v R 2 X D p G 5 k Z X J 0 Z X I g V H l w L n t N d X N 0 Z X J z d G F u Z C w x N n 0 m c X V v d D s s J n F 1 b 3 Q 7 U 2 V j d G l v b j E v U H L D v G Z t Y X R y a X h f U z h f Q X V z c 2 N o b m l 0 d C 9 H Z c O k b m R l c n R l c i B U e X A u e y B G a W x 0 Z X I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c s O 8 Z m 1 h d H J p e F 9 T O F 9 B d X N z Y 2 h u a X R 0 L 0 d l w 6 R u Z G V y d G V y I F R 5 c C 5 7 U H L D g 8 K 8 Z m 5 y L i w w f S Z x d W 9 0 O y w m c X V v d D t T Z W N 0 a W 9 u M S 9 Q c s O 8 Z m 1 h d H J p e F 9 T O F 9 B d X N z Y 2 h u a X R 0 L 0 d l w 6 R u Z G V y d G V y I F R 5 c C 5 7 Q k F U L U 5 S L D F 9 J n F 1 b 3 Q 7 L C Z x d W 9 0 O 1 N l Y 3 R p b 2 4 x L 1 B y w 7 x m b W F 0 c m l 4 X 1 M 4 X 0 F 1 c 3 N j a G 5 p d H Q v R 2 X D p G 5 k Z X J 0 Z X I g V H l w L n t Q c s O D w r x m Z G F 0 d W 0 v I E x p b m s s M n 0 m c X V v d D s s J n F 1 b 3 Q 7 U 2 V j d G l v b j E v U H L D v G Z t Y X R y a X h f U z h f Q X V z c 2 N o b m l 0 d C 9 H Z c O k b m R l c n R l c i B U e X A u e 0 1 1 c 3 R l c m 5 y L i w z f S Z x d W 9 0 O y w m c X V v d D t T Z W N 0 a W 9 u M S 9 Q c s O 8 Z m 1 h d H J p e F 9 T O F 9 B d X N z Y 2 h u a X R 0 L 0 d l w 6 R u Z G V y d G V y I F R 5 c C 5 7 W m l l b C B k Z X I g T W V z c 3 V u Z y A o a W 5 r b C 4 g T W 9 k a W Z p a 2 F 0 a W 9 u K S w 0 f S Z x d W 9 0 O y w m c X V v d D t T Z W N 0 a W 9 u M S 9 Q c s O 8 Z m 1 h d H J p e F 9 T O F 9 B d X N z Y 2 h u a X R 0 L 0 d l w 6 R u Z G V y d G V y I F R 5 c C 5 7 Q m V 3 Z X J 0 d W 5 n L D V 9 J n F 1 b 3 Q 7 L C Z x d W 9 0 O 1 N l Y 3 R p b 2 4 x L 1 B y w 7 x m b W F 0 c m l 4 X 1 M 4 X 0 F 1 c 3 N j a G 5 p d H Q v R 2 X D p G 5 k Z X J 0 Z X I g V H l w L n t C Z X R y a W V i c 3 p 1 c 3 R h b m Q s N n 0 m c X V v d D s s J n F 1 b 3 Q 7 U 2 V j d G l v b j E v U H L D v G Z t Y X R y a X h f U z h f Q X V z c 2 N o b m l 0 d C 9 H Z c O k b m R l c n R l c i B U e X A u e 0 1 l c 3 N 2 Z X J m Y W h y Z W 4 s N 3 0 m c X V v d D s s J n F 1 b 3 Q 7 U 2 V j d G l v b j E v U H L D v G Z t Y X R y a X h f U z h f Q X V z c 2 N o b m l 0 d C 9 H Z c O k b m R l c n R l c i B U e X A u e 1 B v b G F y a X N h d G l v b i 8 g U E l O L i 4 u L D h 9 J n F 1 b 3 Q 7 L C Z x d W 9 0 O 1 N l Y 3 R p b 2 4 x L 1 B y w 7 x m b W F 0 c m l 4 X 1 M 4 X 0 F 1 c 3 N j a G 5 p d H Q v R 2 X D p G 5 k Z X J 0 Z X I g V H l w L n t T d M O D w r Z y Z 3 L D g 8 K 2 w 4 P F u G U g L y B H c m V u e n d l c n Q s O X 0 m c X V v d D s s J n F 1 b 3 Q 7 U 2 V j d G l v b j E v U H L D v G Z t Y X R y a X h f U z h f Q X V z c 2 N o b m l 0 d C 9 H Z c O k b m R l c n R l c i B U e X A u e 0 V y Z 2 V i b m l z c G x v d C w x M H 0 m c X V v d D s s J n F 1 b 3 Q 7 U 2 V j d G l v b j E v U H L D v G Z t Y X R y a X h f U z h f Q X V z c 2 N o b m l 0 d C 9 H Z c O k b m R l c n R l c i B U e X A u e 0 V y Z 2 V i b m l z c G x v d C A y L D E x f S Z x d W 9 0 O y w m c X V v d D t T Z W N 0 a W 9 u M S 9 Q c s O 8 Z m 1 h d H J p e F 9 T O F 9 B d X N z Y 2 h u a X R 0 L 0 d l w 6 R u Z G V y d G V y I F R 5 c C 5 7 R n J l c X V l b n p i Z X J l a W N o L D E y f S Z x d W 9 0 O y w m c X V v d D t T Z W N 0 a W 9 u M S 9 Q c s O 8 Z m 1 h d H J p e F 9 T O F 9 B d X N z Y 2 h u a X R 0 L 0 d l w 6 R u Z G V y d G V y I F R 5 c C 5 7 U 2 N o c m l 0 d H d l a X R l I F t N S H p d L D E z f S Z x d W 9 0 O y w m c X V v d D t T Z W N 0 a W 9 u M S 9 Q c s O 8 Z m 1 h d H J p e F 9 T O F 9 B d X N z Y 2 h u a X R 0 L 0 d l w 6 R u Z G V y d G V y I F R 5 c C 5 7 R G V 0 Z W t 0 b 3 I g L y B N b 2 R 1 b G F 0 a W 9 u L D E 0 f S Z x d W 9 0 O y w m c X V v d D t T Z W N 0 a W 9 u M S 9 Q c s O 8 Z m 1 h d H J p e F 9 T O F 9 B d X N z Y 2 h u a X R 0 L 0 d l w 6 R u Z G V y d G V y I F R 5 c C 5 7 w 4 P C v G J l c i 0 g d 2 F j a H V u Z y w x N X 0 m c X V v d D s s J n F 1 b 3 Q 7 U 2 V j d G l v b j E v U H L D v G Z t Y X R y a X h f U z h f Q X V z c 2 N o b m l 0 d C 9 H Z c O k b m R l c n R l c i B U e X A u e 0 1 1 c 3 R l c n N 0 Y W 5 k L D E 2 f S Z x d W 9 0 O y w m c X V v d D t T Z W N 0 a W 9 u M S 9 Q c s O 8 Z m 1 h d H J p e F 9 T O F 9 B d X N z Y 2 h u a X R 0 L 0 d l w 6 R u Z G V y d G V y I F R 5 c C 5 7 I E Z p b H R l c i w x N 3 0 m c X V v d D t d L C Z x d W 9 0 O 1 J l b G F 0 a W 9 u c 2 h p c E l u Z m 8 m c X V v d D s 6 W 1 1 9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F 1 Z X J 5 S U Q i I F Z h b H V l P S J z M D Z k Y 2 E y Y j U t M W N h Z i 0 0 Y m Z h L W J k Z G I t N j g 4 Y T I 0 M T E 0 Z D R l I i A v P j w v U 3 R h Y m x l R W 5 0 c m l l c z 4 8 L 0 l 0 Z W 0 + P E l 0 Z W 0 + P E l 0 Z W 1 M b 2 N h d G l v b j 4 8 S X R l b V R 5 c G U + R m 9 y b X V s Y T w v S X R l b V R 5 c G U + P E l 0 Z W 1 Q Y X R o P l N l Y 3 R p b 2 4 x L 1 B y J U M z J U J D Z m 1 h d H J p e F 9 T O F 9 B d X N z Y 2 h u a X R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J U M z J U J D Z m 1 h d H J p e F 9 T O F 9 B d X N z Y 2 h u a X R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J U M z J U J D Z m 1 h d H J p e F 9 T O F 9 B d X N z Y 2 h u a X R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f G S k x B y C R J f d e A S i 4 2 D 3 A A A A A A I A A A A A A B B m A A A A A Q A A I A A A A J u N M X u A o R D D / c U B b M P e O 3 7 H d W 1 Q A a j k l I i j 1 y 5 y w M E e A A A A A A 6 A A A A A A g A A I A A A A B E 0 h n 4 T C R y B 4 S H w 7 b F m b K j 8 X i l v 3 C P S 5 V 0 f c 0 Y 1 / x W M U A A A A M k d L C 9 l 0 A L 1 b h B b m n V I W M G x C W t c B q k Q m m + J M y 9 v l g X 6 T z g 8 5 b / L A A z d 2 n k B + e u N K i y 4 N G n 5 Q 1 w E / y k N w e F v Y n U E H Q f U R v i T O v 9 D v b / N N A j N Q A A A A L c 7 t d 4 I p P F f d h b f E K x q e 9 x 5 f Z c J l D M g a m P 4 1 + 0 T J x h j A L j l i I 1 j h m R U + c w r a V 1 D B U P J G A x v c S f u 9 2 / l f x E r E f o = < / D a t a M a s h u p > 
</file>

<file path=customXml/itemProps1.xml><?xml version="1.0" encoding="utf-8"?>
<ds:datastoreItem xmlns:ds="http://schemas.openxmlformats.org/officeDocument/2006/customXml" ds:itemID="{99F075A4-D420-4499-AAC2-6156F545B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Prüfmatrix</vt:lpstr>
      <vt:lpstr>Checkpoints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Wagner</dc:creator>
  <cp:lastModifiedBy>Jan Wagner</cp:lastModifiedBy>
  <dcterms:created xsi:type="dcterms:W3CDTF">2024-12-16T11:49:14Z</dcterms:created>
  <dcterms:modified xsi:type="dcterms:W3CDTF">2025-08-08T12:51:45Z</dcterms:modified>
</cp:coreProperties>
</file>