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stechtrain/Desktop/WashU_Analytics_Projects/Crowdfunding_Project/"/>
    </mc:Choice>
  </mc:AlternateContent>
  <xr:revisionPtr revIDLastSave="0" documentId="13_ncr:1_{4584EFA1-A185-ED4D-B20A-0B723E94436A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Theater Outcomes by Launch Date" sheetId="10" r:id="rId1"/>
    <sheet name="Sheet4" sheetId="12" r:id="rId2"/>
    <sheet name="Outcomes based on Goals" sheetId="11" r:id="rId3"/>
    <sheet name="Kickstarter" sheetId="1" r:id="rId4"/>
    <sheet name="Category Statistics" sheetId="2" r:id="rId5"/>
    <sheet name="Subcategory Statistics" sheetId="3" r:id="rId6"/>
    <sheet name="Descriptive Statistics" sheetId="7" r:id="rId7"/>
    <sheet name="Edinburgh Research" sheetId="4" r:id="rId8"/>
  </sheets>
  <definedNames>
    <definedName name="_xlnm._FilterDatabase" localSheetId="7" hidden="1">'Edinburgh Research'!$A$1:$B$4115</definedName>
    <definedName name="_xlnm._FilterDatabase" localSheetId="3" hidden="1">Kickstarter!$A$1:$T$4115</definedName>
  </definedNames>
  <calcPr calcId="191029"/>
  <pivotCaches>
    <pivotCache cacheId="227" r:id="rId9"/>
    <pivotCache cacheId="233" r:id="rId10"/>
    <pivotCache cacheId="24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D3" i="11"/>
  <c r="D2" i="11"/>
  <c r="C2" i="11"/>
  <c r="B12" i="11"/>
  <c r="B11" i="11"/>
  <c r="B9" i="11"/>
  <c r="C4" i="11"/>
  <c r="C3" i="11"/>
  <c r="B13" i="11"/>
  <c r="B10" i="11"/>
  <c r="B8" i="11"/>
  <c r="B7" i="11"/>
  <c r="B6" i="11"/>
  <c r="B5" i="11"/>
  <c r="B4" i="11"/>
  <c r="B3" i="11"/>
  <c r="B2" i="11"/>
  <c r="S2924" i="1"/>
  <c r="U2924" i="1" s="1"/>
  <c r="C13" i="7"/>
  <c r="C12" i="7"/>
  <c r="C14" i="7" s="1"/>
  <c r="C11" i="7"/>
  <c r="C6" i="7"/>
  <c r="C5" i="7"/>
  <c r="C7" i="7" s="1"/>
  <c r="C4" i="7"/>
  <c r="B13" i="7"/>
  <c r="B14" i="7" s="1"/>
  <c r="B12" i="7"/>
  <c r="B11" i="7"/>
  <c r="B4" i="7"/>
  <c r="B6" i="7"/>
  <c r="B5" i="7"/>
  <c r="C10" i="7"/>
  <c r="C9" i="7"/>
  <c r="B10" i="7"/>
  <c r="B9" i="7"/>
  <c r="C3" i="7"/>
  <c r="B3" i="7"/>
  <c r="C2" i="7"/>
  <c r="B2" i="7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B7" i="7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<sst xmlns="http://schemas.openxmlformats.org/spreadsheetml/2006/main" count="33044" uniqueCount="8421">
  <si>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</si>
  <si>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</si>
  <si>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</si>
  <si>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</si>
  <si>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</si>
  <si>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</si>
  <si>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</si>
  <si>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</si>
  <si>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</si>
  <si>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</si>
  <si>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</si>
  <si>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</si>
  <si>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</si>
  <si>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</si>
  <si>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</si>
  <si>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</si>
  <si>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</si>
  <si>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</si>
  <si>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</si>
  <si>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</si>
  <si>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</si>
  <si>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</si>
  <si>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</si>
  <si>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</si>
  <si>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</si>
  <si>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</si>
  <si>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</si>
  <si>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</si>
  <si>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</si>
  <si>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</si>
  <si>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</si>
  <si>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</si>
  <si>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</si>
  <si>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</si>
  <si>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</si>
  <si>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</si>
  <si>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</si>
  <si>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</si>
  <si>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</si>
  <si>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</si>
  <si>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</si>
  <si>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</si>
  <si>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</si>
  <si>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</si>
  <si>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</si>
  <si>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</si>
  <si>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</si>
  <si>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</si>
  <si>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</si>
  <si>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</si>
  <si>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</si>
  <si>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</si>
  <si>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</si>
  <si>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</si>
  <si>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</si>
  <si>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</si>
  <si>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</si>
  <si>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</si>
  <si>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</si>
  <si>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</si>
  <si>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</si>
  <si>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</si>
  <si>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</si>
  <si>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</si>
  <si>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</si>
  <si>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</si>
  <si>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</si>
  <si>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</si>
  <si>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</si>
  <si>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</si>
  <si>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</si>
  <si>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</si>
  <si>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</si>
  <si>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</si>
  <si>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</si>
  <si>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</si>
  <si>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</si>
  <si>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</si>
  <si>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</si>
  <si>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</si>
  <si>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</si>
  <si>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</si>
  <si>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</si>
  <si>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</si>
  <si>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</si>
  <si>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</si>
  <si>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</si>
  <si>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</si>
  <si>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</si>
  <si>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</si>
  <si>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</si>
  <si>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</si>
  <si>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</si>
  <si>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</si>
  <si>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</si>
  <si>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</si>
  <si>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</si>
  <si>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</si>
  <si>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</si>
  <si>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</si>
  <si>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</si>
  <si>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</si>
  <si>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</si>
  <si>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</si>
  <si>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</si>
  <si>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</si>
  <si>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</si>
  <si>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</si>
  <si>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</si>
  <si>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</si>
  <si>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</si>
  <si>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</si>
  <si>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</si>
  <si>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</si>
  <si>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</si>
  <si>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</si>
  <si>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</si>
  <si>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</si>
  <si>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</si>
  <si>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</si>
  <si>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</si>
  <si>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</si>
  <si>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</si>
  <si>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</si>
  <si>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</si>
  <si>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</si>
  <si>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</si>
  <si>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</si>
  <si>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</si>
  <si>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</si>
  <si>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</si>
  <si>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</si>
  <si>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</si>
  <si>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</si>
  <si>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</si>
  <si>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</si>
  <si>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</si>
  <si>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</si>
  <si>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</si>
  <si>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</si>
  <si>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</si>
  <si>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</si>
  <si>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</si>
  <si>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</si>
  <si>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</si>
  <si>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</si>
  <si>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</si>
  <si>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</si>
  <si>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</si>
  <si>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</si>
  <si>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</si>
  <si>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</si>
  <si>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</si>
  <si>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</si>
  <si>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</si>
  <si>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</si>
  <si>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</si>
  <si>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</si>
  <si>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</si>
  <si>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</si>
  <si>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</si>
  <si>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</si>
  <si>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</si>
  <si>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</si>
  <si>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</si>
  <si>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</si>
  <si>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</si>
  <si>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</si>
  <si>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</si>
  <si>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</si>
  <si>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</si>
  <si>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</si>
  <si>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</si>
  <si>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</si>
  <si>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</si>
  <si>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</si>
  <si>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</si>
  <si>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</si>
  <si>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</si>
  <si>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</si>
  <si>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</si>
  <si>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</si>
  <si>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</si>
  <si>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</si>
  <si>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</si>
  <si>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</si>
  <si>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</si>
  <si>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</si>
  <si>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</si>
  <si>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</si>
  <si>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</si>
  <si>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</si>
  <si>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</si>
  <si>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</si>
  <si>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</si>
  <si>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</si>
  <si>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</si>
  <si>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</si>
  <si>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</si>
  <si>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</si>
  <si>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</si>
  <si>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</si>
  <si>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</si>
  <si>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</si>
  <si>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</si>
  <si>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</si>
  <si>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</si>
  <si>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</si>
  <si>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</si>
  <si>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</si>
  <si>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</si>
  <si>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</si>
  <si>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</si>
  <si>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</si>
  <si>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</si>
  <si>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</si>
  <si>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</si>
  <si>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</si>
  <si>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</si>
  <si>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</si>
  <si>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</si>
  <si>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</si>
  <si>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</si>
  <si>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</si>
  <si>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</si>
  <si>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</si>
  <si>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</si>
  <si>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</si>
  <si>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</si>
  <si>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</si>
  <si>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</si>
  <si>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</si>
  <si>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</si>
  <si>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</si>
  <si>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</si>
  <si>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</si>
  <si>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</si>
  <si>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</si>
  <si>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</si>
  <si>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</si>
  <si>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</si>
  <si>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</si>
  <si>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</si>
  <si>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</si>
  <si>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</si>
  <si>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</si>
  <si>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</si>
  <si>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</si>
  <si>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</si>
  <si>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</si>
  <si>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</si>
  <si>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</si>
  <si>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</si>
  <si>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</si>
  <si>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</si>
  <si>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</si>
  <si>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</si>
  <si>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</si>
  <si>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</si>
  <si>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</si>
  <si>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</si>
  <si>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</si>
  <si>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</si>
  <si>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</si>
  <si>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</si>
  <si>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</si>
  <si>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</si>
  <si>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</si>
  <si>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</si>
  <si>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</si>
  <si>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</si>
  <si>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</si>
  <si>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</si>
  <si>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</si>
  <si>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</si>
  <si>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</si>
  <si>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</si>
  <si>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</si>
  <si>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</si>
  <si>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</si>
  <si>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</si>
  <si>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</si>
  <si>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</si>
  <si>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</si>
  <si>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</si>
  <si>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</si>
  <si>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</si>
  <si>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</si>
  <si>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</si>
  <si>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</si>
  <si>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</si>
  <si>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</si>
  <si>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</si>
  <si>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</si>
  <si>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</si>
  <si>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</si>
  <si>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</si>
  <si>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</si>
  <si>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</si>
  <si>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</si>
  <si>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</si>
  <si>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</si>
  <si>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</si>
  <si>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</si>
  <si>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</si>
  <si>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</si>
  <si>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</si>
  <si>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</si>
  <si>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</si>
  <si>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</si>
  <si>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</si>
  <si>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</si>
  <si>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</si>
  <si>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</si>
  <si>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</si>
  <si>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</si>
  <si>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</si>
  <si>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</si>
  <si>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</si>
  <si>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</si>
  <si>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</si>
  <si>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</si>
  <si>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</si>
  <si>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</si>
  <si>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</si>
  <si>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</si>
  <si>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</si>
  <si>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</si>
  <si>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</si>
  <si>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</si>
  <si>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</si>
  <si>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</si>
  <si>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</si>
  <si>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</si>
  <si>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</si>
  <si>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</si>
  <si>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</si>
  <si>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</si>
  <si>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</si>
  <si>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</si>
  <si>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</si>
  <si>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</si>
  <si>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</si>
  <si>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</si>
  <si>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</si>
  <si>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</si>
  <si>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</si>
  <si>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</si>
  <si>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</si>
  <si>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</si>
  <si>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</si>
  <si>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</si>
  <si>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</si>
  <si>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</si>
  <si>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</si>
  <si>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</si>
  <si>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</si>
  <si>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</si>
  <si>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</si>
  <si>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</si>
  <si>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</si>
  <si>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</si>
  <si>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</si>
  <si>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</si>
  <si>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</si>
  <si>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</si>
  <si>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</si>
  <si>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</si>
  <si>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</si>
  <si>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</si>
  <si>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</si>
  <si>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</si>
  <si>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</si>
  <si>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</si>
  <si>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</si>
  <si>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</si>
  <si>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</si>
  <si>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</si>
  <si>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</si>
  <si>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</si>
  <si>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</si>
  <si>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</si>
  <si>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</si>
  <si>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</si>
  <si>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</si>
  <si>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</si>
  <si>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</si>
  <si>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</si>
  <si>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</si>
  <si>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</si>
  <si>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</si>
  <si>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</si>
  <si>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</si>
  <si>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</si>
  <si>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</si>
  <si>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</si>
  <si>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</si>
  <si>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</si>
  <si>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</si>
  <si>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</si>
  <si>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</si>
  <si>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</si>
  <si>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</si>
  <si>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</si>
  <si>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</si>
  <si>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</si>
  <si>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</si>
  <si>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</si>
  <si>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</si>
  <si>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</si>
  <si>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</si>
  <si>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</si>
  <si>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</si>
  <si>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</si>
  <si>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</si>
  <si>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</si>
  <si>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</si>
  <si>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</si>
  <si>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</si>
  <si>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</si>
  <si>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</si>
  <si>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</si>
  <si>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</si>
  <si>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</si>
  <si>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</si>
  <si>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</si>
  <si>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</si>
  <si>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</si>
  <si>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</si>
  <si>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</si>
  <si>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</si>
  <si>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</si>
  <si>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</si>
  <si>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</si>
  <si>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</si>
  <si>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</si>
  <si>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</si>
  <si>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</si>
  <si>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</si>
  <si>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</si>
  <si>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</si>
  <si>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</si>
  <si>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</si>
  <si>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</si>
  <si>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</si>
  <si>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</si>
  <si>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</si>
  <si>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</si>
  <si>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</si>
  <si>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</si>
  <si>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</si>
  <si>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</si>
  <si>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</si>
  <si>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</si>
  <si>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</si>
  <si>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</si>
  <si>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</si>
  <si>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</si>
  <si>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</si>
  <si>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</si>
  <si>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</si>
  <si>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</si>
  <si>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</si>
  <si>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</si>
  <si>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</si>
  <si>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</si>
  <si>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</si>
  <si>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</si>
  <si>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</si>
  <si>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</si>
  <si>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</si>
  <si>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</si>
  <si>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</si>
  <si>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</si>
  <si>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</si>
  <si>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</si>
  <si>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</si>
  <si>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</si>
  <si>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</si>
  <si>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</si>
  <si>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</si>
  <si>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</si>
  <si>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</si>
  <si>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</si>
  <si>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</si>
  <si>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</si>
  <si>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</si>
  <si>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</si>
  <si>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</si>
  <si>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</si>
  <si>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</si>
  <si>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</si>
  <si>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</si>
  <si>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</si>
  <si>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</si>
  <si>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</si>
  <si>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</si>
  <si>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</si>
  <si>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</si>
  <si>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</si>
  <si>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</si>
  <si>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</si>
  <si>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</si>
  <si>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</si>
  <si>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</si>
  <si>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</si>
  <si>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</si>
  <si>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</si>
  <si>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</si>
  <si>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</si>
  <si>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</si>
  <si>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</si>
  <si>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</si>
  <si>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</si>
  <si>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</si>
  <si>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</si>
  <si>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</si>
  <si>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</si>
  <si>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</si>
  <si>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</si>
  <si>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</si>
  <si>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</si>
  <si>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</si>
  <si>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</si>
  <si>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</si>
  <si>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</si>
  <si>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</si>
  <si>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</si>
  <si>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</si>
  <si>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</si>
  <si>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</si>
  <si>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</si>
  <si>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</si>
  <si>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</si>
  <si>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</si>
  <si>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</si>
  <si>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</si>
  <si>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</si>
  <si>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</si>
  <si>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</si>
  <si>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</si>
  <si>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</si>
  <si>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</si>
  <si>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</si>
  <si>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</si>
  <si>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</si>
  <si>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</si>
  <si>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</si>
  <si>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</si>
  <si>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</si>
  <si>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</si>
  <si>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</si>
  <si>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</si>
  <si>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</si>
  <si>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</si>
  <si>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</si>
  <si>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</si>
  <si>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</si>
  <si>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</si>
  <si>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</si>
  <si>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</si>
  <si>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</si>
  <si>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</si>
  <si>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</si>
  <si>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</si>
  <si>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</si>
  <si>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</si>
  <si>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</si>
  <si>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</si>
  <si>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</si>
  <si>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</si>
  <si>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</si>
  <si>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</si>
  <si>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</si>
  <si>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</si>
  <si>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</si>
  <si>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</si>
  <si>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</si>
  <si>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</si>
  <si>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</si>
  <si>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</si>
  <si>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</si>
  <si>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</si>
  <si>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</si>
  <si>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</si>
  <si>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</si>
  <si>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</si>
  <si>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</si>
  <si>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</si>
  <si>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</si>
  <si>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</si>
  <si>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</si>
  <si>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</si>
  <si>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</si>
  <si>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</si>
  <si>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</si>
  <si>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</si>
  <si>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</si>
  <si>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</si>
  <si>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</si>
  <si>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</si>
  <si>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</si>
  <si>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</si>
  <si>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</si>
  <si>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</si>
  <si>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</si>
  <si>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</si>
  <si>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</si>
  <si>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</si>
  <si>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</si>
  <si>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</si>
  <si>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</si>
  <si>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</si>
  <si>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</si>
  <si>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</si>
  <si>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</si>
  <si>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</si>
  <si>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</si>
  <si>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</si>
  <si>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</si>
  <si>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</si>
  <si>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</si>
  <si>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</si>
  <si>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</si>
  <si>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</si>
  <si>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</si>
  <si>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</si>
  <si>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</si>
  <si>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</si>
  <si>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</si>
  <si>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</si>
  <si>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</si>
  <si>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</si>
  <si>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</si>
  <si>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</si>
  <si>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</si>
  <si>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</si>
  <si>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</si>
  <si>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</si>
  <si>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</si>
  <si>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</si>
  <si>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</si>
  <si>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</si>
  <si>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</si>
  <si>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</si>
  <si>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</si>
  <si>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</si>
  <si>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</si>
  <si>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</si>
  <si>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</si>
  <si>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</si>
  <si>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</si>
  <si>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</si>
  <si>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</si>
  <si>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</si>
  <si>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</si>
  <si>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</si>
  <si>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</si>
  <si>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</si>
  <si>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</si>
  <si>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</si>
  <si>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</si>
  <si>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</si>
  <si>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</si>
  <si>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</si>
  <si>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</si>
  <si>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</si>
  <si>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</si>
  <si>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</si>
  <si>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</si>
  <si>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</si>
  <si>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</si>
  <si>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</si>
  <si>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</si>
  <si>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</si>
  <si>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</si>
  <si>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</si>
  <si>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</si>
  <si>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</si>
  <si>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</si>
  <si>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</si>
  <si>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</si>
  <si>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</si>
  <si>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</si>
  <si>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</si>
  <si>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</si>
  <si>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</si>
  <si>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</si>
  <si>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</si>
  <si>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</si>
  <si>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</si>
  <si>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</si>
  <si>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</si>
  <si>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</si>
  <si>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</si>
  <si>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</si>
  <si>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</si>
  <si>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</si>
  <si>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</si>
  <si>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</si>
  <si>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</si>
  <si>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</si>
  <si>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</si>
  <si>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</si>
  <si>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</si>
  <si>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</si>
  <si>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</si>
  <si>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</si>
  <si>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</si>
  <si>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</si>
  <si>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</si>
  <si>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</si>
  <si>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</si>
  <si>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</si>
  <si>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</si>
  <si>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</si>
  <si>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</si>
  <si>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</si>
  <si>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</si>
  <si>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</si>
  <si>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</si>
  <si>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</si>
  <si>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</si>
  <si>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</si>
  <si>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</si>
  <si>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</si>
  <si>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</si>
  <si>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</si>
  <si>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</si>
  <si>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</si>
  <si>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</si>
  <si>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</si>
  <si>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</si>
  <si>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</si>
  <si>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</si>
  <si>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</si>
  <si>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</si>
  <si>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</si>
  <si>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</si>
  <si>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</si>
  <si>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</si>
  <si>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</si>
  <si>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</si>
  <si>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</si>
  <si>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</si>
  <si>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</si>
  <si>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</si>
  <si>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</si>
  <si>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</si>
  <si>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</si>
  <si>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</si>
  <si>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</si>
  <si>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</si>
  <si>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</si>
  <si>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</si>
  <si>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</si>
  <si>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</si>
  <si>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</si>
  <si>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</si>
  <si>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</si>
  <si>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</si>
  <si>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</si>
  <si>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</si>
  <si>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</si>
  <si>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</si>
  <si>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</si>
  <si>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</si>
  <si>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</si>
  <si>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</si>
  <si>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</si>
  <si>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</si>
  <si>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</si>
  <si>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</si>
  <si>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</si>
  <si>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</si>
  <si>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</si>
  <si>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</si>
  <si>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</si>
  <si>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</si>
  <si>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</si>
  <si>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</si>
  <si>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</si>
  <si>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</si>
  <si>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</si>
  <si>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</si>
  <si>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</si>
  <si>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</si>
  <si>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</si>
  <si>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</si>
  <si>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</si>
  <si>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</si>
  <si>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</si>
  <si>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</si>
  <si>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</si>
  <si>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</si>
  <si>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</si>
  <si>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</si>
  <si>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</si>
  <si>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</si>
  <si>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</si>
  <si>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</si>
  <si>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</si>
  <si>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</si>
  <si>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</si>
  <si>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</si>
  <si>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</si>
  <si>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</si>
  <si>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</si>
  <si>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</si>
  <si>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</si>
  <si>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</si>
  <si>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</si>
  <si>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</si>
  <si>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</si>
  <si>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</si>
  <si>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</si>
  <si>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</si>
  <si>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</si>
  <si>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</si>
  <si>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</si>
  <si>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</si>
  <si>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</si>
  <si>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</si>
  <si>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</si>
  <si>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</si>
  <si>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</si>
  <si>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</si>
  <si>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</si>
  <si>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</si>
  <si>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</si>
  <si>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</si>
  <si>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</si>
  <si>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</si>
  <si>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</si>
  <si>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</si>
  <si>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</si>
  <si>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</si>
  <si>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</si>
  <si>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</si>
  <si>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</si>
  <si>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</si>
  <si>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</si>
  <si>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</si>
  <si>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</si>
  <si>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</si>
  <si>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</si>
  <si>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</si>
  <si>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</si>
  <si>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</si>
  <si>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</si>
  <si>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</si>
  <si>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</si>
  <si>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</si>
  <si>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</si>
  <si>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</si>
  <si>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</si>
  <si>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</si>
  <si>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</si>
  <si>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</si>
  <si>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</si>
  <si>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</si>
  <si>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</si>
  <si>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</si>
  <si>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</si>
  <si>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</si>
  <si>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</si>
  <si>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</si>
  <si>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</si>
  <si>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</si>
  <si>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</si>
  <si>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</si>
  <si>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</si>
  <si>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</si>
  <si>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</si>
  <si>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</si>
  <si>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</si>
  <si>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</si>
  <si>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</si>
  <si>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</si>
  <si>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</si>
  <si>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</si>
  <si>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</si>
  <si>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</si>
  <si>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</si>
  <si>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</si>
  <si>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</si>
  <si>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</si>
  <si>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</si>
  <si>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</si>
  <si>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</si>
  <si>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</si>
  <si>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</si>
  <si>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</si>
  <si>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</si>
  <si>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</si>
  <si>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</si>
  <si>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</si>
  <si>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</si>
  <si>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</si>
  <si>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</si>
  <si>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</si>
  <si>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</si>
  <si>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</si>
  <si>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</si>
  <si>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</si>
  <si>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</si>
  <si>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</si>
  <si>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</si>
  <si>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</si>
  <si>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</si>
  <si>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</si>
  <si>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</si>
  <si>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</si>
  <si>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</si>
  <si>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</si>
  <si>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</si>
  <si>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</si>
  <si>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</si>
  <si>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</si>
  <si>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</si>
  <si>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</si>
  <si>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</si>
  <si>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</si>
  <si>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</si>
  <si>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</si>
  <si>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</si>
  <si>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</si>
  <si>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</si>
  <si>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</si>
  <si>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</si>
  <si>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</si>
  <si>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</si>
  <si>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</si>
  <si>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</si>
  <si>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</si>
  <si>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</si>
  <si>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</si>
  <si>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</si>
  <si>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</si>
  <si>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</si>
  <si>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</si>
  <si>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</si>
  <si>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</si>
  <si>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</si>
  <si>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</si>
  <si>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</si>
  <si>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</si>
  <si>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</si>
  <si>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</si>
  <si>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</si>
  <si>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</si>
  <si>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</si>
  <si>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</si>
  <si>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</si>
  <si>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</si>
  <si>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</si>
  <si>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</si>
  <si>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</si>
  <si>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</si>
  <si>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</si>
  <si>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</si>
  <si>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</si>
  <si>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</si>
  <si>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</si>
  <si>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</si>
  <si>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</si>
  <si>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</si>
  <si>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</si>
  <si>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</si>
  <si>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</si>
  <si>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</si>
  <si>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</si>
  <si>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</si>
  <si>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</si>
  <si>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</si>
  <si>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</si>
  <si>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</si>
  <si>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</si>
  <si>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</si>
  <si>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</si>
  <si>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</si>
  <si>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</si>
  <si>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</si>
  <si>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</si>
  <si>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</si>
  <si>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</si>
  <si>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</si>
  <si>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</si>
  <si>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</si>
  <si>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</si>
  <si>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</si>
  <si>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</si>
  <si>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</si>
  <si>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</si>
  <si>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</si>
  <si>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</si>
  <si>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</si>
  <si>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</si>
  <si>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</si>
  <si>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</si>
  <si>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</si>
  <si>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</si>
  <si>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</si>
  <si>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</si>
  <si>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</si>
  <si>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</si>
  <si>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</si>
  <si>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</si>
  <si>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</si>
  <si>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</si>
  <si>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</si>
  <si>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</si>
  <si>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</si>
  <si>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</si>
  <si>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</si>
  <si>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</si>
  <si>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</si>
  <si>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</si>
  <si>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</si>
  <si>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</si>
  <si>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</si>
  <si>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</si>
  <si>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</si>
  <si>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</si>
  <si>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</si>
  <si>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</si>
  <si>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</si>
  <si>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</si>
  <si>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</si>
  <si>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</si>
  <si>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</si>
  <si>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</si>
  <si>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</si>
  <si>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</si>
  <si>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</si>
  <si>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</si>
  <si>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</si>
  <si>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</si>
  <si>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</si>
  <si>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</si>
  <si>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</si>
  <si>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</si>
  <si>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</si>
  <si>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</si>
  <si>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</si>
  <si>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</si>
  <si>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</si>
  <si>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</si>
  <si>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</si>
  <si>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</si>
  <si>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</si>
  <si>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</si>
  <si>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</si>
  <si>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</si>
  <si>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</si>
  <si>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</si>
  <si>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</si>
  <si>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</si>
  <si>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</si>
  <si>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</si>
  <si>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</si>
  <si>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</si>
  <si>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</si>
  <si>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</si>
  <si>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</si>
  <si>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</si>
  <si>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</si>
  <si>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</si>
  <si>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</si>
  <si>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</si>
  <si>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</si>
  <si>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</si>
  <si>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</si>
  <si>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</si>
  <si>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</si>
  <si>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</si>
  <si>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</si>
  <si>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</si>
  <si>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</si>
  <si>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</si>
  <si>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</si>
  <si>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</si>
  <si>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</si>
  <si>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</si>
  <si>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</si>
  <si>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</si>
  <si>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</si>
  <si>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</si>
  <si>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</si>
  <si>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</si>
  <si>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</si>
  <si>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</si>
  <si>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</si>
  <si>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</si>
  <si>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</si>
  <si>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</si>
  <si>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</si>
  <si>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</si>
  <si>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</si>
  <si>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</si>
  <si>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</si>
  <si>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</si>
  <si>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</si>
  <si>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</si>
  <si>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</si>
  <si>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</si>
  <si>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</si>
  <si>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</si>
  <si>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</si>
  <si>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</si>
  <si>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</si>
  <si>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</si>
  <si>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</si>
  <si>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</si>
  <si>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</si>
  <si>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</si>
  <si>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</si>
  <si>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</si>
  <si>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</si>
  <si>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</si>
  <si>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</si>
  <si>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</si>
  <si>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</si>
  <si>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</si>
  <si>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</si>
  <si>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</si>
  <si>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</si>
  <si>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</si>
  <si>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</si>
  <si>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</si>
  <si>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</si>
  <si>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</si>
  <si>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</si>
  <si>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</si>
  <si>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</si>
  <si>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</si>
  <si>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</si>
  <si>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</si>
  <si>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</si>
  <si>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</si>
  <si>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</si>
  <si>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</si>
  <si>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</si>
  <si>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</si>
  <si>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</si>
  <si>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</si>
  <si>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</si>
  <si>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</si>
  <si>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</si>
  <si>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</si>
  <si>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</si>
  <si>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</si>
  <si>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</si>
  <si>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</si>
  <si>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</si>
  <si>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</si>
  <si>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</si>
  <si>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</si>
  <si>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</si>
  <si>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</si>
  <si>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</si>
  <si>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</si>
  <si>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</si>
  <si>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</si>
  <si>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</si>
  <si>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</si>
  <si>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</si>
  <si>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</si>
  <si>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</si>
  <si>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</si>
  <si>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</si>
  <si>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</si>
  <si>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</si>
  <si>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</si>
  <si>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</si>
  <si>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</si>
  <si>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</si>
  <si>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</si>
  <si>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</si>
  <si>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</si>
  <si>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</si>
  <si>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</si>
  <si>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</si>
  <si>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</si>
  <si>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</si>
  <si>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</si>
  <si>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</si>
  <si>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</si>
  <si>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</si>
  <si>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</si>
  <si>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</si>
  <si>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</si>
  <si>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</si>
  <si>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</si>
  <si>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</si>
  <si>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</si>
  <si>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</si>
  <si>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</si>
  <si>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</si>
  <si>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</si>
  <si>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</si>
  <si>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</si>
  <si>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</si>
  <si>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</si>
  <si>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</si>
  <si>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</si>
  <si>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</si>
  <si>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</si>
  <si>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</si>
  <si>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</si>
  <si>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</si>
  <si>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</si>
  <si>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</si>
  <si>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</si>
  <si>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</si>
  <si>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</si>
  <si>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</si>
  <si>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</si>
  <si>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</si>
  <si>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</si>
  <si>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</si>
  <si>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</si>
  <si>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</si>
  <si>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</si>
  <si>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</si>
  <si>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</si>
  <si>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</si>
  <si>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</si>
  <si>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</si>
  <si>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</si>
  <si>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</si>
  <si>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</si>
  <si>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</si>
  <si>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</si>
  <si>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</si>
  <si>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</si>
  <si>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</si>
  <si>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</si>
  <si>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</si>
  <si>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</si>
  <si>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</si>
  <si>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</si>
  <si>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</si>
  <si>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</si>
  <si>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</si>
  <si>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</si>
  <si>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</si>
  <si>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</si>
  <si>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</si>
  <si>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</si>
  <si>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</si>
  <si>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</si>
  <si>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</si>
  <si>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</si>
  <si>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</si>
  <si>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</si>
  <si>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</si>
  <si>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</si>
  <si>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</si>
  <si>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</si>
  <si>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</si>
  <si>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</si>
  <si>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</si>
  <si>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</si>
  <si>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</si>
  <si>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</si>
  <si>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</si>
  <si>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</si>
  <si>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</si>
  <si>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</si>
  <si>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</si>
  <si>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</si>
  <si>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</si>
  <si>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</si>
  <si>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</si>
  <si>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</si>
  <si>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</si>
  <si>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</si>
  <si>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</si>
  <si>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</si>
  <si>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</si>
  <si>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</si>
  <si>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</si>
  <si>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</si>
  <si>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</si>
  <si>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</si>
  <si>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</si>
  <si>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</si>
  <si>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</si>
  <si>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</si>
  <si>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</si>
  <si>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</si>
  <si>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</si>
  <si>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</si>
  <si>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</si>
  <si>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</si>
  <si>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</si>
  <si>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</si>
  <si>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</si>
  <si>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</si>
  <si>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</si>
  <si>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</si>
  <si>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</si>
  <si>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</si>
  <si>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</si>
  <si>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</si>
  <si>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</si>
  <si>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</si>
  <si>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</si>
  <si>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</si>
  <si>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</si>
  <si>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</si>
  <si>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</si>
  <si>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</si>
  <si>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</si>
  <si>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</si>
  <si>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</si>
  <si>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</si>
  <si>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</si>
  <si>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</si>
  <si>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</si>
  <si>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</si>
  <si>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</si>
  <si>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</si>
  <si>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</si>
  <si>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</si>
  <si>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</si>
  <si>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</si>
  <si>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</si>
  <si>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</si>
  <si>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</si>
  <si>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</si>
  <si>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</si>
  <si>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</si>
  <si>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</si>
  <si>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</si>
  <si>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</si>
  <si>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</si>
  <si>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</si>
  <si>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</si>
  <si>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</si>
  <si>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</si>
  <si>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</si>
  <si>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</si>
  <si>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</si>
  <si>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</si>
  <si>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</si>
  <si>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</si>
  <si>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</si>
  <si>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</si>
  <si>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</si>
  <si>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</si>
  <si>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</si>
  <si>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</si>
  <si>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</si>
  <si>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</si>
  <si>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</si>
  <si>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</si>
  <si>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</si>
  <si>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</si>
  <si>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</si>
  <si>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</si>
  <si>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</si>
  <si>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</si>
  <si>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</si>
  <si>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</si>
  <si>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</si>
  <si>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</si>
  <si>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</si>
  <si>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</si>
  <si>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</si>
  <si>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</si>
  <si>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</si>
  <si>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</si>
  <si>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</si>
  <si>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</si>
  <si>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</si>
  <si>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</si>
  <si>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</si>
  <si>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</si>
  <si>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</si>
  <si>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</si>
  <si>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</si>
  <si>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</si>
  <si>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</si>
  <si>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</si>
  <si>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</si>
  <si>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</si>
  <si>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</si>
  <si>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</si>
  <si>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</si>
  <si>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</si>
  <si>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</si>
  <si>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</si>
  <si>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</si>
  <si>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</si>
  <si>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</si>
  <si>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</si>
  <si>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</si>
  <si>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</si>
  <si>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</si>
  <si>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</si>
  <si>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</si>
  <si>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</si>
  <si>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</si>
  <si>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</si>
  <si>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</si>
  <si>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</si>
  <si>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</si>
  <si>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</si>
  <si>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</si>
  <si>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</si>
  <si>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</si>
  <si>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</si>
  <si>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</si>
  <si>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</si>
  <si>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</si>
  <si>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</si>
  <si>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</si>
  <si>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</si>
  <si>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</si>
  <si>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</si>
  <si>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</si>
  <si>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</si>
  <si>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</si>
  <si>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</si>
  <si>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</si>
  <si>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</si>
  <si>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</si>
  <si>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</si>
  <si>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</si>
  <si>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</si>
  <si>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</si>
  <si>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</si>
  <si>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</si>
  <si>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</si>
  <si>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</si>
  <si>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</si>
  <si>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</si>
  <si>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</si>
  <si>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</si>
  <si>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</si>
  <si>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</si>
  <si>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</si>
  <si>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</si>
  <si>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</si>
  <si>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</si>
  <si>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</si>
  <si>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</si>
  <si>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</si>
  <si>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</si>
  <si>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</si>
  <si>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</si>
  <si>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</si>
  <si>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</si>
  <si>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</si>
  <si>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</si>
  <si>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</si>
  <si>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</si>
  <si>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</si>
  <si>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</si>
  <si>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</si>
  <si>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</si>
  <si>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</si>
  <si>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</si>
  <si>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</si>
  <si>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</si>
  <si>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</si>
  <si>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</si>
  <si>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</si>
  <si>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</si>
  <si>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</si>
  <si>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</si>
  <si>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</si>
  <si>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</si>
  <si>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</si>
  <si>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</si>
  <si>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</si>
  <si>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</si>
  <si>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</si>
  <si>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</si>
  <si>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</si>
  <si>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</si>
  <si>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</si>
  <si>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</si>
  <si>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</si>
  <si>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</si>
  <si>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</si>
  <si>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</si>
  <si>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</si>
  <si>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</si>
  <si>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</si>
  <si>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</si>
  <si>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</si>
  <si>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</si>
  <si>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</si>
  <si>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</si>
  <si>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</si>
  <si>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</si>
  <si>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</si>
  <si>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</si>
  <si>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</si>
  <si>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</si>
  <si>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</si>
  <si>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</si>
  <si>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</si>
  <si>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</si>
  <si>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</si>
  <si>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</si>
  <si>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</si>
  <si>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</si>
  <si>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</si>
  <si>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</si>
  <si>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</si>
  <si>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</si>
  <si>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</si>
  <si>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</si>
  <si>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</si>
  <si>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</si>
  <si>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</si>
  <si>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</si>
  <si>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</si>
  <si>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</si>
  <si>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</si>
  <si>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</si>
  <si>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</si>
  <si>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</si>
  <si>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</si>
  <si>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</si>
  <si>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</si>
  <si>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</si>
  <si>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</si>
  <si>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</si>
  <si>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</si>
  <si>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</si>
  <si>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</si>
  <si>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</si>
  <si>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</si>
  <si>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</si>
  <si>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</si>
  <si>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</si>
  <si>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</si>
  <si>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</si>
  <si>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</si>
  <si>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</si>
  <si>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</si>
  <si>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</si>
  <si>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</si>
  <si>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</si>
  <si>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</si>
  <si>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</si>
  <si>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</si>
  <si>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</si>
  <si>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</si>
  <si>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</si>
  <si>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</si>
  <si>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</si>
  <si>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</si>
  <si>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</si>
  <si>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</si>
  <si>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</si>
  <si>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</si>
  <si>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</si>
  <si>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</si>
  <si>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</si>
  <si>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</si>
  <si>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</si>
  <si>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</si>
  <si>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</si>
  <si>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</si>
  <si>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</si>
  <si>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</si>
  <si>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</si>
  <si>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</si>
  <si>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</si>
  <si>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</si>
  <si>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</si>
  <si>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</si>
  <si>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</si>
  <si>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</si>
  <si>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</si>
  <si>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</si>
  <si>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</si>
  <si>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</si>
  <si>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</si>
  <si>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</si>
  <si>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</si>
  <si>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</si>
  <si>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</si>
  <si>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</si>
  <si>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</si>
  <si>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</si>
  <si>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</si>
  <si>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</si>
  <si>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</si>
  <si>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</si>
  <si>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</si>
  <si>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</si>
  <si>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</si>
  <si>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</si>
  <si>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</si>
  <si>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</si>
  <si>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</si>
  <si>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</si>
  <si>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</si>
  <si>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</si>
  <si>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</si>
  <si>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</si>
  <si>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</si>
  <si>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</si>
  <si>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</si>
  <si>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</si>
  <si>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</si>
  <si>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</si>
  <si>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</si>
  <si>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</si>
  <si>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</si>
  <si>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</si>
  <si>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</si>
  <si>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</si>
  <si>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</si>
  <si>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</si>
  <si>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</si>
  <si>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</si>
  <si>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</si>
  <si>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</si>
  <si>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</si>
  <si>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</si>
  <si>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</si>
  <si>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</si>
  <si>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</si>
  <si>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</si>
  <si>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</si>
  <si>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</si>
  <si>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</si>
  <si>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</si>
  <si>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</si>
  <si>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</si>
  <si>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</si>
  <si>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</si>
  <si>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</si>
  <si>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</si>
  <si>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</si>
  <si>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</si>
  <si>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</si>
  <si>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</si>
  <si>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</si>
  <si>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</si>
  <si>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</si>
  <si>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</si>
  <si>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</si>
  <si>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</si>
  <si>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</si>
  <si>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</si>
  <si>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</si>
  <si>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</si>
  <si>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</si>
  <si>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</si>
  <si>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</si>
  <si>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</si>
  <si>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</si>
  <si>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</si>
  <si>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</si>
  <si>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</si>
  <si>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</si>
  <si>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</si>
  <si>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</si>
  <si>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</si>
  <si>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</si>
  <si>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</si>
  <si>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</si>
  <si>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</si>
  <si>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</si>
  <si>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</si>
  <si>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</si>
  <si>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</si>
  <si>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</si>
  <si>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</si>
  <si>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</si>
  <si>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</si>
  <si>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</si>
  <si>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</si>
  <si>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</si>
  <si>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</si>
  <si>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</si>
  <si>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</si>
  <si>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</si>
  <si>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</si>
  <si>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</si>
  <si>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</si>
  <si>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</si>
  <si>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</si>
  <si>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</si>
  <si>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</si>
  <si>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</si>
  <si>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</si>
  <si>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</si>
  <si>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</si>
  <si>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</si>
  <si>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</si>
  <si>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</si>
  <si>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</si>
  <si>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</si>
  <si>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</si>
  <si>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</si>
  <si>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</si>
  <si>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</si>
  <si>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</si>
  <si>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</si>
  <si>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</si>
  <si>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</si>
  <si>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</si>
  <si>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</si>
  <si>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</si>
  <si>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</si>
  <si>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</si>
  <si>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</si>
  <si>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</si>
  <si>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</si>
  <si>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</si>
  <si>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</si>
  <si>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</si>
  <si>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</si>
  <si>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</si>
  <si>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</si>
  <si>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</si>
  <si>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</si>
  <si>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</si>
  <si>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</si>
  <si>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</si>
  <si>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</si>
  <si>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</si>
  <si>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</si>
  <si>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</si>
  <si>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</si>
  <si>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</si>
  <si>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</si>
  <si>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</si>
  <si>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</si>
  <si>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</si>
  <si>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</si>
  <si>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</si>
  <si>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</si>
  <si>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</si>
  <si>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</si>
  <si>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</si>
  <si>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</si>
  <si>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</si>
  <si>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</si>
  <si>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</si>
  <si>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</si>
  <si>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</si>
  <si>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</si>
  <si>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</si>
  <si>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</si>
  <si>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</si>
  <si>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</si>
  <si>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</si>
  <si>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</si>
  <si>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</si>
  <si>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</si>
  <si>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</si>
  <si>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</si>
  <si>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</si>
  <si>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</si>
  <si>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</si>
  <si>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</si>
  <si>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</si>
  <si>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</si>
  <si>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</si>
  <si>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</si>
  <si>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</si>
  <si>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</si>
  <si>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</si>
  <si>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</si>
  <si>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</si>
  <si>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</si>
  <si>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</si>
  <si>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</si>
  <si>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</si>
  <si>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</si>
  <si>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</si>
  <si>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</si>
  <si>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</si>
  <si>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</si>
  <si>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</si>
  <si>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</si>
  <si>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</si>
  <si>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</si>
  <si>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</si>
  <si>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</si>
  <si>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</si>
  <si>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</si>
  <si>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</si>
  <si>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</si>
  <si>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</si>
  <si>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</si>
  <si>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</si>
  <si>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</si>
  <si>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</si>
  <si>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</si>
  <si>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</si>
  <si>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</si>
  <si>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</si>
  <si>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</si>
  <si>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</si>
  <si>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</si>
  <si>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</si>
  <si>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</si>
  <si>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</si>
  <si>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</si>
  <si>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</si>
  <si>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</si>
  <si>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</si>
  <si>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</si>
  <si>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</si>
  <si>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</si>
  <si>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</si>
  <si>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</si>
  <si>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</si>
  <si>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</si>
  <si>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</si>
  <si>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</si>
  <si>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</si>
  <si>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</si>
  <si>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</si>
  <si>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</si>
  <si>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</si>
  <si>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</si>
  <si>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</si>
  <si>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</si>
  <si>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</si>
  <si>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</si>
  <si>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</si>
  <si>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</si>
  <si>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</si>
  <si>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</si>
  <si>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</si>
  <si>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</si>
  <si>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</si>
  <si>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</si>
  <si>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</si>
  <si>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</si>
  <si>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</si>
  <si>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</si>
  <si>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</si>
  <si>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</si>
  <si>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</si>
  <si>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</si>
  <si>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</si>
  <si>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</si>
  <si>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</si>
  <si>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</si>
  <si>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</si>
  <si>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</si>
  <si>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</si>
  <si>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</si>
  <si>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</si>
  <si>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</si>
  <si>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</si>
  <si>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</si>
  <si>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</si>
  <si>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</si>
  <si>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</si>
  <si>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</si>
  <si>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</si>
  <si>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</si>
  <si>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</si>
  <si>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</si>
  <si>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</si>
  <si>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</si>
  <si>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</si>
  <si>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</si>
  <si>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</si>
  <si>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</si>
  <si>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</si>
  <si>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</si>
  <si>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</si>
  <si>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</si>
  <si>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</si>
  <si>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</si>
  <si>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</si>
  <si>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</si>
  <si>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</si>
  <si>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</si>
  <si>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</si>
  <si>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</si>
  <si>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</si>
  <si>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</si>
  <si>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</si>
  <si>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</si>
  <si>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</si>
  <si>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</si>
  <si>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</si>
  <si>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</si>
  <si>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</si>
  <si>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</si>
  <si>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</si>
  <si>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</si>
  <si>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</si>
  <si>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</si>
  <si>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</si>
  <si>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</si>
  <si>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</si>
  <si>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</si>
  <si>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</si>
  <si>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</si>
  <si>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</si>
  <si>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</si>
  <si>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</si>
  <si>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</si>
  <si>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</si>
  <si>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</si>
  <si>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</si>
  <si>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</si>
  <si>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</si>
  <si>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</si>
  <si>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</si>
  <si>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</si>
  <si>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</si>
  <si>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</si>
  <si>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</si>
  <si>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</si>
  <si>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</si>
  <si>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</si>
  <si>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</si>
  <si>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</si>
  <si>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</si>
  <si>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</si>
  <si>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</si>
  <si>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</si>
  <si>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</si>
  <si>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</si>
  <si>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</si>
  <si>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</si>
  <si>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</si>
  <si>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</si>
  <si>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</si>
  <si>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</si>
  <si>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</si>
  <si>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</si>
  <si>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</si>
  <si>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</si>
  <si>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</si>
  <si>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</si>
  <si>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</si>
  <si>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</si>
  <si>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</si>
  <si>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</si>
  <si>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</si>
  <si>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</si>
  <si>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</si>
  <si>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</si>
  <si>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</si>
  <si>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</si>
  <si>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</si>
  <si>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</si>
  <si>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</si>
  <si>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</si>
  <si>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</si>
  <si>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</si>
  <si>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</si>
  <si>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</si>
  <si>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</si>
  <si>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</si>
  <si>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</si>
  <si>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</si>
  <si>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</si>
  <si>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</si>
  <si>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</si>
  <si>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</si>
  <si>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</si>
  <si>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</si>
  <si>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</si>
  <si>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</si>
  <si>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</si>
  <si>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</si>
  <si>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</si>
  <si>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</si>
  <si>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</si>
  <si>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</si>
  <si>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</si>
  <si>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</si>
  <si>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</si>
  <si>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</si>
  <si>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</si>
  <si>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</si>
  <si>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</si>
  <si>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</si>
  <si>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</si>
  <si>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</si>
  <si>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</si>
  <si>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</si>
  <si>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</si>
  <si>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</si>
  <si>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</si>
  <si>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</si>
  <si>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</si>
  <si>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</si>
  <si>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</si>
  <si>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</si>
  <si>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</si>
  <si>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</si>
  <si>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</si>
  <si>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</si>
  <si>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</si>
  <si>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</si>
  <si>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</si>
  <si>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</si>
  <si>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</si>
  <si>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</si>
  <si>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</si>
  <si>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</si>
  <si>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</si>
  <si>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</si>
  <si>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</si>
  <si>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</si>
  <si>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</si>
  <si>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</si>
  <si>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</si>
  <si>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</si>
  <si>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</si>
  <si>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</si>
  <si>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</si>
  <si>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</si>
  <si>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</si>
  <si>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</si>
  <si>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</si>
  <si>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</si>
  <si>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</si>
  <si>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</si>
  <si>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</si>
  <si>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</si>
  <si>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</si>
  <si>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</si>
  <si>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</si>
  <si>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</si>
  <si>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</si>
  <si>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</si>
  <si>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</si>
  <si>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</si>
  <si>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</si>
  <si>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</si>
  <si>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</si>
  <si>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</si>
  <si>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</si>
  <si>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</si>
  <si>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</si>
  <si>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</si>
  <si>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</si>
  <si>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</si>
  <si>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</si>
  <si>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</si>
  <si>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</si>
  <si>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</si>
  <si>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</si>
  <si>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</si>
  <si>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</si>
  <si>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</si>
  <si>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</si>
  <si>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</si>
  <si>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</si>
  <si>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</si>
  <si>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</si>
  <si>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</si>
  <si>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</si>
  <si>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</si>
  <si>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</si>
  <si>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</si>
  <si>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</si>
  <si>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</si>
  <si>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</si>
  <si>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</si>
  <si>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</si>
  <si>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</si>
  <si>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</si>
  <si>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</si>
  <si>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</si>
  <si>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</si>
  <si>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</si>
  <si>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</si>
  <si>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</si>
  <si>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</si>
  <si>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</si>
  <si>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</si>
  <si>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</si>
  <si>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</si>
  <si>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</si>
  <si>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</si>
  <si>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</si>
  <si>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</si>
  <si>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</si>
  <si>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</si>
  <si>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</si>
  <si>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</si>
  <si>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</si>
  <si>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</si>
  <si>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</si>
  <si>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</si>
  <si>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</si>
  <si>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</si>
  <si>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</si>
  <si>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</si>
  <si>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</si>
  <si>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</si>
  <si>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</si>
  <si>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</si>
  <si>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</si>
  <si>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</si>
  <si>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</si>
  <si>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</si>
  <si>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</si>
  <si>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</si>
  <si>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</si>
  <si>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</si>
  <si>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</si>
  <si>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</si>
  <si>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</si>
  <si>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</si>
  <si>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</si>
  <si>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</si>
  <si>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</si>
  <si>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</si>
  <si>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</si>
  <si>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</si>
  <si>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</si>
  <si>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</si>
  <si>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</si>
  <si>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</si>
  <si>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</si>
  <si>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</si>
  <si>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</si>
  <si>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</si>
  <si>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</si>
  <si>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</si>
  <si>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</si>
  <si>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</si>
  <si>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</si>
  <si>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</si>
  <si>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</si>
  <si>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</si>
  <si>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</si>
  <si>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</si>
  <si>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</si>
  <si>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</si>
  <si>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</si>
  <si>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</si>
  <si>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</si>
  <si>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</si>
  <si>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</si>
  <si>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</si>
  <si>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</si>
  <si>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</si>
  <si>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</si>
  <si>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</si>
  <si>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</si>
  <si>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</si>
  <si>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</si>
  <si>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</si>
  <si>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</si>
  <si>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</si>
  <si>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</si>
  <si>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</si>
  <si>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</si>
  <si>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</si>
  <si>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</si>
  <si>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</si>
  <si>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</si>
  <si>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</si>
  <si>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</si>
  <si>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</si>
  <si>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</si>
  <si>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</si>
  <si>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</si>
  <si>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</si>
  <si>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</si>
  <si>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</si>
  <si>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</si>
  <si>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</si>
  <si>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</si>
  <si>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</si>
  <si>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</si>
  <si>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</si>
  <si>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</si>
  <si>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</si>
  <si>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</si>
  <si>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</si>
  <si>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</si>
  <si>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</si>
  <si>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</si>
  <si>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</si>
  <si>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</si>
  <si>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</si>
  <si>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</si>
  <si>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</si>
  <si>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</si>
  <si>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</si>
  <si>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</si>
  <si>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</si>
  <si>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</si>
  <si>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</si>
  <si>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</si>
  <si>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</si>
  <si>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</si>
  <si>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</si>
  <si>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</si>
  <si>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</si>
  <si>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</si>
  <si>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</si>
  <si>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</si>
  <si>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</si>
  <si>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</si>
  <si>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</si>
  <si>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</si>
  <si>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</si>
  <si>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</si>
  <si>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</si>
  <si>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</si>
  <si>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</si>
  <si>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</si>
  <si>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</si>
  <si>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</si>
  <si>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</si>
  <si>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</si>
  <si>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</si>
  <si>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</si>
  <si>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</si>
  <si>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</si>
  <si>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</si>
  <si>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</si>
  <si>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</si>
  <si>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</si>
  <si>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</si>
  <si>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</si>
  <si>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</si>
  <si>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</si>
  <si>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</si>
  <si>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</si>
  <si>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</si>
  <si>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</si>
  <si>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</si>
  <si>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</si>
  <si>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</si>
  <si>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</si>
  <si>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</si>
  <si>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</si>
  <si>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</si>
  <si>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</si>
  <si>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</si>
  <si>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</si>
  <si>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</si>
  <si>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</si>
  <si>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</si>
  <si>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</si>
  <si>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</si>
  <si>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</si>
  <si>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</si>
  <si>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</si>
  <si>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</si>
  <si>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</si>
  <si>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</si>
  <si>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</si>
  <si>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</si>
  <si>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</si>
  <si>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</si>
  <si>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</si>
  <si>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</si>
  <si>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</si>
  <si>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</si>
  <si>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</si>
  <si>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</si>
  <si>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</si>
  <si>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</si>
  <si>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</si>
  <si>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</si>
  <si>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</si>
  <si>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</si>
  <si>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</si>
  <si>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</si>
  <si>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</si>
  <si>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</si>
  <si>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</si>
  <si>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</si>
  <si>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</si>
  <si>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</si>
  <si>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</si>
  <si>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</si>
  <si>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</si>
  <si>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</si>
  <si>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</si>
  <si>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</si>
  <si>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</si>
  <si>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</si>
  <si>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</si>
  <si>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</si>
  <si>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</si>
  <si>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</si>
  <si>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</si>
  <si>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</si>
  <si>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</si>
  <si>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</si>
  <si>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</si>
  <si>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</si>
  <si>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</si>
  <si>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</si>
  <si>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</si>
  <si>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</si>
  <si>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</si>
  <si>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</si>
  <si>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</si>
  <si>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</si>
  <si>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</si>
  <si>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</si>
  <si>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</si>
  <si>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</si>
  <si>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</si>
  <si>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</si>
  <si>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</si>
  <si>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</si>
  <si>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</si>
  <si>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</si>
  <si>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</si>
  <si>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</si>
  <si>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</si>
  <si>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</si>
  <si>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</si>
  <si>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</si>
  <si>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</si>
  <si>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</si>
  <si>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</si>
  <si>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</si>
  <si>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</si>
  <si>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</si>
  <si>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</si>
  <si>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</si>
  <si>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</si>
  <si>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</si>
  <si>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</si>
  <si>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</si>
  <si>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</si>
  <si>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</si>
  <si>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</si>
  <si>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</si>
  <si>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</si>
  <si>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</si>
  <si>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</si>
  <si>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</si>
  <si>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</si>
  <si>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</si>
  <si>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</si>
  <si>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</si>
  <si>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</si>
  <si>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</si>
  <si>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</si>
  <si>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</si>
  <si>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</si>
  <si>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</si>
  <si>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</si>
  <si>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</si>
  <si>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</si>
  <si>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</si>
  <si>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</si>
  <si>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</si>
  <si>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</si>
  <si>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</si>
  <si>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</si>
  <si>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</si>
  <si>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</si>
  <si>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</si>
  <si>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</si>
  <si>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</si>
  <si>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</si>
  <si>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</si>
  <si>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</si>
  <si>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</si>
  <si>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</si>
  <si>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</si>
  <si>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</si>
  <si>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</si>
  <si>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</si>
  <si>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</si>
  <si>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</si>
  <si>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</si>
  <si>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</si>
  <si>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</si>
  <si>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</si>
  <si>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</si>
  <si>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</si>
  <si>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</si>
  <si>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</si>
  <si>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</si>
  <si>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</si>
  <si>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</si>
  <si>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</si>
  <si>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</si>
  <si>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</si>
  <si>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</si>
  <si>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</si>
  <si>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</si>
  <si>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</si>
  <si>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</si>
  <si>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</si>
  <si>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</si>
  <si>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</si>
  <si>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</si>
  <si>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</si>
  <si>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</si>
  <si>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</si>
  <si>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</si>
  <si>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</si>
  <si>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</si>
  <si>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</si>
  <si>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</si>
  <si>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</si>
  <si>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</si>
  <si>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</si>
  <si>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</si>
  <si>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</si>
  <si>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</si>
  <si>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</si>
  <si>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</si>
  <si>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</si>
  <si>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</si>
  <si>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</si>
  <si>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</si>
  <si>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</si>
  <si>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</si>
  <si>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</si>
  <si>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</si>
  <si>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</si>
  <si>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</si>
  <si>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</si>
  <si>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</si>
  <si>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</si>
  <si>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</si>
  <si>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</si>
  <si>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</si>
  <si>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</si>
  <si>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</si>
  <si>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</si>
  <si>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</si>
  <si>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</si>
  <si>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</si>
  <si>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</si>
  <si>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</si>
  <si>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</si>
  <si>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</si>
  <si>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</si>
  <si>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</si>
  <si>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</si>
  <si>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</si>
  <si>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</si>
  <si>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</si>
  <si>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</si>
  <si>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</si>
  <si>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</si>
  <si>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</si>
  <si>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</si>
  <si>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</si>
  <si>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</si>
  <si>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</si>
  <si>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</si>
  <si>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</si>
  <si>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</si>
  <si>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</si>
  <si>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</si>
  <si>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</si>
  <si>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</si>
  <si>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</si>
  <si>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</si>
  <si>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</si>
  <si>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</si>
  <si>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</si>
  <si>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</si>
  <si>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</si>
  <si>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</si>
  <si>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</si>
  <si>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</si>
  <si>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</si>
  <si>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</si>
  <si>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</si>
  <si>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</si>
  <si>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</si>
  <si>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</si>
  <si>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</si>
  <si>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</si>
  <si>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</si>
  <si>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</si>
  <si>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</si>
  <si>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</si>
  <si>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</si>
  <si>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</si>
  <si>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</si>
  <si>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</si>
  <si>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</si>
  <si>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</si>
  <si>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</si>
  <si>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</si>
  <si>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</si>
  <si>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</si>
  <si>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</si>
  <si>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</si>
  <si>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</si>
  <si>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</si>
  <si>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</si>
  <si>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</si>
  <si>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</si>
  <si>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</si>
  <si>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</si>
  <si>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</si>
  <si>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</si>
  <si>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</si>
  <si>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</si>
  <si>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</si>
  <si>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</si>
  <si>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</si>
  <si>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</si>
  <si>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</si>
  <si>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</si>
  <si>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</si>
  <si>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</si>
  <si>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</si>
  <si>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</si>
  <si>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</si>
  <si>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</si>
  <si>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</si>
  <si>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</si>
  <si>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</si>
  <si>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</si>
  <si>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</si>
  <si>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</si>
  <si>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</si>
  <si>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</si>
  <si>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</si>
  <si>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</si>
  <si>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</si>
  <si>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</si>
  <si>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</si>
  <si>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</si>
  <si>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</si>
  <si>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</si>
  <si>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</si>
  <si>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</si>
  <si>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</si>
  <si>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</si>
  <si>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</si>
  <si>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</si>
  <si>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</si>
  <si>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</si>
  <si>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</si>
  <si>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</si>
  <si>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</si>
  <si>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</si>
  <si>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</si>
  <si>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</si>
  <si>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</si>
  <si>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</si>
  <si>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</si>
  <si>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</si>
  <si>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</si>
  <si>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</si>
  <si>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</si>
  <si>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</si>
  <si>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</si>
  <si>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</si>
  <si>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</si>
  <si>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</si>
  <si>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</si>
  <si>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</si>
  <si>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</si>
  <si>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</si>
  <si>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</si>
  <si>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</si>
  <si>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</si>
  <si>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</si>
  <si>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</si>
  <si>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</si>
  <si>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</si>
  <si>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</si>
  <si>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</si>
  <si>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</si>
  <si>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</si>
  <si>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</si>
  <si>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</si>
  <si>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</si>
  <si>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</si>
  <si>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</si>
  <si>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</si>
  <si>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</si>
  <si>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</si>
  <si>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</si>
  <si>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</si>
  <si>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</si>
  <si>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</si>
  <si>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</si>
  <si>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</si>
  <si>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</si>
  <si>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</si>
  <si>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</si>
  <si>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</si>
  <si>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</si>
  <si>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</si>
  <si>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</si>
  <si>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</si>
  <si>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</si>
  <si>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</si>
  <si>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</si>
  <si>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</si>
  <si>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</si>
  <si>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</si>
  <si>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</si>
  <si>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</si>
  <si>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</si>
  <si>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</si>
  <si>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</si>
  <si>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</si>
  <si>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</si>
  <si>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</si>
  <si>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</si>
  <si>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</si>
  <si>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</si>
  <si>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</si>
  <si>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</si>
  <si>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</si>
  <si>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</si>
  <si>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</si>
  <si>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</si>
  <si>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</si>
  <si>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</si>
  <si>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</si>
  <si>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</si>
  <si>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</si>
  <si>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</si>
  <si>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</si>
  <si>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</si>
  <si>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</si>
  <si>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</si>
  <si>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</si>
  <si>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</si>
  <si>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</si>
  <si>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</si>
  <si>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</si>
  <si>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</si>
  <si>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</si>
  <si>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</si>
  <si>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</si>
  <si>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</si>
  <si>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</si>
  <si>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</si>
  <si>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</si>
  <si>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</si>
  <si>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</si>
  <si>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</si>
  <si>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</si>
  <si>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</si>
  <si>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</si>
  <si>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</si>
  <si>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</si>
  <si>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</si>
  <si>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</si>
  <si>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</si>
  <si>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</si>
  <si>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</si>
  <si>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</si>
  <si>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</si>
  <si>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</si>
  <si>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</si>
  <si>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</si>
  <si>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</si>
  <si>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</si>
  <si>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</si>
  <si>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</si>
  <si>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</si>
  <si>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</si>
  <si>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</si>
  <si>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</si>
  <si>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</si>
  <si>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</si>
  <si>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</si>
  <si>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</si>
  <si>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</si>
  <si>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</si>
  <si>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</si>
  <si>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</si>
  <si>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</si>
  <si>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</si>
  <si>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</si>
  <si>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</si>
  <si>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</si>
  <si>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</si>
  <si>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</si>
  <si>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</si>
  <si>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</si>
  <si>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</si>
  <si>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</si>
  <si>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</si>
  <si>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</si>
  <si>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</si>
  <si>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</si>
  <si>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</si>
  <si>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</si>
  <si>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</si>
  <si>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</si>
  <si>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</si>
  <si>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</si>
  <si>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</si>
  <si>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</si>
  <si>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</si>
  <si>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</si>
  <si>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</si>
  <si>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</si>
  <si>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</si>
  <si>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</si>
  <si>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</si>
  <si>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</si>
  <si>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</si>
  <si>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</si>
  <si>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</si>
  <si>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</si>
  <si>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</si>
  <si>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</si>
  <si>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</si>
  <si>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</si>
  <si>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</si>
  <si>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</si>
  <si>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</si>
  <si>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</si>
  <si>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</si>
  <si>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</si>
  <si>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</si>
  <si>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</si>
  <si>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</si>
  <si>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</si>
  <si>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</si>
  <si>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</si>
  <si>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</si>
  <si>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</si>
  <si>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</si>
  <si>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</si>
  <si>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</si>
  <si>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</si>
  <si>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</si>
  <si>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</si>
  <si>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</si>
  <si>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</si>
  <si>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</si>
  <si>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</si>
  <si>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</si>
  <si>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</si>
  <si>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</si>
  <si>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</si>
  <si>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</si>
  <si>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</si>
  <si>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</si>
  <si>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</si>
  <si>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</si>
  <si>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</si>
  <si>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</si>
  <si>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</si>
  <si>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</si>
  <si>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</si>
  <si>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</si>
  <si>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</si>
  <si>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</si>
  <si>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</si>
  <si>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</si>
  <si>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</si>
  <si>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</si>
  <si>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</si>
  <si>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</si>
  <si>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</si>
  <si>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</si>
  <si>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</si>
  <si>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</si>
  <si>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</si>
  <si>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</si>
  <si>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</si>
  <si>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</si>
  <si>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</si>
  <si>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</si>
  <si>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</si>
  <si>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</si>
  <si>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</si>
  <si>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</si>
  <si>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</si>
  <si>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</si>
  <si>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</si>
  <si>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</si>
  <si>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</si>
  <si>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</si>
  <si>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</si>
  <si>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</si>
  <si>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</si>
  <si>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</si>
  <si>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</si>
  <si>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</si>
  <si>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</si>
  <si>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</si>
  <si>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</si>
  <si>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</si>
  <si>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</si>
  <si>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</si>
  <si>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</si>
  <si>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</si>
  <si>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</si>
  <si>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</si>
  <si>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</si>
  <si>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</si>
  <si>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</si>
  <si>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</si>
  <si>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</si>
  <si>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</si>
  <si>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</si>
  <si>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</si>
  <si>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</si>
  <si>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</si>
  <si>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</si>
  <si>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</si>
  <si>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</si>
  <si>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</si>
  <si>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</si>
  <si>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</si>
  <si>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</si>
  <si>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</si>
  <si>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</si>
  <si>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</si>
  <si>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</si>
  <si>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</si>
  <si>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</si>
  <si>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</si>
  <si>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</si>
  <si>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</si>
  <si>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</si>
  <si>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</si>
  <si>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</si>
  <si>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</si>
  <si>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</si>
  <si>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</si>
  <si>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</si>
  <si>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</si>
  <si>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</si>
  <si>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</si>
  <si>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</si>
  <si>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</si>
  <si>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</si>
  <si>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</si>
  <si>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</si>
  <si>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</si>
  <si>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</si>
  <si>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</si>
  <si>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</si>
  <si>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</si>
  <si>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</si>
  <si>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</si>
  <si>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</si>
  <si>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</si>
  <si>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</si>
  <si>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</si>
  <si>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</si>
  <si>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</si>
  <si>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</si>
  <si>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</si>
  <si>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</si>
  <si>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</si>
  <si>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</si>
  <si>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</si>
  <si>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</si>
  <si>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</si>
  <si>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</si>
  <si>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</si>
  <si>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</si>
  <si>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</si>
  <si>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</si>
  <si>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</si>
  <si>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</si>
  <si>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</si>
  <si>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</si>
  <si>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</si>
  <si>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</si>
  <si>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</si>
  <si>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</si>
  <si>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</si>
  <si>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</si>
  <si>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</si>
  <si>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</si>
  <si>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</si>
  <si>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</si>
  <si>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</si>
  <si>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</si>
  <si>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</si>
  <si>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</si>
  <si>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</si>
  <si>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</si>
  <si>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</si>
  <si>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</si>
  <si>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</si>
  <si>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</si>
  <si>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</si>
  <si>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</si>
  <si>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</si>
  <si>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</si>
  <si>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</si>
  <si>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</si>
  <si>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</si>
  <si>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</si>
  <si>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</si>
  <si>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</si>
  <si>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</si>
  <si>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</si>
  <si>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</si>
  <si>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</si>
  <si>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</si>
  <si>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</si>
  <si>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</si>
  <si>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</si>
  <si>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</si>
  <si>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</si>
  <si>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</si>
  <si>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</si>
  <si>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</si>
  <si>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</si>
  <si>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</si>
  <si>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</si>
  <si>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</si>
  <si>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</si>
  <si>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</si>
  <si>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</si>
  <si>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</si>
  <si>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</si>
  <si>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</si>
  <si>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</si>
  <si>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</si>
  <si>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</si>
  <si>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</si>
  <si>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</si>
  <si>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</si>
  <si>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</si>
  <si>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</si>
  <si>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</si>
  <si>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</si>
  <si>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</si>
  <si>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</si>
  <si>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</si>
  <si>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</si>
  <si>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</si>
  <si>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</si>
  <si>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</si>
  <si>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</si>
  <si>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</si>
  <si>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</si>
  <si>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</si>
  <si>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</si>
  <si>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</si>
  <si>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</si>
  <si>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</si>
  <si>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</si>
  <si>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</si>
  <si>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</si>
  <si>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</si>
  <si>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</si>
  <si>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</si>
  <si>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</si>
  <si>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</si>
  <si>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</si>
  <si>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</si>
  <si>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</si>
  <si>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</si>
  <si>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</si>
  <si>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</si>
  <si>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</si>
  <si>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</si>
  <si>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</si>
  <si>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</si>
  <si>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</si>
  <si>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</si>
  <si>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</si>
  <si>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</si>
  <si>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</si>
  <si>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</si>
  <si>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</si>
  <si>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</si>
  <si>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</si>
  <si>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</si>
  <si>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</si>
  <si>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</si>
  <si>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</si>
  <si>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</si>
  <si>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</si>
  <si>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</si>
  <si>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</si>
  <si>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</si>
  <si>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</si>
  <si>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</si>
  <si>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</si>
  <si>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</si>
  <si>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</si>
  <si>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</si>
  <si>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</si>
  <si>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</si>
  <si>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</si>
  <si>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</si>
  <si>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</si>
  <si>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</si>
  <si>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</si>
  <si>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</si>
  <si>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</si>
  <si>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</si>
  <si>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</si>
  <si>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</si>
  <si>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</si>
  <si>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</si>
  <si>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</si>
  <si>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</si>
  <si>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</si>
  <si>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</si>
  <si>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</si>
  <si>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</si>
  <si>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</si>
  <si>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</si>
  <si>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</si>
  <si>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</si>
  <si>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</si>
  <si>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</si>
  <si>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</si>
  <si>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</si>
  <si>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</si>
  <si>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</si>
  <si>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</si>
  <si>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</si>
  <si>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</si>
  <si>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</si>
  <si>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</si>
  <si>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</si>
  <si>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</si>
  <si>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</si>
  <si>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</si>
  <si>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</si>
  <si>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</si>
  <si>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</si>
  <si>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</si>
  <si>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</si>
  <si>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</si>
  <si>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</si>
  <si>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</si>
  <si>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</si>
  <si>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</si>
  <si>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</si>
  <si>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</si>
  <si>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</si>
  <si>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</si>
  <si>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</si>
  <si>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</si>
  <si>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</si>
  <si>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</si>
  <si>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</si>
  <si>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</si>
  <si>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</si>
  <si>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</si>
  <si>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</si>
  <si>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</si>
  <si>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</si>
  <si>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</si>
  <si>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</si>
  <si>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</si>
  <si>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</si>
  <si>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</si>
  <si>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</si>
  <si>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</si>
  <si>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</si>
  <si>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</si>
  <si>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</si>
  <si>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</si>
  <si>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</si>
  <si>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</si>
  <si>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</si>
  <si>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</si>
  <si>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</si>
  <si>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</si>
  <si>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</si>
  <si>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</si>
  <si>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</si>
  <si>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</si>
  <si>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</si>
  <si>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</si>
  <si>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</si>
  <si>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</si>
  <si>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</si>
  <si>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</si>
  <si>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</si>
  <si>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</si>
  <si>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</si>
  <si>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</si>
  <si>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</si>
  <si>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</si>
  <si>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</si>
  <si>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</si>
  <si>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</si>
  <si>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</si>
  <si>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</si>
  <si>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</si>
  <si>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</si>
  <si>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</si>
  <si>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</si>
  <si>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</si>
  <si>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</si>
  <si>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</si>
  <si>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</si>
  <si>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</si>
  <si>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</si>
  <si>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</si>
  <si>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</si>
  <si>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</si>
  <si>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</si>
  <si>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</si>
  <si>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</si>
  <si>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</si>
  <si>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</si>
  <si>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</si>
  <si>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</si>
  <si>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</si>
  <si>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</si>
  <si>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</si>
  <si>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</si>
  <si>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</si>
  <si>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</si>
  <si>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</si>
  <si>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</si>
  <si>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</si>
  <si>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</si>
  <si>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</si>
  <si>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</si>
  <si>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</si>
  <si>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</si>
  <si>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</si>
  <si>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</si>
  <si>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</si>
  <si>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</si>
  <si>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</si>
  <si>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</si>
  <si>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</si>
  <si>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</si>
  <si>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</si>
  <si>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</si>
  <si>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</si>
  <si>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</si>
  <si>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</si>
  <si>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</si>
  <si>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</si>
  <si>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</si>
  <si>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</si>
  <si>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</si>
  <si>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</si>
  <si>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</si>
  <si>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</si>
  <si>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</si>
  <si>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</si>
  <si>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</si>
  <si>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</si>
  <si>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</si>
  <si>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</si>
  <si>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</si>
  <si>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</si>
  <si>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</si>
  <si>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</si>
  <si>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</si>
  <si>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</si>
  <si>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</si>
  <si>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</si>
  <si>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</si>
  <si>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</si>
  <si>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</si>
  <si>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</si>
  <si>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</si>
  <si>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</si>
  <si>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</si>
  <si>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</si>
  <si>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</si>
  <si>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</si>
  <si>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</si>
  <si>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</si>
  <si>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</si>
  <si>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</si>
  <si>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</si>
  <si>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</si>
  <si>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</si>
  <si>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</si>
  <si>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</si>
  <si>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</si>
  <si>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</si>
  <si>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</si>
  <si>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</si>
  <si>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</si>
  <si>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</si>
  <si>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</si>
  <si>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</si>
  <si>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</si>
  <si>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</si>
  <si>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</si>
  <si>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</si>
  <si>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</si>
  <si>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</si>
  <si>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</si>
  <si>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</si>
  <si>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</si>
  <si>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</si>
  <si>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</si>
  <si>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</si>
  <si>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</si>
  <si>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</si>
  <si>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</si>
  <si>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</si>
  <si>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</si>
  <si>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</si>
  <si>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</si>
  <si>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</si>
  <si>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</si>
  <si>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</si>
  <si>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</si>
  <si>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</si>
  <si>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</si>
  <si>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</si>
  <si>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</si>
  <si>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</si>
  <si>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</si>
  <si>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</si>
  <si>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</si>
  <si>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</si>
  <si>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</si>
  <si>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</si>
  <si>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</si>
  <si>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</si>
  <si>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</si>
  <si>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</si>
  <si>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</si>
  <si>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</si>
  <si>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</si>
  <si>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</si>
  <si>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</si>
  <si>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</si>
  <si>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</si>
  <si>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</si>
  <si>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</si>
  <si>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</si>
  <si>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</si>
  <si>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</si>
  <si>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</si>
  <si>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</si>
  <si>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</si>
  <si>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</si>
  <si>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</si>
  <si>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</si>
  <si>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</si>
  <si>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</si>
  <si>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</si>
  <si>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</si>
  <si>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</si>
  <si>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</si>
  <si>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</si>
  <si>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</si>
  <si>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</si>
  <si>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</si>
  <si>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</si>
  <si>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</si>
  <si>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</si>
  <si>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</si>
  <si>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</si>
  <si>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</si>
  <si>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</si>
  <si>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</si>
  <si>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</si>
  <si>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</si>
  <si>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</si>
  <si>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</si>
  <si>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</si>
  <si>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</si>
  <si>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</si>
  <si>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</si>
  <si>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</si>
  <si>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</si>
  <si>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</si>
  <si>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</si>
  <si>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</si>
  <si>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</si>
  <si>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</si>
  <si>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</si>
  <si>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</si>
  <si>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</si>
  <si>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</si>
  <si>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</si>
  <si>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</si>
  <si>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</si>
  <si>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</si>
  <si>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</si>
  <si>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</si>
  <si>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</si>
  <si>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</si>
  <si>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</si>
  <si>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</si>
  <si>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</si>
  <si>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</si>
  <si>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</si>
  <si>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</si>
  <si>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</si>
  <si>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</si>
  <si>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</si>
  <si>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</si>
  <si>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</si>
  <si>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</si>
  <si>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</si>
  <si>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</si>
  <si>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</si>
  <si>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</si>
  <si>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</si>
  <si>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</si>
  <si>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</si>
  <si>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</si>
  <si>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</si>
  <si>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</si>
  <si>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</si>
  <si>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</si>
  <si>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</si>
  <si>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</si>
  <si>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</si>
  <si>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</si>
  <si>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</si>
  <si>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</si>
  <si>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</si>
  <si>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</si>
  <si>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</si>
  <si>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</si>
  <si>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</si>
  <si>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</si>
  <si>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</si>
  <si>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</si>
  <si>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</si>
  <si>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</si>
  <si>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</si>
  <si>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</si>
  <si>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</si>
  <si>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</si>
  <si>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</si>
  <si>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</si>
  <si>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</si>
  <si>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</si>
  <si>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</si>
  <si>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</si>
  <si>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</si>
  <si>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</si>
  <si>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</si>
  <si>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</si>
  <si>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</si>
  <si>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</si>
  <si>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</si>
  <si>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</si>
  <si>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</si>
  <si>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</si>
  <si>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</si>
  <si>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</si>
  <si>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</si>
  <si>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</si>
  <si>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</si>
  <si>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</si>
  <si>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</si>
  <si>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</si>
  <si>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</si>
  <si>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</si>
  <si>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</si>
  <si>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</si>
  <si>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</si>
  <si>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</si>
  <si>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</si>
  <si>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</si>
  <si>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</si>
  <si>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</si>
  <si>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</si>
  <si>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</si>
  <si>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</si>
  <si>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</si>
  <si>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</si>
  <si>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</si>
  <si>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</si>
  <si>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</si>
  <si>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</si>
  <si>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</si>
  <si>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</si>
  <si>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</si>
  <si>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</si>
  <si>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</si>
  <si>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</si>
  <si>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</si>
  <si>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</si>
  <si>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</si>
  <si>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</si>
  <si>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</si>
  <si>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</si>
  <si>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</si>
  <si>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</si>
  <si>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</si>
  <si>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</si>
  <si>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</si>
  <si>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</si>
  <si>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</si>
  <si>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</si>
  <si>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</si>
  <si>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</si>
  <si>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</si>
  <si>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</si>
  <si>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</si>
  <si>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</si>
  <si>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</si>
  <si>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</si>
  <si>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</si>
  <si>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</si>
  <si>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</si>
  <si>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</si>
  <si>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</si>
  <si>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</si>
  <si>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</si>
  <si>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</si>
  <si>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</si>
  <si>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</si>
  <si>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</si>
  <si>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</si>
  <si>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</si>
  <si>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</si>
  <si>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</si>
  <si>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</si>
  <si>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</si>
  <si>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</si>
  <si>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</si>
  <si>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</si>
  <si>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</si>
  <si>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</si>
  <si>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</si>
  <si>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</si>
  <si>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</si>
  <si>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</si>
  <si>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</si>
  <si>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</si>
  <si>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</si>
  <si>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</si>
  <si>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</si>
  <si>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</si>
  <si>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</si>
  <si>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</si>
  <si>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</si>
  <si>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</si>
  <si>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</si>
  <si>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</si>
  <si>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</si>
  <si>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</si>
  <si>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</si>
  <si>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</si>
  <si>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</si>
  <si>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</si>
  <si>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</si>
  <si>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</si>
  <si>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</si>
  <si>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</si>
  <si>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</si>
  <si>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</si>
  <si>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</si>
  <si>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</si>
  <si>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</si>
  <si>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</si>
  <si>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</si>
  <si>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</si>
  <si>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</si>
  <si>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</si>
  <si>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</si>
  <si>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</si>
  <si>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</si>
  <si>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</si>
  <si>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</si>
  <si>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</si>
  <si>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</si>
  <si>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</si>
  <si>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</si>
  <si>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</si>
  <si>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</si>
  <si>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</si>
  <si>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</si>
  <si>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</si>
  <si>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</si>
  <si>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</si>
  <si>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</si>
  <si>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</si>
  <si>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</si>
  <si>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</si>
  <si>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</si>
  <si>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</si>
  <si>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</si>
  <si>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</si>
  <si>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</si>
  <si>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</si>
  <si>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</si>
  <si>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</si>
  <si>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</si>
  <si>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</si>
  <si>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</si>
  <si>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</si>
  <si>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</si>
  <si>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</si>
  <si>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</si>
  <si>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</si>
  <si>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</si>
  <si>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</si>
  <si>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</si>
  <si>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</si>
  <si>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</si>
  <si>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</si>
  <si>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</si>
  <si>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</si>
  <si>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</si>
  <si>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</si>
  <si>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</si>
  <si>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</si>
  <si>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</si>
  <si>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</si>
  <si>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</si>
  <si>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</si>
  <si>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</si>
  <si>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</si>
  <si>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</si>
  <si>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</si>
  <si>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</si>
  <si>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</si>
  <si>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</si>
  <si>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</si>
  <si>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</si>
  <si>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</si>
  <si>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</si>
  <si>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</si>
  <si>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</si>
  <si>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</si>
  <si>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</si>
  <si>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</si>
  <si>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</si>
  <si>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</si>
  <si>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</si>
  <si>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</si>
  <si>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</si>
  <si>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</si>
  <si>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</si>
  <si>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</si>
  <si>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</si>
  <si>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</si>
  <si>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</si>
  <si>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</si>
  <si>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</si>
  <si>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</si>
  <si>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</si>
  <si>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</si>
  <si>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</si>
  <si>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</si>
  <si>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</si>
  <si>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</si>
  <si>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</si>
  <si>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</si>
  <si>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</si>
  <si>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</si>
  <si>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</si>
  <si>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</si>
  <si>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</si>
  <si>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</si>
  <si>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</si>
  <si>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</si>
  <si>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</si>
  <si>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</si>
  <si>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</si>
  <si>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</si>
  <si>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</si>
  <si>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</si>
  <si>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</si>
  <si>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</si>
  <si>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</si>
  <si>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</si>
  <si>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</si>
  <si>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</si>
  <si>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</si>
  <si>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</si>
  <si>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</si>
  <si>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</si>
  <si>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</si>
  <si>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</si>
  <si>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</si>
  <si>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</si>
  <si>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</si>
  <si>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</si>
  <si>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</si>
  <si>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</si>
  <si>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</si>
  <si>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</si>
  <si>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</si>
  <si>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</si>
  <si>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</si>
  <si>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</si>
  <si>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</si>
  <si>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</si>
  <si>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</si>
  <si>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</si>
  <si>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</si>
  <si>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</si>
  <si>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</si>
  <si>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</si>
  <si>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</si>
  <si>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</si>
  <si>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</si>
  <si>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</si>
  <si>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</si>
  <si>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</si>
  <si>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</si>
  <si>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</si>
  <si>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</si>
  <si>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</si>
  <si>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</si>
  <si>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</si>
  <si>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</si>
  <si>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</si>
  <si>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</si>
  <si>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</si>
  <si>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</si>
  <si>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</si>
  <si>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</si>
  <si>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</si>
  <si>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</si>
  <si>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</si>
  <si>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</si>
  <si>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</si>
  <si>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</si>
  <si>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</si>
  <si>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</si>
  <si>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</si>
  <si>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</si>
  <si>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</si>
  <si>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</si>
  <si>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</si>
  <si>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</si>
  <si>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</si>
  <si>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</si>
  <si>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</si>
  <si>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</si>
  <si>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</si>
  <si>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</si>
  <si>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</si>
  <si>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</si>
  <si>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</si>
  <si>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</si>
  <si>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</si>
  <si>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</si>
  <si>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</si>
  <si>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</si>
  <si>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</si>
  <si>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</si>
  <si>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</si>
  <si>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</si>
  <si>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</si>
  <si>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</si>
  <si>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</si>
  <si>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</si>
  <si>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</si>
  <si>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</si>
  <si>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</si>
  <si>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</si>
  <si>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</si>
  <si>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</si>
  <si>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</si>
  <si>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</si>
  <si>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</si>
  <si>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</si>
  <si>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</si>
  <si>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</si>
  <si>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</si>
  <si>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</si>
  <si>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</si>
  <si>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</si>
  <si>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</si>
  <si>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</si>
  <si>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</si>
  <si>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</si>
  <si>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</si>
  <si>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</si>
  <si>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</si>
  <si>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</si>
  <si>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</si>
  <si>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</si>
  <si>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</si>
  <si>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</si>
  <si>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</si>
  <si>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</si>
  <si>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</si>
  <si>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</si>
  <si>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</si>
  <si>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</si>
  <si>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</si>
  <si>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</si>
  <si>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</si>
  <si>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</si>
  <si>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</si>
  <si>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</si>
  <si>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</si>
  <si>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</si>
  <si>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</si>
  <si>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</si>
  <si>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</si>
  <si>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</si>
  <si>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</si>
  <si>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</si>
  <si>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</si>
  <si>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</si>
  <si>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</si>
  <si>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</si>
  <si>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</si>
  <si>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</si>
  <si>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</si>
  <si>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</si>
  <si>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</si>
  <si>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</si>
  <si>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</si>
  <si>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</si>
  <si>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</si>
  <si>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</si>
  <si>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</si>
  <si>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</si>
  <si>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</si>
  <si>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</si>
  <si>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</si>
  <si>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</si>
  <si>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</si>
  <si>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</si>
  <si>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</si>
  <si>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</si>
  <si>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</si>
  <si>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</si>
  <si>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</si>
  <si>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</si>
  <si>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</si>
  <si>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</si>
  <si>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</si>
  <si>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</si>
  <si>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</si>
  <si>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</si>
  <si>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</si>
  <si>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</si>
  <si>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</si>
  <si>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</si>
  <si>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</si>
  <si>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</si>
  <si>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</si>
  <si>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</si>
  <si>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</si>
  <si>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</si>
  <si>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</si>
  <si>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</si>
  <si>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</si>
  <si>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</si>
  <si>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</si>
  <si>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</si>
  <si>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</si>
  <si>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</si>
  <si>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</si>
  <si>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</si>
  <si>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</si>
  <si>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</si>
  <si>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</si>
  <si>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</si>
  <si>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</si>
  <si>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</si>
  <si>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</si>
  <si>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</si>
  <si>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</si>
  <si>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</si>
  <si>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</si>
  <si>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</si>
  <si>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</si>
  <si>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</si>
  <si>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</si>
  <si>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</si>
  <si>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</si>
  <si>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</si>
  <si>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</si>
  <si>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</si>
  <si>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</si>
  <si>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</si>
  <si>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</si>
  <si>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</si>
  <si>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</si>
  <si>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</si>
  <si>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</si>
  <si>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</si>
  <si>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</si>
  <si>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</si>
  <si>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</si>
  <si>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</si>
  <si>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</si>
  <si>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</si>
  <si>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</si>
  <si>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</si>
  <si>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</si>
  <si>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</si>
  <si>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</si>
  <si>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</si>
  <si>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</si>
  <si>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</si>
  <si>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</si>
  <si>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</si>
  <si>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</si>
  <si>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</si>
  <si>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</si>
  <si>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</si>
  <si>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</si>
  <si>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</si>
  <si>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</si>
  <si>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</si>
  <si>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</si>
  <si>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</si>
  <si>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</si>
  <si>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</si>
  <si>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</si>
  <si>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</si>
  <si>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</si>
  <si>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</si>
  <si>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</si>
  <si>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</si>
  <si>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</si>
  <si>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</si>
  <si>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</si>
  <si>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</si>
  <si>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</si>
  <si>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</si>
  <si>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</si>
  <si>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</si>
  <si>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</si>
  <si>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</si>
  <si>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</si>
  <si>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</si>
  <si>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</si>
  <si>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</si>
  <si>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</si>
  <si>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</si>
  <si>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</si>
  <si>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</si>
  <si>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</si>
  <si>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</si>
  <si>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</si>
  <si>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</si>
  <si>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</si>
  <si>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</si>
  <si>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</si>
  <si>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</si>
  <si>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</si>
  <si>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</si>
  <si>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</si>
  <si>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</si>
  <si>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</si>
  <si>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</si>
  <si>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</si>
  <si>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</si>
  <si>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</si>
  <si>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</si>
  <si>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</si>
  <si>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</si>
  <si>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</si>
  <si>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</si>
  <si>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</si>
  <si>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</si>
  <si>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</si>
  <si>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</si>
  <si>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</si>
  <si>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</si>
  <si>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</si>
  <si>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</si>
  <si>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</si>
  <si>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</si>
  <si>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</si>
  <si>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</si>
  <si>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</si>
  <si>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</si>
  <si>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</si>
  <si>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</si>
  <si>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</si>
  <si>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</si>
  <si>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</si>
  <si>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</si>
  <si>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</si>
  <si>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</si>
  <si>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</si>
  <si>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</si>
  <si>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</si>
  <si>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</si>
  <si>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</si>
  <si>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</si>
  <si>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</si>
  <si>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</si>
  <si>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</si>
  <si>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</si>
  <si>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</si>
  <si>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</si>
  <si>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</si>
  <si>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</si>
  <si>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</si>
  <si>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</si>
  <si>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</si>
  <si>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</si>
  <si>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</si>
  <si>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</si>
  <si>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</si>
  <si>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</si>
  <si>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</si>
  <si>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</si>
  <si>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</si>
  <si>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</si>
  <si>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</si>
  <si>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</si>
  <si>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</si>
  <si>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</si>
  <si>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</si>
  <si>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</si>
  <si>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</si>
  <si>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</si>
  <si>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</si>
  <si>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</si>
  <si>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</si>
  <si>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</si>
  <si>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</si>
  <si>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</si>
  <si>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</si>
  <si>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</si>
  <si>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</si>
  <si>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</si>
  <si>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</si>
  <si>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</si>
  <si>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</si>
  <si>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</si>
  <si>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</si>
  <si>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</si>
  <si>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</si>
  <si>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</si>
  <si>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</si>
  <si>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</si>
  <si>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</si>
  <si>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</si>
  <si>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</si>
  <si>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</si>
  <si>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</si>
  <si>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</si>
  <si>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</si>
  <si>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</si>
  <si>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</si>
  <si>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</si>
  <si>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</si>
  <si>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</si>
  <si>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</si>
  <si>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</si>
  <si>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</si>
  <si>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</si>
  <si>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</si>
  <si>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</si>
  <si>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</si>
  <si>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</si>
  <si>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</si>
  <si>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</si>
  <si>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</si>
  <si>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</si>
  <si>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</si>
  <si>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</si>
  <si>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</si>
  <si>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</si>
  <si>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</si>
  <si>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</si>
  <si>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</si>
  <si>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</si>
  <si>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</si>
  <si>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</si>
  <si>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</si>
  <si>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</si>
  <si>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</si>
  <si>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</si>
  <si>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</si>
  <si>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</si>
  <si>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</si>
  <si>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</si>
  <si>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</si>
  <si>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</si>
  <si>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</si>
  <si>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</si>
  <si>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</si>
  <si>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</si>
  <si>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</si>
  <si>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</si>
  <si>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</si>
  <si>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</si>
  <si>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</si>
  <si>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</si>
  <si>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</si>
  <si>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</si>
  <si>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</si>
  <si>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</si>
  <si>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</si>
  <si>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</si>
  <si>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</si>
  <si>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</si>
  <si>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</si>
  <si>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</si>
  <si>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</si>
  <si>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</si>
  <si>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</si>
  <si>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</si>
  <si>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</si>
  <si>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</si>
  <si>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</si>
  <si>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</si>
  <si>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</si>
  <si>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</si>
  <si>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</si>
  <si>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</si>
  <si>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</si>
  <si>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</si>
  <si>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</si>
  <si>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</si>
  <si>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</si>
  <si>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</si>
  <si>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</si>
  <si>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</si>
  <si>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</si>
  <si>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</si>
  <si>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</si>
  <si>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</si>
  <si>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</si>
  <si>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</si>
  <si>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</si>
  <si>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</si>
  <si>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</si>
  <si>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</si>
  <si>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</si>
  <si>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</si>
  <si>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</si>
  <si>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</si>
  <si>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</si>
  <si>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</si>
  <si>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</si>
  <si>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</si>
  <si>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</si>
  <si>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</si>
  <si>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</si>
  <si>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</si>
  <si>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</si>
  <si>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</si>
  <si>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</si>
  <si>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</si>
  <si>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</si>
  <si>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</si>
  <si>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</si>
  <si>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</si>
  <si>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</si>
  <si>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</si>
  <si>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</si>
  <si>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</si>
  <si>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</si>
  <si>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</si>
  <si>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</si>
  <si>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</si>
  <si>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</si>
  <si>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</si>
  <si>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</si>
  <si>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</si>
  <si>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</si>
  <si>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</si>
  <si>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</si>
  <si>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</si>
  <si>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</si>
  <si>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</si>
  <si>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</si>
  <si>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</si>
  <si>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</si>
  <si>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</si>
  <si>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</si>
  <si>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</si>
  <si>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</si>
  <si>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</si>
  <si>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</si>
  <si>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</si>
  <si>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</si>
  <si>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</si>
  <si>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</si>
  <si>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</si>
  <si>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</si>
  <si>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</si>
  <si>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</si>
  <si>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</si>
  <si>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</si>
  <si>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</si>
  <si>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</si>
  <si>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</si>
  <si>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</si>
  <si>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</si>
  <si>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</si>
  <si>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</si>
  <si>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</si>
  <si>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</si>
  <si>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</si>
  <si>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</si>
  <si>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</si>
  <si>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</si>
  <si>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</si>
  <si>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</si>
  <si>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</si>
  <si>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</si>
  <si>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</si>
  <si>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</si>
  <si>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</si>
  <si>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</si>
  <si>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</si>
  <si>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</si>
  <si>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</si>
  <si>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</si>
  <si>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</si>
  <si>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</si>
  <si>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</si>
  <si>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</si>
  <si>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</si>
  <si>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</si>
  <si>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</si>
  <si>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</si>
  <si>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</si>
  <si>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</si>
  <si>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</si>
  <si>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</si>
  <si>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</si>
  <si>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</si>
  <si>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</si>
  <si>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</si>
  <si>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</si>
  <si>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</si>
  <si>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</si>
  <si>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</si>
  <si>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</si>
  <si>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</si>
  <si>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</si>
  <si>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</si>
  <si>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</si>
  <si>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</si>
  <si>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</si>
  <si>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</si>
  <si>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</si>
  <si>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</si>
  <si>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</si>
  <si>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</si>
  <si>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</si>
  <si>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</si>
  <si>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</si>
  <si>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</si>
  <si>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</si>
  <si>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</si>
  <si>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</si>
  <si>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</si>
  <si>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</si>
  <si>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</si>
  <si>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</si>
  <si>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</si>
  <si>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</si>
  <si>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</si>
  <si>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</si>
  <si>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</si>
  <si>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</si>
  <si>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</si>
  <si>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</si>
  <si>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</si>
  <si>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</si>
  <si>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</si>
  <si>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</si>
  <si>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</si>
  <si>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</si>
  <si>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</si>
  <si>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</si>
  <si>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</si>
  <si>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</si>
  <si>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</si>
  <si>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</si>
  <si>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</si>
  <si>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</si>
  <si>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</si>
  <si>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</si>
  <si>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</si>
  <si>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</si>
  <si>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</si>
  <si>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</si>
  <si>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</si>
  <si>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</si>
  <si>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</si>
  <si>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</si>
  <si>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</si>
  <si>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</si>
  <si>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</si>
  <si>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</si>
  <si>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</si>
  <si>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</si>
  <si>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</si>
  <si>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</si>
  <si>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</si>
  <si>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</si>
  <si>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</si>
  <si>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</si>
  <si>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</si>
  <si>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</si>
  <si>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</si>
  <si>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</si>
  <si>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</si>
  <si>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</si>
  <si>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</si>
  <si>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</si>
  <si>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</si>
  <si>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</si>
  <si>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</si>
  <si>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</si>
  <si>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</si>
  <si>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</si>
  <si>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</si>
  <si>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</si>
  <si>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</si>
  <si>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</si>
  <si>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</si>
  <si>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</si>
  <si>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</si>
  <si>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</si>
  <si>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</si>
  <si>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</si>
  <si>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</si>
  <si>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</si>
  <si>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</si>
  <si>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</si>
  <si>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</si>
  <si>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</si>
  <si>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</si>
  <si>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</si>
  <si>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</si>
  <si>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</si>
  <si>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</si>
  <si>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</si>
  <si>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</si>
  <si>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</si>
  <si>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</si>
  <si>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</si>
  <si>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</si>
  <si>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</si>
  <si>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</si>
  <si>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</si>
  <si>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</si>
  <si>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</si>
  <si>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</si>
  <si>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</si>
  <si>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</si>
  <si>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</si>
  <si>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</si>
  <si>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</si>
  <si>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</si>
  <si>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</si>
  <si>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</si>
  <si>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</si>
  <si>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</si>
  <si>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</si>
  <si>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</si>
  <si>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</si>
  <si>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</si>
  <si>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</si>
  <si>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</si>
  <si>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</si>
  <si>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</si>
  <si>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</si>
  <si>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</si>
  <si>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</si>
  <si>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</si>
  <si>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</si>
  <si>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</si>
  <si>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</si>
  <si>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</si>
  <si>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</si>
  <si>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</si>
  <si>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</si>
  <si>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</si>
  <si>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</si>
  <si>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</si>
  <si>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</si>
  <si>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</si>
  <si>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</si>
  <si>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</si>
  <si>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</si>
  <si>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</si>
  <si>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</si>
  <si>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</si>
  <si>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</si>
  <si>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</si>
  <si>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</si>
  <si>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</si>
  <si>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</si>
  <si>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</si>
  <si>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</si>
  <si>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</si>
  <si>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</si>
  <si>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</si>
  <si>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</si>
  <si>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</si>
  <si>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</si>
  <si>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</si>
  <si>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</si>
  <si>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</si>
  <si>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</si>
  <si>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</si>
  <si>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</si>
  <si>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</si>
  <si>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</si>
  <si>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</si>
  <si>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</si>
  <si>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</si>
  <si>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</si>
  <si>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</si>
  <si>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</si>
  <si>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</si>
  <si>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</si>
  <si>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</si>
  <si>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</si>
  <si>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</si>
  <si>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</si>
  <si>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</si>
  <si>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</si>
  <si>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</si>
  <si>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</si>
  <si>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</si>
  <si>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</si>
  <si>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</si>
  <si>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</si>
  <si>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</si>
  <si>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</si>
  <si>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</si>
  <si>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</si>
  <si>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</si>
  <si>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</si>
  <si>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</si>
  <si>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</si>
  <si>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</si>
  <si>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</si>
  <si>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</si>
  <si>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</si>
  <si>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</si>
  <si>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</si>
  <si>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</si>
  <si>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</si>
  <si>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</si>
  <si>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</si>
  <si>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</si>
  <si>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</si>
  <si>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</si>
  <si>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</si>
  <si>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</si>
  <si>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</si>
  <si>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</si>
  <si>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</si>
  <si>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</si>
  <si>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</si>
  <si>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</si>
  <si>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</si>
  <si>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</si>
  <si>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</si>
  <si>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</si>
  <si>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</si>
  <si>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</si>
  <si>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</si>
  <si>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</si>
  <si>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</si>
  <si>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</si>
  <si>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</si>
  <si>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</si>
  <si>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</si>
  <si>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</si>
  <si>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</si>
  <si>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</si>
  <si>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</si>
  <si>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</si>
  <si>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</si>
  <si>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</si>
  <si>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</si>
  <si>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</si>
  <si>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</si>
  <si>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</si>
  <si>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</si>
  <si>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</si>
  <si>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</si>
  <si>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</si>
  <si>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</si>
  <si>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</si>
  <si>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</si>
  <si>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</si>
  <si>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</si>
  <si>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</si>
  <si>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</si>
  <si>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</si>
  <si>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</si>
  <si>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</si>
  <si>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</si>
  <si>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</si>
  <si>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</si>
  <si>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</si>
  <si>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</si>
  <si>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</si>
  <si>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</si>
  <si>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</si>
  <si>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</si>
  <si>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</si>
  <si>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</si>
  <si>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</si>
  <si>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</si>
  <si>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</si>
  <si>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</si>
  <si>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</si>
  <si>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</si>
  <si>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</si>
  <si>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</si>
  <si>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</si>
  <si>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</si>
  <si>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</si>
  <si>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</si>
  <si>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</si>
  <si>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</si>
  <si>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</si>
  <si>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</si>
  <si>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</si>
  <si>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</si>
  <si>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</si>
  <si>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</si>
  <si>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</si>
  <si>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</si>
  <si>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</si>
  <si>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</si>
  <si>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</si>
  <si>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</si>
  <si>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</si>
  <si>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</si>
  <si>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</si>
  <si>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</si>
  <si>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</si>
  <si>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</si>
  <si>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</si>
  <si>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</si>
  <si>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</si>
  <si>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</si>
  <si>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</si>
  <si>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</si>
  <si>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</si>
  <si>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</si>
  <si>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</si>
  <si>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</si>
  <si>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</si>
  <si>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</si>
  <si>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</si>
  <si>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</si>
  <si>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</si>
  <si>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</si>
  <si>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</si>
  <si>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</si>
  <si>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</si>
  <si>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</si>
  <si>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</si>
  <si>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</si>
  <si>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</si>
  <si>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</si>
  <si>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</si>
  <si>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</si>
  <si>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</si>
  <si>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</si>
  <si>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</si>
  <si>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</si>
  <si>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</si>
  <si>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</si>
  <si>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</si>
  <si>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</si>
  <si>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</si>
  <si>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</si>
  <si>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</si>
  <si>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</si>
  <si>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</si>
  <si>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</si>
  <si>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</si>
  <si>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</si>
  <si>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</si>
  <si>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</si>
  <si>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</si>
  <si>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</si>
  <si>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</si>
  <si>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</si>
  <si>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</si>
  <si>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</si>
  <si>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</si>
  <si>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</si>
  <si>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</si>
  <si>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</si>
  <si>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</si>
  <si>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</si>
  <si>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</si>
  <si>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</si>
  <si>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</si>
  <si>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</si>
  <si>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</si>
  <si>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</si>
  <si>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</si>
  <si>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</si>
  <si>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</si>
  <si>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</si>
  <si>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</si>
  <si>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</si>
  <si>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</si>
  <si>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</si>
  <si>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</si>
  <si>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</si>
  <si>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</si>
  <si>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</si>
  <si>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</si>
  <si>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</si>
  <si>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</si>
  <si>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</si>
  <si>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</si>
  <si>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</si>
  <si>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</si>
  <si>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</si>
  <si>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</si>
  <si>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</si>
  <si>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</si>
  <si>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</si>
  <si>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</si>
  <si>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</si>
  <si>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</si>
  <si>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</si>
  <si>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</si>
  <si>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</si>
  <si>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</si>
  <si>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</si>
  <si>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</si>
  <si>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</si>
  <si>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</si>
  <si>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</si>
  <si>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</si>
  <si>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</si>
  <si>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</si>
  <si>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</si>
  <si>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</si>
  <si>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</si>
  <si>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</si>
  <si>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</si>
  <si>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</si>
  <si>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</si>
  <si>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</si>
  <si>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</si>
  <si>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</si>
  <si>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</si>
  <si>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</si>
  <si>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</si>
  <si>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</si>
  <si>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</si>
  <si>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</si>
  <si>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</si>
  <si>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</si>
  <si>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</si>
  <si>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</si>
  <si>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</si>
  <si>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</si>
  <si>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</si>
  <si>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</si>
  <si>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</si>
  <si>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</si>
  <si>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</si>
  <si>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</si>
  <si>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</si>
  <si>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</si>
  <si>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</si>
  <si>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</si>
  <si>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</si>
  <si>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</si>
  <si>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</si>
  <si>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</si>
  <si>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</si>
  <si>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</si>
  <si>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</si>
  <si>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</si>
  <si>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</si>
  <si>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</si>
  <si>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</si>
  <si>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</si>
  <si>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</si>
  <si>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</si>
  <si>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</si>
  <si>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</si>
  <si>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</si>
  <si>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</si>
  <si>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</si>
  <si>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</si>
  <si>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</si>
  <si>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</si>
  <si>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</si>
  <si>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</si>
  <si>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</si>
  <si>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</si>
  <si>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</si>
  <si>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</si>
  <si>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</si>
  <si>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</si>
  <si>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</si>
  <si>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</si>
  <si>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</si>
  <si>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</si>
  <si>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</si>
  <si>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</si>
  <si>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</si>
  <si>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</si>
  <si>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</si>
  <si>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</si>
  <si>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</si>
  <si>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</si>
  <si>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</si>
  <si>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</si>
  <si>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</si>
  <si>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</si>
  <si>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</si>
  <si>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</si>
  <si>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</si>
  <si>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</si>
  <si>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</si>
  <si>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</si>
  <si>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</si>
  <si>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</si>
  <si>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</si>
  <si>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</si>
  <si>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</si>
  <si>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</si>
  <si>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</si>
  <si>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</si>
  <si>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</si>
  <si>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</si>
  <si>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</si>
  <si>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</si>
  <si>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</si>
  <si>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</si>
  <si>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</si>
  <si>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</si>
  <si>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</si>
  <si>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</si>
  <si>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</si>
  <si>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</si>
  <si>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</si>
  <si>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</si>
  <si>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</si>
  <si>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</si>
  <si>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</si>
  <si>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</si>
  <si>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</si>
  <si>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</si>
  <si>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</si>
  <si>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</si>
  <si>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</si>
  <si>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</si>
  <si>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</si>
  <si>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</si>
  <si>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</si>
  <si>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</si>
  <si>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</si>
  <si>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</si>
  <si>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</si>
  <si>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</si>
  <si>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</si>
  <si>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</si>
  <si>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</si>
  <si>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</si>
  <si>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</si>
  <si>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</si>
  <si>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</si>
  <si>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</si>
  <si>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</si>
  <si>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</si>
  <si>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</si>
  <si>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</si>
  <si>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</si>
  <si>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</si>
  <si>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</si>
  <si>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</si>
  <si>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</si>
  <si>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</si>
  <si>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</si>
  <si>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</si>
  <si>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</si>
  <si>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</si>
  <si>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</si>
  <si>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</si>
  <si>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</si>
  <si>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</si>
  <si>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</si>
  <si>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</si>
  <si>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</si>
  <si>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</si>
  <si>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</si>
  <si>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</si>
  <si>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</si>
  <si>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</si>
  <si>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</si>
  <si>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</si>
  <si>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</si>
  <si>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</si>
  <si>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</si>
  <si>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</si>
  <si>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</si>
  <si>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</si>
  <si>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</si>
  <si>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</si>
  <si>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</si>
  <si>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</si>
  <si>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</si>
  <si>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</si>
  <si>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</si>
  <si>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</si>
  <si>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</si>
  <si>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</si>
  <si>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</si>
  <si>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</si>
  <si>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</si>
  <si>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</si>
  <si>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</si>
  <si>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</si>
  <si>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</si>
  <si>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</si>
  <si>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</si>
  <si>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</si>
  <si>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</si>
  <si>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</si>
  <si>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</si>
  <si>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</si>
  <si>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</si>
  <si>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</si>
  <si>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</si>
  <si>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</si>
  <si>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</si>
  <si>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</si>
  <si>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</si>
  <si>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</si>
  <si>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</si>
  <si>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</si>
  <si>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</si>
  <si>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</si>
  <si>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</si>
  <si>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</si>
  <si>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</si>
  <si>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</si>
  <si>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</si>
  <si>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</si>
  <si>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</si>
  <si>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</si>
  <si>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</si>
  <si>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</si>
  <si>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</si>
  <si>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</si>
  <si>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</si>
  <si>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</si>
  <si>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</si>
  <si>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</si>
  <si>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</si>
  <si>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</si>
  <si>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</si>
  <si>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</si>
  <si>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</si>
  <si>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</si>
  <si>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</si>
  <si>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</si>
  <si>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</si>
  <si>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</si>
  <si>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</si>
  <si>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</si>
  <si>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</si>
  <si>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</si>
  <si>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</si>
  <si>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</si>
  <si>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</si>
  <si>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</si>
  <si>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</si>
  <si>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</si>
  <si>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</si>
  <si>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</si>
  <si>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</si>
  <si>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</si>
  <si>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</si>
  <si>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</si>
  <si>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</si>
  <si>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</si>
  <si>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</si>
  <si>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</si>
  <si>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</si>
  <si>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</si>
  <si>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</si>
  <si>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</si>
  <si>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</si>
  <si>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</si>
  <si>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</si>
  <si>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</si>
  <si>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</si>
  <si>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</si>
  <si>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</si>
  <si>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</si>
  <si>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</si>
  <si>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</si>
  <si>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</si>
  <si>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</si>
  <si>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</si>
  <si>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</si>
  <si>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</si>
  <si>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</si>
  <si>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</si>
  <si>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</si>
  <si>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</si>
  <si>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</si>
  <si>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</si>
  <si>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</si>
  <si>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</si>
  <si>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</si>
  <si>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</si>
  <si>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</si>
  <si>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</si>
  <si>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</si>
  <si>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</si>
  <si>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</si>
  <si>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</si>
  <si>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</si>
  <si>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</si>
  <si>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</si>
  <si>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</si>
  <si>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</si>
  <si>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</si>
  <si>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</si>
  <si>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</si>
  <si>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</si>
  <si>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</si>
  <si>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</si>
  <si>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</si>
  <si>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</si>
  <si>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</si>
  <si>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</si>
  <si>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</si>
  <si>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</si>
  <si>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</si>
  <si>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</si>
  <si>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</si>
  <si>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</si>
  <si>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</si>
  <si>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</si>
  <si>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</si>
  <si>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</si>
  <si>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</si>
  <si>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</si>
  <si>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</si>
  <si>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</si>
  <si>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</si>
  <si>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</si>
  <si>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</si>
  <si>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</si>
  <si>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</si>
  <si>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</si>
  <si>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</si>
  <si>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</si>
  <si>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</si>
  <si>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</si>
  <si>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</si>
  <si>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</si>
  <si>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</si>
  <si>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</si>
  <si>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</si>
  <si>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</si>
  <si>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</si>
  <si>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</si>
  <si>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</si>
  <si>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</si>
  <si>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</si>
  <si>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</si>
  <si>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</si>
  <si>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</si>
  <si>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</si>
  <si>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</si>
  <si>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</si>
  <si>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</si>
  <si>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</si>
  <si>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</si>
  <si>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</si>
  <si>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</si>
  <si>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</si>
  <si>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</si>
  <si>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</si>
  <si>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</si>
  <si>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</si>
  <si>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</si>
  <si>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</si>
  <si>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</si>
  <si>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</si>
  <si>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</si>
  <si>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</si>
  <si>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</si>
  <si>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</si>
  <si>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</si>
  <si>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</si>
  <si>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</si>
  <si>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</si>
  <si>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</si>
  <si>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</si>
  <si>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</si>
  <si>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</si>
  <si>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</si>
  <si>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</si>
  <si>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</si>
  <si>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</si>
  <si>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</si>
  <si>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</si>
  <si>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</si>
  <si>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</si>
  <si>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</si>
  <si>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</si>
  <si>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</si>
  <si>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</si>
  <si>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</si>
  <si>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</si>
  <si>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</si>
  <si>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</si>
  <si>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</si>
  <si>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</si>
  <si>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</si>
  <si>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</si>
  <si>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</si>
  <si>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</si>
  <si>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</si>
  <si>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</si>
  <si>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</si>
  <si>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</si>
  <si>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</si>
  <si>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</si>
  <si>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</si>
  <si>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</si>
  <si>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</si>
  <si>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</si>
  <si>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</si>
  <si>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</si>
  <si>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</si>
  <si>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</si>
  <si>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</si>
  <si>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</si>
  <si>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</si>
  <si>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</si>
  <si>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</si>
  <si>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</si>
  <si>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</si>
  <si>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</si>
  <si>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</si>
  <si>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</si>
  <si>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</si>
  <si>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</si>
  <si>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</si>
  <si>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</si>
  <si>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</si>
  <si>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</si>
  <si>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</si>
  <si>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</si>
  <si>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</si>
  <si>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</si>
  <si>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</si>
  <si>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</si>
  <si>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</si>
  <si>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</si>
  <si>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</si>
  <si>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</si>
  <si>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</si>
  <si>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</si>
  <si>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</si>
  <si>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</si>
  <si>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</si>
  <si>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</si>
  <si>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</si>
  <si>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</si>
  <si>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</si>
  <si>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</si>
  <si>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</si>
  <si>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</si>
  <si>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</si>
  <si>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</si>
  <si>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</si>
  <si>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</si>
  <si>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</si>
  <si>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</si>
  <si>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</si>
  <si>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</si>
  <si>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</si>
  <si>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</si>
  <si>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</si>
  <si>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</si>
  <si>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</si>
  <si>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</si>
  <si>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</si>
  <si>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</si>
  <si>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</si>
  <si>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</si>
  <si>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</si>
  <si>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</si>
  <si>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</si>
  <si>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</si>
  <si>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</si>
  <si>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</si>
  <si>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</si>
  <si>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</si>
  <si>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</si>
  <si>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</si>
  <si>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</si>
  <si>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</si>
  <si>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</si>
  <si>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</si>
  <si>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</si>
  <si>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</si>
  <si>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</si>
  <si>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</si>
  <si>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</si>
  <si>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</si>
  <si>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</si>
  <si>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</si>
  <si>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</si>
  <si>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</si>
  <si>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</si>
  <si>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</si>
  <si>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</si>
  <si>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</si>
  <si>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</si>
  <si>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</si>
  <si>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</si>
  <si>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</si>
  <si>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</si>
  <si>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</si>
  <si>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</si>
  <si>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</si>
  <si>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</si>
  <si>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</si>
  <si>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</si>
  <si>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</si>
  <si>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</si>
  <si>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</si>
  <si>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</si>
  <si>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</si>
  <si>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</si>
  <si>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</si>
  <si>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</si>
  <si>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</si>
  <si>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</si>
  <si>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</si>
  <si>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</si>
  <si>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</si>
  <si>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</si>
  <si>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</si>
  <si>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</si>
  <si>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</si>
  <si>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</si>
  <si>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</si>
  <si>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</si>
  <si>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</si>
  <si>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</si>
  <si>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</si>
  <si>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</si>
  <si>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</si>
  <si>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</si>
  <si>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</si>
  <si>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</si>
  <si>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</si>
  <si>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</si>
  <si>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</si>
  <si>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</si>
  <si>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</si>
  <si>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</si>
  <si>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</si>
  <si>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</si>
  <si>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</si>
  <si>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</si>
  <si>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</si>
  <si>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</si>
  <si>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</si>
  <si>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</si>
  <si>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</si>
  <si>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</si>
  <si>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</si>
  <si>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</si>
  <si>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</si>
  <si>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</si>
  <si>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</si>
  <si>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</si>
  <si>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</si>
  <si>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</si>
  <si>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</si>
  <si>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</si>
  <si>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</si>
  <si>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</si>
  <si>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</si>
  <si>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</si>
  <si>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</si>
  <si>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</si>
  <si>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</si>
  <si>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</si>
  <si>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</si>
  <si>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</si>
  <si>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</si>
  <si>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</si>
  <si>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</si>
  <si>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</si>
  <si>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</si>
  <si>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</si>
  <si>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</si>
  <si>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</si>
  <si>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</si>
  <si>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</si>
  <si>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</si>
  <si>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</si>
  <si>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</si>
  <si>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</si>
  <si>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</si>
  <si>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</si>
  <si>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</si>
  <si>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</si>
  <si>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</si>
  <si>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</si>
  <si>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</si>
  <si>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</si>
  <si>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</si>
  <si>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</si>
  <si>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</si>
  <si>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</si>
  <si>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</si>
  <si>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</si>
  <si>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</si>
  <si>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</si>
  <si>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</si>
  <si>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</si>
  <si>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</si>
  <si>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</si>
  <si>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</si>
  <si>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</si>
  <si>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</si>
  <si>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</si>
  <si>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</si>
  <si>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</si>
  <si>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</si>
  <si>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</si>
  <si>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</si>
  <si>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</si>
  <si>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</si>
  <si>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</si>
  <si>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</si>
  <si>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</si>
  <si>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</si>
  <si>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</si>
  <si>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</si>
  <si>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</si>
  <si>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</si>
  <si>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</si>
  <si>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</si>
  <si>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</si>
  <si>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</si>
  <si>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</si>
  <si>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</si>
  <si>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</si>
  <si>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</si>
  <si>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</si>
  <si>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</si>
  <si>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</si>
  <si>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</si>
  <si>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</si>
  <si>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</si>
  <si>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</si>
  <si>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</si>
  <si>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</si>
  <si>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</si>
  <si>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</si>
  <si>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</si>
  <si>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</si>
  <si>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</si>
  <si>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</si>
  <si>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</si>
  <si>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</si>
  <si>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</si>
  <si>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</si>
  <si>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</si>
  <si>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</si>
  <si>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</si>
  <si>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</si>
  <si>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</si>
  <si>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</si>
  <si>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</si>
  <si>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</si>
  <si>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</si>
  <si>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</si>
  <si>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</si>
  <si>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</si>
  <si>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</si>
  <si>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</si>
  <si>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</si>
  <si>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</si>
  <si>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</si>
  <si>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</si>
  <si>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</si>
  <si>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</si>
  <si>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</si>
  <si>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</si>
  <si>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</si>
  <si>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</si>
  <si>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</si>
  <si>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</si>
  <si>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</si>
  <si>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</si>
  <si>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</si>
  <si>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</si>
  <si>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</si>
  <si>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</si>
  <si>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</si>
  <si>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</si>
  <si>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</si>
  <si>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</si>
  <si>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</si>
  <si>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</si>
  <si>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</si>
  <si>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</si>
  <si>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</si>
  <si>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</si>
  <si>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</si>
  <si>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</si>
  <si>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</si>
  <si>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</si>
  <si>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</si>
  <si>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</si>
  <si>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</si>
  <si>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</si>
  <si>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</si>
  <si>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</si>
  <si>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</si>
  <si>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</si>
  <si>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</si>
  <si>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</si>
  <si>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</si>
  <si>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</si>
  <si>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</si>
  <si>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</si>
  <si>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</si>
  <si>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</si>
  <si>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</si>
  <si>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</si>
  <si>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</si>
  <si>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</si>
  <si>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</si>
  <si>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</si>
  <si>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</si>
  <si>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</si>
  <si>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</si>
  <si>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</si>
  <si>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</si>
  <si>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</si>
  <si>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</si>
  <si>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</si>
  <si>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</si>
  <si>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</si>
  <si>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</si>
  <si>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</si>
  <si>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</si>
  <si>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</si>
  <si>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</si>
  <si>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</si>
  <si>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</si>
  <si>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</si>
  <si>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</si>
  <si>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</si>
  <si>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</si>
  <si>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</si>
  <si>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</si>
  <si>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</si>
  <si>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</si>
  <si>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</si>
  <si>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</si>
  <si>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</si>
  <si>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</si>
  <si>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</si>
  <si>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</si>
  <si>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</si>
  <si>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</si>
  <si>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</si>
  <si>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</si>
  <si>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</si>
  <si>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</si>
  <si>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</si>
  <si>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</si>
  <si>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</si>
  <si>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</si>
  <si>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</si>
  <si>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</si>
  <si>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</si>
  <si>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</si>
  <si>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</si>
  <si>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</si>
  <si>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</si>
  <si>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</si>
  <si>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</si>
  <si>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</si>
  <si>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</si>
  <si>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</si>
  <si>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</si>
  <si>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</si>
  <si>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</si>
  <si>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</si>
  <si>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</si>
  <si>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</si>
  <si>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</si>
  <si>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</si>
  <si>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</si>
  <si>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</si>
  <si>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</si>
  <si>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</si>
  <si>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</si>
  <si>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</si>
  <si>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</si>
  <si>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</si>
  <si>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</si>
  <si>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</si>
  <si>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</si>
  <si>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</si>
  <si>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</si>
  <si>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</si>
  <si>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</si>
  <si>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</si>
  <si>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</si>
  <si>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</si>
  <si>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</si>
  <si>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</si>
  <si>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</si>
  <si>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</si>
  <si>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</si>
  <si>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</si>
  <si>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</si>
  <si>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</si>
  <si>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</si>
  <si>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</si>
  <si>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</si>
  <si>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</si>
  <si>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</si>
  <si>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</si>
  <si>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</si>
  <si>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</si>
  <si>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</si>
  <si>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</si>
  <si>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</si>
  <si>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</si>
  <si>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</si>
  <si>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</si>
  <si>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</si>
  <si>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</si>
  <si>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</si>
  <si>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</si>
  <si>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</si>
  <si>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</si>
  <si>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</si>
  <si>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</si>
  <si>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</si>
  <si>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</si>
  <si>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</si>
  <si>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</si>
  <si>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</si>
  <si>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</si>
  <si>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</si>
  <si>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</si>
  <si>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</si>
  <si>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</si>
  <si>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</si>
  <si>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</si>
  <si>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</si>
  <si>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</si>
  <si>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</si>
  <si>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</si>
  <si>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</si>
  <si>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</si>
  <si>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</si>
  <si>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</si>
  <si>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</si>
  <si>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</si>
  <si>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</si>
  <si>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</si>
  <si>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</si>
  <si>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</si>
  <si>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</si>
  <si>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</si>
  <si>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</si>
  <si>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</si>
  <si>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</si>
  <si>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</si>
  <si>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</si>
  <si>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</si>
  <si>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</si>
  <si>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</si>
  <si>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</si>
  <si>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</si>
  <si>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</si>
  <si>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</si>
  <si>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</si>
  <si>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</si>
  <si>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</si>
  <si>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</si>
  <si>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</si>
  <si>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</si>
  <si>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</si>
  <si>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</si>
  <si>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</si>
  <si>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</si>
  <si>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</si>
  <si>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</si>
  <si>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</si>
  <si>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</si>
  <si>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</si>
  <si>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</si>
  <si>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</si>
  <si>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</si>
  <si>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</si>
  <si>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</si>
  <si>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</si>
  <si>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</si>
  <si>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</si>
  <si>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</si>
  <si>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</si>
  <si>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</si>
  <si>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</si>
  <si>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</si>
  <si>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</si>
  <si>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</si>
  <si>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</si>
  <si>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</si>
  <si>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</si>
  <si>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</si>
  <si>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</si>
  <si>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</si>
  <si>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</si>
  <si>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</si>
  <si>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</si>
  <si>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</si>
  <si>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</si>
  <si>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</si>
  <si>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</si>
  <si>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</si>
  <si>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</si>
  <si>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</si>
  <si>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</si>
  <si>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</si>
  <si>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</si>
  <si>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</si>
  <si>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</si>
  <si>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</si>
  <si>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</si>
  <si>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</si>
  <si>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</si>
  <si>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</si>
  <si>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</si>
  <si>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</si>
  <si>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</si>
  <si>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</si>
  <si>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</si>
  <si>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</si>
  <si>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</si>
  <si>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</si>
  <si>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</si>
  <si>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</si>
  <si>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</si>
  <si>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</si>
  <si>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</si>
  <si>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</si>
  <si>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</si>
  <si>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</si>
  <si>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</si>
  <si>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</si>
  <si>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</si>
  <si>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</si>
  <si>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</si>
  <si>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</si>
  <si>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</si>
  <si>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</si>
  <si>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</si>
  <si>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</si>
  <si>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</si>
  <si>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</si>
  <si>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</si>
  <si>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</si>
  <si>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</si>
  <si>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</si>
  <si>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</si>
  <si>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</si>
  <si>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</si>
  <si>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</si>
  <si>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</si>
  <si>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</si>
  <si>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</si>
  <si>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</si>
  <si>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</si>
  <si>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</si>
  <si>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</si>
  <si>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</si>
  <si>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</si>
  <si>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</si>
  <si>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</si>
  <si>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</si>
  <si>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</si>
  <si>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</si>
  <si>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</si>
  <si>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</si>
  <si>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</si>
  <si>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</si>
  <si>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</si>
  <si>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</si>
  <si>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</si>
  <si>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</si>
  <si>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</si>
  <si>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</si>
  <si>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</si>
  <si>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</si>
  <si>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</si>
  <si>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</si>
  <si>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</si>
  <si>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</si>
  <si>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</si>
  <si>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</si>
  <si>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</si>
  <si>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</si>
  <si>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</si>
  <si>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</si>
  <si>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</si>
  <si>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</si>
  <si>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</si>
  <si>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</si>
  <si>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</si>
  <si>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</si>
  <si>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</si>
  <si>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</si>
  <si>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</si>
  <si>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</si>
  <si>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</si>
  <si>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</si>
  <si>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</si>
  <si>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</si>
  <si>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</si>
  <si>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</si>
  <si>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</si>
  <si>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</si>
  <si>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</si>
  <si>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</si>
  <si>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</si>
  <si>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</si>
  <si>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</si>
  <si>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</si>
  <si>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</si>
  <si>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</si>
  <si>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</si>
  <si>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</si>
  <si>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</si>
  <si>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</si>
  <si>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</si>
  <si>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</si>
  <si>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</si>
  <si>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</si>
  <si>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</si>
  <si>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</si>
  <si>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</si>
  <si>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</si>
  <si>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</si>
  <si>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</si>
  <si>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</si>
  <si>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</si>
  <si>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</si>
  <si>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</si>
  <si>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</si>
  <si>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</si>
  <si>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</si>
  <si>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</si>
  <si>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</si>
  <si>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</si>
  <si>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</si>
  <si>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</si>
  <si>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</si>
  <si>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</si>
  <si>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</si>
  <si>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</si>
  <si>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</si>
  <si>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</si>
  <si>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</si>
  <si>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</si>
  <si>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</si>
  <si>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</si>
  <si>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</si>
  <si>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</si>
  <si>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</si>
  <si>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</si>
  <si>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</si>
  <si>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</si>
  <si>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</si>
  <si>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</si>
  <si>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</si>
  <si>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</si>
  <si>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</si>
  <si>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</si>
  <si>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</si>
  <si>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</si>
  <si>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</si>
  <si>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</si>
  <si>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</si>
  <si>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</si>
  <si>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</si>
  <si>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</si>
  <si>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</si>
  <si>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</si>
  <si>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</si>
  <si>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</si>
  <si>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</si>
  <si>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</si>
  <si>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</si>
  <si>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</si>
  <si>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</si>
  <si>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</si>
  <si>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</si>
  <si>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</si>
  <si>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</si>
  <si>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</si>
  <si>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</si>
  <si>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</si>
  <si>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</si>
  <si>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</si>
  <si>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</si>
  <si>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</si>
  <si>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</si>
  <si>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</si>
  <si>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</si>
  <si>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</si>
  <si>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</si>
  <si>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</si>
  <si>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</si>
  <si>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</si>
  <si>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</si>
  <si>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</si>
  <si>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</si>
  <si>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</si>
  <si>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</si>
  <si>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</si>
  <si>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</si>
  <si>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</si>
  <si>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</si>
  <si>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</si>
  <si>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</si>
  <si>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</si>
  <si>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</si>
  <si>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</si>
  <si>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</si>
  <si>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</si>
  <si>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</si>
  <si>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</si>
  <si>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</si>
  <si>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</si>
  <si>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</si>
  <si>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</si>
  <si>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</si>
  <si>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</si>
  <si>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</si>
  <si>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</si>
  <si>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</si>
  <si>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</si>
  <si>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</si>
  <si>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</si>
  <si>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</si>
  <si>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</si>
  <si>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</si>
  <si>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</si>
  <si>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</si>
  <si>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</si>
  <si>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</si>
  <si>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</si>
  <si>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</si>
  <si>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</si>
  <si>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</si>
  <si>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</si>
  <si>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</si>
  <si>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</si>
  <si>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</si>
  <si>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</si>
  <si>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</si>
  <si>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</si>
  <si>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</si>
  <si>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</si>
  <si>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</si>
  <si>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</si>
  <si>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</si>
  <si>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</si>
  <si>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</si>
  <si>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</si>
  <si>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</si>
  <si>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</si>
  <si>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</si>
  <si>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</si>
  <si>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</si>
  <si>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</si>
  <si>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</si>
  <si>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</si>
  <si>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</si>
  <si>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</si>
  <si>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</si>
  <si>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</si>
  <si>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</si>
  <si>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</si>
  <si>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</si>
  <si>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</si>
  <si>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</si>
  <si>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</si>
  <si>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</si>
  <si>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</si>
  <si>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</si>
  <si>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</si>
  <si>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</si>
  <si>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</si>
  <si>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</si>
  <si>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</si>
  <si>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</si>
  <si>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</si>
  <si>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</si>
  <si>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</si>
  <si>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</si>
  <si>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</si>
  <si>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</si>
  <si>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</si>
  <si>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</si>
  <si>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</si>
  <si>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</si>
  <si>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</si>
  <si>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</si>
  <si>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</si>
  <si>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</si>
  <si>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</si>
  <si>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</si>
  <si>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</si>
  <si>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</si>
  <si>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</si>
  <si>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</si>
  <si>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</si>
  <si>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</si>
  <si>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</si>
  <si>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</si>
  <si>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</si>
  <si>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</si>
  <si>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</si>
  <si>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</si>
  <si>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</si>
  <si>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</si>
  <si>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</si>
  <si>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</si>
  <si>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</si>
  <si>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</si>
  <si>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</si>
  <si>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</si>
  <si>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</si>
  <si>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</si>
  <si>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</si>
  <si>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</si>
  <si>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</si>
  <si>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</si>
  <si>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</si>
  <si>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</si>
  <si>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</si>
  <si>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</si>
  <si>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</si>
  <si>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</si>
  <si>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</si>
  <si>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</si>
  <si>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</si>
  <si>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</si>
  <si>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</si>
  <si>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</si>
  <si>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</si>
  <si>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</si>
  <si>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</si>
  <si>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</si>
  <si>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</si>
  <si>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</si>
  <si>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</si>
  <si>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</si>
  <si>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</si>
  <si>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</si>
  <si>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</si>
  <si>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</si>
  <si>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</si>
  <si>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</si>
  <si>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</si>
  <si>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</si>
  <si>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</si>
  <si>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</si>
  <si>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</si>
  <si>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</si>
  <si>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</si>
  <si>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</si>
  <si>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</si>
  <si>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</si>
  <si>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</si>
  <si>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</si>
  <si>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</si>
  <si>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</si>
  <si>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</si>
  <si>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</si>
  <si>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</si>
  <si>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</si>
  <si>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</si>
  <si>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</si>
  <si>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</si>
  <si>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</si>
  <si>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</si>
  <si>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</si>
  <si>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</si>
  <si>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</si>
  <si>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</si>
  <si>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</si>
  <si>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</si>
  <si>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</si>
  <si>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</si>
  <si>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</si>
  <si>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</si>
  <si>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</si>
  <si>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</si>
  <si>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</si>
  <si>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</si>
  <si>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</si>
  <si>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</si>
  <si>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</si>
  <si>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</si>
  <si>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</si>
  <si>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</si>
  <si>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</si>
  <si>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</si>
  <si>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</si>
  <si>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</si>
  <si>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</si>
  <si>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</si>
  <si>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</si>
  <si>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</si>
  <si>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</si>
  <si>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</si>
  <si>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</si>
  <si>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</si>
  <si>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</si>
  <si>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</si>
  <si>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</si>
  <si>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</si>
  <si>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</si>
  <si>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</si>
  <si>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</si>
  <si>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</si>
  <si>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</si>
  <si>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</si>
  <si>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</si>
  <si>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</si>
  <si>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</si>
  <si>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</si>
  <si>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</si>
  <si>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</si>
  <si>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</si>
  <si>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</si>
  <si>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</si>
  <si>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</si>
  <si>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</si>
  <si>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</si>
  <si>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</si>
  <si>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</si>
  <si>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</si>
  <si>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</si>
  <si>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</si>
  <si>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</si>
  <si>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</si>
  <si>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</si>
  <si>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</si>
  <si>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</si>
  <si>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</si>
  <si>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</si>
  <si>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</si>
  <si>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</si>
  <si>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</si>
  <si>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</si>
  <si>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</si>
  <si>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</si>
  <si>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</si>
  <si>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</si>
  <si>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</si>
  <si>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</si>
  <si>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</si>
  <si>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</si>
  <si>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</si>
  <si>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</si>
  <si>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</si>
  <si>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</si>
  <si>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</si>
  <si>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</si>
  <si>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</si>
  <si>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</si>
  <si>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</si>
  <si>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</si>
  <si>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</si>
  <si>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</si>
  <si>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</si>
  <si>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</si>
  <si>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</si>
  <si>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</si>
  <si>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</si>
  <si>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</si>
  <si>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</si>
  <si>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</si>
  <si>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</si>
  <si>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</si>
  <si>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</si>
  <si>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</si>
  <si>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</si>
  <si>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</si>
  <si>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</si>
  <si>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</si>
  <si>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</si>
  <si>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</si>
  <si>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</si>
  <si>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</si>
  <si>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</si>
  <si>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</si>
  <si>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</si>
  <si>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</si>
  <si>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</si>
  <si>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</si>
  <si>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</si>
  <si>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</si>
  <si>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</si>
  <si>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</si>
  <si>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</si>
  <si>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</si>
  <si>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</si>
  <si>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</si>
  <si>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</si>
  <si>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</si>
  <si>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</si>
  <si>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</si>
  <si>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</si>
  <si>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</si>
  <si>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</si>
  <si>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</si>
  <si>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</si>
  <si>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</si>
  <si>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</si>
  <si>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</si>
  <si>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</si>
  <si>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</si>
  <si>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</si>
  <si>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</si>
  <si>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</si>
  <si>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</si>
  <si>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</si>
  <si>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</si>
  <si>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</si>
  <si>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</si>
  <si>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</si>
  <si>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</si>
  <si>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</si>
  <si>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</si>
  <si>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</si>
  <si>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</si>
  <si>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</si>
  <si>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</si>
  <si>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</si>
  <si>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</si>
  <si>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</si>
  <si>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</si>
  <si>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</si>
  <si>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</si>
  <si>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</si>
  <si>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</si>
  <si>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</si>
  <si>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</si>
  <si>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</si>
  <si>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</si>
  <si>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</si>
  <si>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</si>
  <si>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</si>
  <si>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</si>
  <si>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</si>
  <si>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</si>
  <si>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</si>
  <si>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</si>
  <si>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</si>
  <si>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</si>
  <si>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</si>
  <si>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</si>
  <si>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</si>
  <si>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</si>
  <si>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</si>
  <si>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</si>
  <si>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</si>
  <si>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</si>
  <si>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</si>
  <si>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</si>
  <si>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</si>
  <si>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</si>
  <si>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</si>
  <si>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</si>
  <si>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</si>
  <si>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</si>
  <si>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</si>
  <si>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</si>
  <si>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</si>
  <si>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</si>
  <si>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</si>
  <si>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</si>
  <si>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</si>
  <si>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</si>
  <si>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</si>
  <si>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</si>
  <si>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</si>
  <si>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</si>
  <si>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</si>
  <si>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</si>
  <si>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</si>
  <si>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</si>
  <si>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</si>
  <si>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</si>
  <si>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</si>
  <si>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</si>
  <si>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</si>
  <si>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</si>
  <si>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</si>
  <si>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</si>
  <si>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</si>
  <si>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</si>
  <si>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</si>
  <si>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</si>
  <si>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</si>
  <si>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</si>
  <si>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</si>
  <si>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</si>
  <si>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</si>
  <si>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</si>
  <si>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</si>
  <si>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</si>
  <si>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</si>
  <si>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</si>
  <si>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</si>
  <si>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</si>
  <si>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</si>
  <si>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</si>
  <si>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</si>
  <si>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</si>
  <si>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</si>
  <si>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</si>
  <si>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</si>
  <si>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</si>
  <si>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</si>
  <si>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</si>
  <si>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</si>
  <si>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</si>
  <si>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</si>
  <si>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</si>
  <si>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</si>
  <si>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</si>
  <si>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</si>
  <si>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</si>
  <si>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</si>
  <si>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</si>
  <si>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</si>
  <si>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</si>
  <si>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</si>
  <si>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</si>
  <si>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</si>
  <si>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</si>
  <si>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</si>
  <si>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</si>
  <si>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</si>
  <si>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</si>
  <si>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</si>
  <si>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</si>
  <si>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</si>
  <si>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</si>
  <si>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</si>
  <si>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</si>
  <si>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</si>
  <si>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</si>
  <si>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</si>
  <si>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</si>
  <si>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</si>
  <si>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</si>
  <si>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</si>
  <si>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</si>
  <si>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</si>
  <si>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</si>
  <si>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</si>
  <si>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</si>
  <si>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</si>
  <si>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</si>
  <si>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</si>
  <si>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</si>
  <si>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</si>
  <si>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</si>
  <si>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</si>
  <si>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</si>
  <si>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</si>
  <si>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</si>
  <si>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</si>
  <si>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</si>
  <si>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</si>
  <si>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</si>
  <si>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</si>
  <si>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</si>
  <si>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</si>
  <si>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</si>
  <si>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</si>
  <si>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</si>
  <si>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</si>
  <si>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</si>
  <si>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</si>
  <si>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</si>
  <si>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</si>
  <si>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</si>
  <si>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</si>
  <si>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</si>
  <si>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</si>
  <si>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</si>
  <si>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</si>
  <si>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</si>
  <si>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</si>
  <si>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</si>
  <si>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</si>
  <si>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</si>
  <si>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</si>
  <si>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</si>
  <si>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</si>
  <si>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</si>
  <si>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</si>
  <si>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</si>
  <si>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</si>
  <si>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</si>
  <si>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</si>
  <si>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</si>
  <si>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</si>
  <si>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</si>
  <si>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</si>
  <si>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</si>
  <si>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</si>
  <si>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</si>
  <si>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</si>
  <si>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</si>
  <si>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</si>
  <si>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</si>
  <si>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</si>
  <si>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</si>
  <si>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</si>
  <si>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</si>
  <si>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</si>
  <si>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</si>
  <si>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</si>
  <si>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</si>
  <si>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</si>
  <si>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</si>
  <si>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</si>
  <si>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</si>
  <si>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</si>
  <si>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</si>
  <si>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</si>
  <si>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</si>
  <si>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</si>
  <si>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</si>
  <si>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</si>
  <si>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</si>
  <si>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</si>
  <si>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</si>
  <si>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</si>
  <si>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</si>
  <si>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</si>
  <si>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</si>
  <si>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</si>
  <si>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</si>
  <si>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</si>
  <si>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</si>
  <si>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</si>
  <si>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</si>
  <si>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</si>
  <si>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</si>
  <si>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</si>
  <si>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</si>
  <si>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</si>
  <si>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</si>
  <si>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</si>
  <si>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</si>
  <si>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</si>
  <si>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</si>
  <si>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</si>
  <si>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</si>
  <si>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</si>
  <si>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</si>
  <si>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</si>
  <si>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</si>
  <si>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</si>
  <si>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</si>
  <si>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</si>
  <si>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</si>
  <si>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</si>
  <si>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</si>
  <si>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</si>
  <si>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</si>
  <si>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</si>
  <si>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</si>
  <si>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</si>
  <si>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</si>
  <si>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</si>
  <si>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</si>
  <si>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</si>
  <si>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</si>
  <si>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</si>
  <si>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</si>
  <si>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</si>
  <si>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</si>
  <si>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</si>
  <si>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</si>
  <si>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</si>
  <si>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</si>
  <si>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</si>
  <si>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</si>
  <si>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</si>
  <si>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</si>
  <si>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</si>
  <si>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</si>
  <si>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</si>
  <si>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</si>
  <si>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</si>
  <si>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</si>
  <si>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</si>
  <si>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</si>
  <si>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</si>
  <si>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</si>
  <si>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</si>
  <si>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</si>
  <si>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</si>
  <si>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</si>
  <si>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</si>
  <si>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</si>
  <si>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</si>
  <si>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</si>
  <si>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</si>
  <si>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</si>
  <si>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</si>
  <si>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</si>
  <si>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</si>
  <si>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</si>
  <si>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</si>
  <si>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</si>
  <si>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</si>
  <si>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</si>
  <si>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</si>
  <si>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</si>
  <si>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</si>
  <si>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</si>
  <si>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</si>
  <si>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</si>
  <si>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</si>
  <si>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</si>
  <si>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</si>
  <si>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</si>
  <si>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</si>
  <si>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</si>
  <si>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</si>
  <si>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</si>
  <si>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</si>
  <si>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</si>
  <si>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</si>
  <si>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</si>
  <si>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</si>
  <si>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</si>
  <si>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</si>
  <si>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</si>
  <si>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</si>
  <si>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</si>
  <si>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</si>
  <si>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</si>
  <si>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</si>
  <si>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</si>
  <si>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</si>
  <si>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</si>
  <si>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</si>
  <si>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</si>
  <si>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</si>
  <si>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</si>
  <si>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</si>
  <si>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</si>
  <si>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</si>
  <si>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</si>
  <si>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</si>
  <si>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</si>
  <si>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</si>
  <si>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</si>
  <si>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</si>
  <si>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</si>
  <si>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</si>
  <si>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</si>
  <si>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</si>
  <si>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</si>
  <si>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</si>
  <si>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</si>
  <si>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</si>
  <si>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</si>
  <si>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</si>
  <si>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</si>
  <si>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</si>
  <si>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</si>
  <si>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</si>
  <si>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</si>
  <si>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</si>
  <si>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</si>
  <si>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</si>
  <si>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</si>
  <si>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</si>
  <si>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</si>
  <si>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</si>
  <si>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</si>
  <si>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</si>
  <si>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</si>
  <si>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</si>
  <si>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</si>
  <si>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</si>
  <si>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</si>
  <si>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</si>
  <si>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</si>
  <si>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</si>
  <si>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</si>
  <si>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</si>
  <si>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</si>
  <si>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</si>
  <si>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</si>
  <si>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</si>
  <si>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</si>
  <si>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</si>
  <si>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</si>
  <si>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</si>
  <si>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</si>
  <si>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</si>
  <si>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</si>
  <si>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</si>
  <si>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</si>
  <si>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</si>
  <si>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</si>
  <si>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</si>
  <si>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</si>
  <si>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</si>
  <si>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</si>
  <si>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</si>
  <si>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</si>
  <si>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</si>
  <si>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</si>
  <si>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</si>
  <si>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</si>
  <si>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</si>
  <si>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</si>
  <si>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</si>
  <si>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</si>
  <si>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</si>
  <si>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</si>
  <si>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</si>
  <si>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</si>
  <si>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</si>
  <si>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</si>
  <si>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</si>
  <si>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</si>
  <si>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</si>
  <si>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</si>
  <si>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</si>
  <si>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</si>
  <si>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</si>
  <si>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</si>
  <si>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</si>
  <si>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</si>
  <si>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</si>
  <si>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</si>
  <si>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</si>
  <si>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</si>
  <si>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</si>
  <si>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</si>
  <si>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</si>
  <si>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</si>
  <si>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</si>
  <si>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</si>
  <si>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</si>
  <si>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</si>
  <si>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</si>
  <si>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</si>
  <si>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</si>
  <si>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</si>
  <si>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</si>
  <si>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</si>
  <si>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</si>
  <si>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</si>
  <si>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</si>
  <si>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</si>
  <si>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</si>
  <si>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</si>
  <si>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</si>
  <si>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</si>
  <si>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</si>
  <si>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</si>
  <si>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</si>
  <si>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</si>
  <si>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</si>
  <si>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</si>
  <si>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</si>
  <si>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</si>
  <si>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</si>
  <si>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</si>
  <si>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</si>
  <si>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</si>
  <si>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</si>
  <si>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</si>
  <si>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</si>
  <si>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</si>
  <si>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</si>
  <si>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</si>
  <si>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</si>
  <si>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</si>
  <si>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</si>
  <si>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</si>
  <si>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</si>
  <si>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</si>
  <si>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</si>
  <si>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</si>
  <si>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</si>
  <si>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</si>
  <si>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</si>
  <si>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</si>
  <si>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</si>
  <si>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</si>
  <si>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</si>
  <si>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</si>
  <si>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</si>
  <si>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</si>
  <si>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</si>
  <si>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</si>
  <si>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</si>
  <si>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</si>
  <si>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</si>
  <si>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</si>
  <si>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</si>
  <si>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</si>
  <si>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</si>
  <si>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</si>
  <si>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</si>
  <si>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</si>
  <si>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</si>
  <si>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</si>
  <si>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</si>
  <si>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</si>
  <si>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</si>
  <si>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</si>
  <si>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</si>
  <si>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</si>
  <si>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</si>
  <si>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</si>
  <si>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</si>
  <si>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</si>
  <si>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</si>
  <si>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</si>
  <si>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</si>
  <si>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</si>
  <si>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</si>
  <si>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</si>
  <si>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</si>
  <si>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</si>
  <si>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</si>
  <si>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</si>
  <si>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</si>
  <si>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</si>
  <si>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</si>
  <si>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</si>
  <si>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</si>
  <si>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</si>
  <si>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</si>
  <si>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</si>
  <si>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</si>
  <si>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</si>
  <si>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</si>
  <si>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</si>
  <si>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</si>
  <si>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</si>
  <si>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</si>
  <si>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</si>
  <si>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</si>
  <si>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</si>
  <si>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</si>
  <si>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</si>
  <si>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</si>
  <si>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</si>
  <si>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</si>
  <si>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</si>
  <si>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</si>
  <si>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</si>
  <si>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</si>
  <si>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</si>
  <si>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</si>
  <si>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</si>
  <si>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</si>
  <si>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</si>
  <si>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</si>
  <si>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</si>
  <si>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</si>
  <si>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</si>
  <si>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</si>
  <si>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</si>
  <si>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</si>
  <si>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</si>
  <si>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</si>
  <si>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</si>
  <si>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</si>
  <si>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</si>
  <si>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</si>
  <si>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</si>
  <si>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</si>
  <si>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</si>
  <si>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</si>
  <si>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</si>
  <si>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</si>
  <si>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</si>
  <si>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</si>
  <si>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</si>
  <si>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</si>
  <si>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</si>
  <si>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</si>
  <si>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</si>
  <si>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</si>
  <si>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</si>
  <si>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</si>
  <si>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</si>
  <si>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</si>
  <si>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</si>
  <si>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</si>
  <si>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</si>
  <si>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</si>
  <si>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</si>
  <si>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</si>
  <si>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</si>
  <si>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</si>
  <si>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</si>
  <si>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</si>
  <si>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</si>
  <si>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</si>
  <si>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</si>
  <si>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</si>
  <si>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</si>
  <si>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</si>
  <si>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</si>
  <si>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</si>
  <si>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</si>
  <si>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</si>
  <si>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</si>
  <si>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</si>
  <si>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</si>
  <si>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</si>
  <si>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</si>
  <si>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</si>
  <si>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</si>
  <si>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</si>
  <si>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</si>
  <si>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</si>
  <si>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</si>
  <si>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</si>
  <si>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</si>
  <si>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</si>
  <si>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</si>
  <si>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</si>
  <si>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</si>
  <si>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</si>
  <si>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</si>
  <si>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</si>
  <si>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</si>
  <si>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</si>
  <si>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</si>
  <si>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</si>
  <si>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</si>
  <si>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</si>
  <si>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</si>
  <si>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</si>
  <si>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</si>
  <si>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</si>
  <si>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</si>
  <si>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</si>
  <si>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</si>
  <si>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</si>
  <si>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</si>
  <si>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</si>
  <si>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</si>
  <si>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</si>
  <si>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</si>
  <si>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</si>
  <si>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</si>
  <si>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</si>
  <si>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</si>
  <si>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</si>
  <si>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</si>
  <si>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</si>
  <si>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</si>
  <si>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</si>
  <si>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</si>
  <si>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</si>
  <si>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</si>
  <si>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</si>
  <si>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</si>
  <si>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</si>
  <si>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</si>
  <si>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</si>
  <si>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</si>
  <si>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</si>
  <si>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</si>
  <si>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</si>
  <si>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</si>
  <si>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</si>
  <si>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</si>
  <si>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</si>
  <si>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</si>
  <si>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</si>
  <si>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</si>
  <si>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</si>
  <si>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</si>
  <si>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</si>
  <si>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</si>
  <si>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</si>
  <si>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</si>
  <si>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</si>
  <si>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</si>
  <si>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</si>
  <si>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</si>
  <si>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</si>
  <si>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</si>
  <si>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</si>
  <si>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</si>
  <si>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</si>
  <si>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</si>
  <si>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</si>
  <si>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</si>
  <si>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</si>
  <si>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</si>
  <si>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</si>
  <si>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</si>
  <si>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</si>
  <si>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</si>
  <si>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</si>
  <si>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</si>
  <si>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</si>
  <si>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</si>
  <si>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</si>
  <si>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</si>
  <si>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</si>
  <si>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</si>
  <si>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</si>
  <si>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</si>
  <si>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</si>
  <si>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</si>
  <si>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</si>
  <si>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</si>
  <si>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</si>
  <si>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</si>
  <si>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</si>
  <si>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</si>
  <si>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</si>
  <si>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</si>
  <si>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</si>
  <si>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</si>
  <si>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</si>
  <si>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</si>
  <si>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</si>
  <si>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</si>
  <si>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</si>
  <si>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</si>
  <si>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</si>
  <si>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</si>
  <si>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</si>
  <si>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</si>
  <si>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</si>
  <si>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</si>
  <si>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</si>
  <si>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</si>
  <si>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</si>
  <si>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</si>
  <si>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</si>
  <si>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</si>
  <si>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</si>
  <si>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</si>
  <si>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</si>
  <si>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</si>
  <si>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</si>
  <si>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</si>
  <si>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</si>
  <si>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</si>
  <si>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</si>
  <si>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</si>
  <si>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</si>
  <si>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</si>
  <si>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</si>
  <si>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</si>
  <si>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</si>
  <si>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</si>
  <si>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</si>
  <si>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</si>
  <si>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</si>
  <si>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</si>
  <si>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</si>
  <si>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</si>
  <si>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</si>
  <si>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</si>
  <si>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</si>
  <si>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</si>
  <si>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</si>
  <si>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</si>
  <si>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</si>
  <si>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</si>
  <si>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</si>
  <si>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</si>
  <si>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</si>
  <si>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</si>
  <si>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</si>
  <si>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</si>
  <si>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</si>
  <si>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</si>
  <si>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</si>
  <si>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</si>
  <si>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</si>
  <si>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</si>
  <si>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</si>
  <si>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</si>
  <si>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</si>
  <si>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</si>
  <si>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</si>
  <si>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</si>
  <si>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</si>
  <si>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</si>
  <si>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</si>
  <si>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</si>
  <si>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</si>
  <si>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</si>
  <si>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</si>
  <si>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</si>
  <si>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</si>
  <si>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</si>
  <si>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</si>
  <si>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</si>
  <si>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</si>
  <si>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</si>
  <si>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</si>
  <si>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</si>
  <si>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</si>
  <si>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</si>
  <si>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</si>
  <si>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</si>
  <si>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</si>
  <si>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</si>
  <si>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</si>
  <si>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</si>
  <si>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</si>
  <si>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</si>
  <si>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</si>
  <si>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</si>
  <si>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</si>
  <si>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</si>
  <si>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</si>
  <si>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</si>
  <si>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</si>
  <si>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</si>
  <si>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</si>
  <si>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</si>
  <si>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</si>
  <si>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</si>
  <si>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</si>
  <si>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</si>
  <si>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</si>
  <si>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</si>
  <si>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</si>
  <si>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</si>
  <si>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</si>
  <si>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</si>
  <si>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</si>
  <si>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</si>
  <si>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</si>
  <si>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</si>
  <si>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</si>
  <si>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</si>
  <si>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</si>
  <si>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</si>
  <si>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</si>
  <si>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</si>
  <si>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</si>
  <si>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</si>
  <si>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</si>
  <si>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</si>
  <si>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</si>
  <si>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</si>
  <si>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</si>
  <si>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</si>
  <si>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</si>
  <si>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</si>
  <si>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</si>
  <si>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</si>
  <si>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</si>
  <si>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</si>
  <si>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</si>
  <si>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</si>
  <si>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</si>
  <si>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</si>
  <si>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</si>
  <si>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</si>
  <si>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</si>
  <si>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</si>
  <si>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</si>
  <si>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</si>
  <si>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</si>
  <si>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</si>
  <si>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</si>
  <si>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</si>
  <si>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</si>
  <si>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</si>
  <si>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</si>
  <si>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</si>
  <si>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</si>
  <si>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</si>
  <si>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</si>
  <si>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</si>
  <si>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</si>
  <si>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</si>
  <si>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</si>
  <si>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</si>
  <si>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</si>
  <si>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</si>
  <si>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</si>
  <si>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</si>
  <si>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</si>
  <si>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</si>
  <si>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</si>
  <si>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</si>
  <si>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</si>
  <si>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</si>
  <si>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</si>
  <si>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</si>
  <si>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</si>
  <si>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</si>
  <si>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</si>
  <si>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</si>
  <si>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</si>
  <si>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</si>
  <si>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</si>
  <si>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</si>
  <si>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</si>
  <si>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</si>
  <si>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</si>
  <si>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</si>
  <si>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</si>
  <si>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</si>
  <si>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</si>
  <si>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</si>
  <si>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</si>
  <si>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</si>
  <si>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</si>
  <si>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</si>
  <si>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</si>
  <si>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</si>
  <si>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</si>
  <si>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</si>
  <si>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</si>
  <si>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</si>
  <si>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</si>
  <si>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</si>
  <si>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</si>
  <si>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</si>
  <si>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</si>
  <si>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</si>
  <si>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</si>
  <si>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</si>
  <si>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</si>
  <si>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</si>
  <si>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</si>
  <si>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</si>
  <si>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</si>
  <si>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</si>
  <si>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</si>
  <si>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</si>
  <si>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</si>
  <si>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</si>
  <si>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</si>
  <si>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</si>
  <si>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</si>
  <si>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</si>
  <si>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</si>
  <si>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</si>
  <si>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</si>
  <si>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</si>
  <si>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</si>
  <si>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</si>
  <si>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</si>
  <si>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</si>
  <si>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</si>
  <si>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</si>
  <si>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</si>
  <si>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</si>
  <si>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</si>
  <si>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</si>
  <si>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</si>
  <si>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</si>
  <si>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</si>
  <si>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</si>
  <si>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</si>
  <si>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</si>
  <si>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</si>
  <si>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</si>
  <si>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</si>
  <si>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</si>
  <si>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</si>
  <si>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</si>
  <si>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</si>
  <si>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</si>
  <si>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</si>
  <si>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</si>
  <si>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</si>
  <si>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</si>
  <si>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</si>
  <si>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</si>
  <si>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</si>
  <si>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</si>
  <si>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</si>
  <si>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</si>
  <si>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</si>
  <si>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</si>
  <si>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</si>
  <si>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</si>
  <si>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</si>
  <si>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</si>
  <si>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</si>
  <si>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</si>
  <si>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</si>
  <si>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</si>
  <si>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</si>
  <si>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</si>
  <si>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</si>
  <si>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</si>
  <si>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</si>
  <si>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</si>
  <si>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</si>
  <si>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</si>
  <si>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</si>
  <si>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</si>
  <si>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</si>
  <si>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</si>
  <si>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</si>
  <si>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</si>
  <si>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</si>
  <si>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</si>
  <si>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</si>
  <si>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</si>
  <si>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</si>
  <si>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</si>
  <si>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</si>
  <si>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</si>
  <si>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</si>
  <si>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</si>
  <si>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</si>
  <si>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</si>
  <si>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</si>
  <si>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</si>
  <si>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</si>
  <si>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</si>
  <si>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</si>
  <si>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</si>
  <si>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</si>
  <si>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</si>
  <si>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</si>
  <si>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</si>
  <si>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</si>
  <si>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</si>
  <si>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</si>
  <si>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</si>
  <si>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</si>
  <si>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</si>
  <si>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</si>
  <si>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</si>
  <si>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</si>
  <si>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</si>
  <si>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</si>
  <si>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</si>
  <si>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</si>
  <si>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</si>
  <si>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</si>
  <si>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</si>
  <si>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</si>
  <si>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</si>
  <si>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</si>
  <si>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</si>
  <si>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</si>
  <si>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</si>
  <si>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</si>
  <si>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</si>
  <si>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</si>
  <si>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</si>
  <si>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</si>
  <si>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</si>
  <si>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</si>
  <si>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</si>
  <si>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</si>
  <si>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</si>
  <si>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</si>
  <si>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</si>
  <si>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</si>
  <si>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</si>
  <si>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</si>
  <si>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</si>
  <si>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</si>
  <si>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</si>
  <si>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</si>
  <si>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</si>
  <si>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</si>
  <si>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</si>
  <si>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</si>
  <si>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</si>
  <si>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</si>
  <si>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</si>
  <si>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</si>
  <si>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</si>
  <si>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</si>
  <si>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</si>
  <si>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</si>
  <si>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</si>
  <si>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</si>
  <si>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</si>
  <si>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</si>
  <si>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</si>
  <si>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</si>
  <si>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</si>
  <si>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</si>
  <si>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</si>
  <si>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</si>
  <si>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</si>
  <si>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</si>
  <si>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</si>
  <si>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</si>
  <si>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</si>
  <si>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</si>
  <si>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</si>
  <si>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</si>
  <si>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</si>
  <si>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</si>
  <si>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</si>
  <si>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</si>
  <si>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</si>
  <si>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</si>
  <si>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</si>
  <si>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</si>
  <si>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</si>
  <si>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</si>
  <si>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</si>
  <si>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</si>
  <si>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</si>
  <si>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</si>
  <si>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</si>
  <si>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</si>
  <si>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</si>
  <si>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</si>
  <si>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</si>
  <si>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</si>
  <si>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</si>
  <si>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</si>
  <si>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</si>
  <si>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</si>
  <si>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</si>
  <si>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</si>
  <si>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</si>
  <si>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</si>
  <si>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</si>
  <si>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</si>
  <si>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</si>
  <si>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</si>
  <si>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</si>
  <si>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</si>
  <si>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</si>
  <si>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</si>
  <si>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</si>
  <si>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</si>
  <si>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</si>
  <si>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</si>
  <si>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</si>
  <si>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</si>
  <si>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</si>
  <si>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</si>
  <si>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</si>
  <si>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</si>
  <si>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</si>
  <si>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</si>
  <si>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</si>
  <si>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</si>
  <si>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</si>
  <si>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</si>
  <si>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</si>
  <si>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</si>
  <si>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</si>
  <si>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</si>
  <si>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</si>
  <si>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</si>
  <si>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</si>
  <si>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</si>
  <si>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</si>
  <si>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</si>
  <si>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</si>
  <si>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</si>
  <si>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</si>
  <si>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</si>
  <si>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</si>
  <si>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</si>
  <si>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</si>
  <si>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</si>
  <si>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</si>
  <si>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</si>
  <si>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</si>
  <si>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</si>
  <si>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</si>
  <si>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</si>
  <si>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</si>
  <si>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</si>
  <si>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</si>
  <si>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</si>
  <si>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</si>
  <si>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</si>
  <si>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</si>
  <si>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</si>
  <si>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</si>
  <si>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</si>
  <si>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</si>
  <si>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</si>
  <si>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</si>
  <si>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</si>
  <si>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</si>
  <si>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</si>
  <si>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</si>
  <si>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</si>
  <si>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</si>
  <si>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</si>
  <si>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</si>
  <si>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</si>
  <si>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</si>
  <si>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</si>
  <si>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</si>
  <si>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</si>
  <si>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</si>
  <si>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</si>
  <si>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</si>
  <si>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</si>
  <si>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</si>
  <si>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</si>
  <si>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</si>
  <si>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</si>
  <si>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</si>
  <si>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</si>
  <si>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</si>
  <si>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</si>
  <si>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</si>
  <si>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</si>
  <si>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</si>
  <si>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</si>
  <si>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</si>
  <si>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</si>
  <si>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</si>
  <si>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</si>
  <si>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</si>
  <si>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</si>
  <si>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</si>
  <si>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</si>
  <si>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</si>
  <si>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</si>
  <si>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</si>
  <si>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</si>
  <si>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</si>
  <si>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</si>
  <si>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</si>
  <si>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</si>
  <si>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</si>
  <si>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</si>
  <si>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</si>
  <si>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</si>
  <si>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</si>
  <si>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</si>
  <si>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</si>
  <si>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</si>
  <si>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</si>
  <si>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</si>
  <si>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</si>
  <si>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</si>
  <si>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</si>
  <si>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</si>
  <si>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</si>
  <si>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</si>
  <si>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</si>
  <si>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</si>
  <si>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</si>
  <si>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</si>
  <si>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</si>
  <si>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</si>
  <si>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</si>
  <si>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</si>
  <si>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</si>
  <si>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</si>
  <si>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</si>
  <si>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</si>
  <si>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</si>
  <si>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</si>
  <si>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</si>
  <si>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</si>
  <si>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</si>
  <si>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</si>
  <si>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</si>
  <si>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</si>
  <si>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</si>
  <si>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</si>
  <si>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</si>
  <si>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</si>
  <si>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</si>
  <si>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</si>
  <si>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</si>
  <si>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</si>
  <si>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</si>
  <si>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</si>
  <si>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</si>
  <si>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</si>
  <si>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</si>
  <si>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</si>
  <si>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</si>
  <si>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</si>
  <si>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</si>
  <si>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</si>
  <si>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</si>
  <si>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</si>
  <si>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</si>
  <si>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</si>
  <si>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</si>
  <si>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</si>
  <si>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</si>
  <si>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</si>
  <si>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</si>
  <si>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</si>
  <si>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</si>
  <si>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</si>
  <si>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</si>
  <si>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</si>
  <si>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</si>
  <si>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</si>
  <si>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</si>
  <si>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</si>
  <si>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</si>
  <si>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</si>
  <si>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</si>
  <si>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</si>
  <si>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</si>
  <si>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</si>
  <si>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</si>
  <si>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</si>
  <si>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</si>
  <si>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</si>
  <si>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</si>
  <si>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</si>
  <si>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</si>
  <si>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</si>
  <si>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</si>
  <si>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</si>
  <si>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</si>
  <si>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</si>
  <si>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</si>
  <si>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</si>
  <si>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</si>
  <si>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</si>
  <si>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</si>
  <si>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</si>
  <si>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</si>
  <si>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</si>
  <si>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</si>
  <si>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</si>
  <si>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</si>
  <si>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</si>
  <si>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</si>
  <si>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</si>
  <si>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</si>
  <si>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</si>
  <si>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</si>
  <si>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</si>
  <si>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</si>
  <si>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</si>
  <si>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</si>
  <si>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</si>
  <si>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</si>
  <si>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</si>
  <si>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</si>
  <si>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</si>
  <si>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</si>
  <si>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</si>
  <si>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</si>
  <si>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</si>
  <si>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</si>
  <si>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</si>
  <si>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</si>
  <si>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</si>
  <si>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</si>
  <si>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</si>
  <si>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</si>
  <si>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</si>
  <si>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</si>
  <si>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</si>
  <si>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</si>
  <si>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</si>
  <si>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</si>
  <si>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</si>
  <si>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</si>
  <si>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</si>
  <si>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</si>
  <si>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</si>
  <si>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</si>
  <si>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</si>
  <si>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</si>
  <si>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</si>
  <si>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</si>
  <si>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</si>
  <si>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</si>
  <si>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</si>
  <si>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</si>
  <si>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</si>
  <si>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</si>
  <si>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</si>
  <si>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</si>
  <si>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</si>
  <si>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</si>
  <si>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</si>
  <si>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</si>
  <si>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</si>
  <si>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</si>
  <si>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</si>
  <si>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</si>
  <si>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</si>
  <si>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</si>
  <si>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</si>
  <si>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</si>
  <si>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</si>
  <si>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</si>
  <si>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</si>
  <si>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</si>
  <si>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</si>
  <si>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</si>
  <si>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</si>
  <si>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</si>
  <si>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</si>
  <si>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</si>
  <si>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</si>
  <si>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</si>
  <si>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</si>
  <si>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</si>
  <si>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</si>
  <si>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</si>
  <si>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</si>
  <si>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</si>
  <si>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</si>
  <si>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</si>
  <si>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</si>
  <si>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</si>
  <si>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</si>
  <si>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</si>
  <si>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</si>
  <si>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</si>
  <si>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</si>
  <si>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</si>
  <si>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</si>
  <si>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</si>
  <si>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</si>
  <si>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</si>
  <si>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</si>
  <si>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</si>
  <si>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</si>
  <si>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</si>
  <si>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</si>
  <si>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</si>
  <si>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</si>
  <si>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</si>
  <si>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</si>
  <si>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</si>
  <si>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</si>
  <si>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</si>
  <si>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</si>
  <si>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</si>
  <si>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</si>
  <si>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</si>
  <si>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</si>
  <si>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</si>
  <si>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</si>
  <si>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</si>
  <si>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</si>
  <si>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</si>
  <si>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</si>
  <si>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</si>
  <si>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</si>
  <si>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</si>
  <si>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</si>
  <si>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</si>
  <si>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</si>
  <si>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</si>
  <si>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</si>
  <si>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</si>
  <si>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</si>
  <si>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</si>
  <si>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</si>
  <si>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</si>
  <si>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</si>
  <si>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</si>
  <si>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</si>
  <si>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</si>
  <si>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</si>
  <si>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</si>
  <si>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</si>
  <si>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</si>
  <si>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</si>
  <si>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</si>
  <si>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</si>
  <si>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</si>
  <si>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</si>
  <si>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</si>
  <si>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</si>
  <si>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</si>
  <si>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</si>
  <si>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</si>
  <si>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</si>
  <si>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</si>
  <si>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</si>
  <si>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</si>
  <si>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</si>
  <si>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</si>
  <si>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</si>
  <si>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</si>
  <si>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</si>
  <si>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</si>
  <si>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</si>
  <si>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</si>
  <si>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</si>
  <si>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</si>
  <si>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</si>
  <si>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</si>
  <si>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</si>
  <si>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</si>
  <si>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</si>
  <si>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</si>
  <si>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</si>
  <si>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</si>
  <si>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</si>
  <si>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</si>
  <si>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</si>
  <si>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</si>
  <si>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</si>
  <si>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</si>
  <si>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</si>
  <si>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</si>
  <si>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</si>
  <si>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</si>
  <si>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</si>
  <si>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</si>
  <si>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</si>
  <si>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</si>
  <si>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</si>
  <si>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</si>
  <si>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</si>
  <si>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</si>
  <si>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</si>
  <si>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</si>
  <si>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</si>
  <si>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</si>
  <si>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</si>
  <si>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</si>
  <si>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</si>
  <si>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</si>
  <si>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</si>
  <si>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</si>
  <si>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</si>
  <si>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</si>
  <si>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</si>
  <si>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</si>
  <si>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</si>
  <si>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</si>
  <si>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</si>
  <si>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</si>
  <si>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</si>
  <si>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</si>
  <si>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</si>
  <si>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</si>
  <si>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</si>
  <si>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</si>
  <si>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</si>
  <si>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</si>
  <si>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</si>
  <si>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</si>
  <si>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</si>
  <si>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</si>
  <si>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</si>
  <si>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</si>
  <si>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</si>
  <si>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</si>
  <si>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</si>
  <si>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</si>
  <si>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</si>
  <si>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</si>
  <si>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</si>
  <si>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</si>
  <si>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</si>
  <si>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</si>
  <si>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</si>
  <si>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</si>
  <si>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</si>
  <si>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</si>
  <si>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</si>
  <si>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</si>
  <si>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</si>
  <si>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</si>
  <si>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</si>
  <si>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</si>
  <si>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</si>
  <si>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</si>
  <si>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</si>
  <si>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</si>
  <si>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</si>
  <si>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</si>
  <si>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</si>
  <si>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</si>
  <si>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</si>
  <si>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</si>
  <si>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</si>
  <si>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</si>
  <si>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</si>
  <si>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</si>
  <si>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</si>
  <si>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</si>
  <si>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</si>
  <si>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</si>
  <si>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</si>
  <si>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</si>
  <si>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</si>
  <si>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</si>
  <si>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</si>
  <si>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</si>
  <si>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</si>
  <si>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</si>
  <si>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</si>
  <si>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</si>
  <si>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</si>
  <si>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</si>
  <si>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</si>
  <si>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</si>
  <si>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</si>
  <si>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</si>
  <si>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</si>
  <si>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</si>
  <si>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</si>
  <si>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</si>
  <si>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</si>
  <si>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</si>
  <si>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</si>
  <si>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</si>
  <si>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</si>
  <si>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</si>
  <si>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</si>
  <si>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</si>
  <si>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</si>
  <si>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</si>
  <si>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</si>
  <si>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</si>
  <si>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</si>
  <si>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</si>
  <si>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</si>
  <si>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</si>
  <si>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</si>
  <si>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</si>
  <si>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</si>
  <si>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</si>
  <si>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</si>
  <si>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</si>
  <si>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</si>
  <si>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</si>
  <si>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</si>
  <si>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</si>
  <si>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</si>
  <si>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</si>
  <si>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</si>
  <si>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</si>
  <si>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</si>
  <si>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</si>
  <si>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</si>
  <si>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</si>
  <si>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</si>
  <si>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</si>
  <si>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</si>
  <si>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</si>
  <si>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</si>
  <si>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</si>
  <si>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</si>
  <si>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</si>
  <si>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</si>
  <si>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</si>
  <si>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</si>
  <si>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</si>
  <si>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</si>
  <si>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</si>
  <si>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</si>
  <si>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</si>
  <si>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</si>
  <si>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</si>
  <si>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</si>
  <si>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</si>
  <si>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</si>
  <si>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</si>
  <si>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</si>
  <si>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</si>
  <si>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</si>
  <si>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</si>
  <si>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</si>
  <si>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</si>
  <si>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</si>
  <si>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</si>
  <si>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</si>
  <si>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</si>
  <si>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</si>
  <si>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</si>
  <si>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</si>
  <si>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</si>
  <si>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</si>
  <si>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</si>
  <si>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</si>
  <si>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</si>
  <si>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</si>
  <si>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</si>
  <si>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</si>
  <si>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</si>
  <si>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</si>
  <si>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</si>
  <si>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</si>
  <si>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</si>
  <si>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</si>
  <si>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</si>
  <si>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</si>
  <si>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</si>
  <si>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</si>
  <si>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</si>
  <si>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</si>
  <si>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</si>
  <si>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</si>
  <si>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</si>
  <si>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</si>
  <si>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</si>
  <si>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</si>
  <si>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</si>
  <si>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</si>
  <si>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</si>
  <si>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</si>
  <si>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</si>
  <si>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</si>
  <si>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</si>
  <si>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</si>
  <si>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</si>
  <si>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</si>
  <si>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</si>
  <si>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</si>
  <si>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</si>
  <si>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</si>
  <si>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</si>
  <si>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</si>
  <si>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</si>
  <si>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</si>
  <si>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</si>
  <si>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</si>
  <si>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</si>
  <si>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</si>
  <si>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</si>
  <si>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</si>
  <si>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</si>
  <si>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</si>
  <si>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</si>
  <si>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</si>
  <si>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</si>
  <si>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</si>
  <si>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</si>
  <si>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</si>
  <si>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</si>
  <si>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</si>
  <si>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</si>
  <si>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</si>
  <si>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</si>
  <si>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</si>
  <si>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</si>
  <si>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</si>
  <si>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</si>
  <si>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</si>
  <si>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</si>
  <si>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</si>
  <si>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</si>
  <si>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</si>
  <si>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</si>
  <si>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</si>
  <si>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</si>
  <si>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</si>
  <si>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</si>
  <si>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</si>
  <si>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</si>
  <si>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</si>
  <si>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</si>
  <si>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</si>
  <si>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</si>
  <si>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</si>
  <si>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</si>
  <si>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</si>
  <si>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</si>
  <si>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</si>
  <si>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</si>
  <si>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</si>
  <si>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</si>
  <si>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</si>
  <si>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</si>
  <si>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</si>
  <si>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</si>
  <si>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</si>
  <si>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</si>
  <si>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</si>
  <si>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</si>
  <si>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</si>
  <si>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</si>
  <si>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</si>
  <si>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</si>
  <si>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</si>
  <si>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</si>
  <si>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</si>
  <si>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</si>
  <si>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</si>
  <si>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</si>
  <si>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</si>
  <si>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</si>
  <si>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</si>
  <si>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</si>
  <si>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</si>
  <si>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</si>
  <si>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</si>
  <si>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</si>
  <si>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</si>
  <si>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</si>
  <si>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</si>
  <si>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</si>
  <si>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</si>
  <si>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</si>
  <si>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</si>
  <si>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</si>
  <si>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</si>
  <si>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</si>
  <si>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</si>
  <si>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</si>
  <si>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</si>
  <si>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</si>
  <si>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</si>
  <si>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</si>
  <si>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</si>
  <si>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</si>
  <si>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</si>
  <si>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</si>
  <si>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</si>
  <si>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</si>
  <si>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</si>
  <si>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</si>
  <si>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</si>
  <si>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</si>
  <si>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</si>
  <si>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</si>
  <si>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</si>
  <si>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</si>
  <si>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</si>
  <si>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</si>
  <si>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</si>
  <si>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</si>
  <si>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</si>
  <si>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</si>
  <si>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</si>
  <si>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</si>
  <si>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</si>
  <si>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</si>
  <si>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</si>
  <si>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</si>
  <si>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</si>
  <si>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</si>
  <si>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</si>
  <si>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</si>
  <si>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</si>
  <si>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</si>
  <si>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</si>
  <si>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</si>
  <si>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</si>
  <si>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</si>
  <si>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</si>
  <si>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</si>
  <si>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</si>
  <si>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</si>
  <si>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</si>
  <si>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</si>
  <si>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</si>
  <si>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</si>
  <si>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</si>
  <si>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</si>
  <si>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</si>
  <si>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</si>
  <si>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</si>
  <si>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</si>
  <si>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</si>
  <si>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</si>
  <si>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</si>
  <si>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</si>
  <si>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</si>
  <si>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</si>
  <si>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</si>
  <si>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</si>
  <si>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</si>
  <si>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</si>
  <si>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</si>
  <si>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</si>
  <si>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</si>
  <si>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</si>
  <si>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</si>
  <si>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</si>
  <si>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</si>
  <si>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</si>
  <si>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</si>
  <si>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</si>
  <si>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</si>
  <si>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</si>
  <si>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</si>
  <si>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</si>
  <si>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</si>
  <si>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</si>
  <si>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</si>
  <si>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</si>
  <si>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</si>
  <si>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</si>
  <si>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</si>
  <si>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</si>
  <si>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</si>
  <si>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</si>
  <si>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</si>
  <si>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</si>
  <si>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</si>
  <si>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</si>
  <si>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</si>
  <si>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</si>
  <si>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</si>
  <si>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</si>
  <si>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</si>
  <si>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</si>
  <si>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</si>
  <si>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</si>
  <si>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</si>
  <si>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</si>
  <si>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</si>
  <si>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</si>
  <si>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</si>
  <si>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</si>
  <si>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</si>
  <si>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</si>
  <si>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</si>
  <si>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</si>
  <si>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</si>
  <si>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</si>
  <si>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</si>
  <si>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</si>
  <si>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</si>
  <si>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</si>
  <si>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</si>
  <si>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</si>
  <si>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</si>
  <si>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</si>
  <si>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</si>
  <si>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</si>
  <si>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</si>
  <si>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</si>
  <si>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</si>
  <si>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</si>
  <si>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</si>
  <si>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</si>
  <si>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</si>
  <si>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</si>
  <si>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</si>
  <si>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</si>
  <si>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</si>
  <si>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</si>
  <si>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</si>
  <si>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</si>
  <si>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</si>
  <si>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</si>
  <si>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</si>
  <si>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</si>
  <si>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</si>
  <si>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</si>
  <si>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</si>
  <si>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</si>
  <si>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</si>
  <si>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</si>
  <si>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</si>
  <si>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</si>
  <si>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</si>
  <si>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</si>
  <si>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</si>
  <si>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</si>
  <si>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</si>
  <si>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</si>
  <si>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</si>
  <si>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</si>
  <si>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</si>
  <si>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</si>
  <si>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</si>
  <si>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</si>
  <si>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</si>
  <si>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</si>
  <si>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</si>
  <si>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</si>
  <si>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</si>
  <si>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</si>
  <si>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</si>
  <si>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</si>
  <si>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</si>
  <si>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</si>
  <si>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</si>
  <si>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</si>
  <si>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</si>
  <si>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</si>
  <si>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</si>
  <si>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</si>
  <si>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</si>
  <si>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</si>
  <si>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</si>
  <si>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</si>
  <si>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</si>
  <si>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</si>
  <si>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</si>
  <si>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</si>
  <si>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</si>
  <si>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</si>
  <si>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</si>
  <si>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</si>
  <si>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</si>
  <si>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</si>
  <si>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</si>
  <si>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</si>
  <si>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</si>
  <si>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</si>
  <si>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</si>
  <si>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</si>
  <si>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</si>
  <si>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</si>
  <si>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</si>
  <si>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</si>
  <si>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</si>
  <si>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</si>
  <si>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</si>
  <si>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</si>
  <si>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</si>
  <si>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</si>
  <si>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</si>
  <si>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</si>
  <si>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</si>
  <si>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</si>
  <si>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</si>
  <si>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</si>
  <si>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</si>
  <si>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</si>
  <si>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</si>
  <si>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</si>
  <si>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</si>
  <si>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</si>
  <si>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</si>
  <si>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</si>
  <si>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</si>
  <si>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</si>
  <si>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</si>
  <si>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</si>
  <si>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</si>
  <si>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</si>
  <si>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</si>
  <si>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</si>
  <si>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</si>
  <si>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</si>
  <si>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</si>
  <si>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</si>
  <si>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</si>
  <si>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</si>
  <si>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</si>
  <si>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</si>
  <si>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</si>
  <si>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</si>
  <si>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</si>
  <si>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</si>
  <si>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</si>
  <si>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</si>
  <si>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</si>
  <si>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</si>
  <si>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</si>
  <si>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</si>
  <si>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</si>
  <si>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</si>
  <si>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</si>
  <si>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</si>
  <si>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</si>
  <si>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</si>
  <si>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</si>
  <si>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</si>
  <si>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</si>
  <si>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</si>
  <si>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</si>
  <si>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</si>
  <si>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</si>
  <si>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</si>
  <si>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</si>
  <si>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</si>
  <si>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</si>
  <si>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</si>
  <si>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</si>
  <si>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</si>
  <si>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</si>
  <si>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</si>
  <si>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</si>
  <si>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</si>
  <si>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</si>
  <si>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</si>
  <si>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</si>
  <si>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</si>
  <si>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</si>
  <si>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</si>
  <si>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</si>
  <si>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</si>
  <si>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</si>
  <si>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</si>
  <si>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</si>
  <si>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</si>
  <si>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</si>
  <si>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</si>
  <si>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</si>
  <si>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</si>
  <si>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</si>
  <si>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</si>
  <si>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</si>
  <si>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</si>
  <si>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</si>
  <si>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</si>
  <si>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</si>
  <si>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</si>
  <si>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</si>
  <si>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</si>
  <si>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</si>
  <si>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</si>
  <si>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</si>
  <si>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</si>
  <si>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</si>
  <si>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</si>
  <si>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</si>
  <si>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</si>
  <si>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</si>
  <si>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</si>
  <si>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</si>
  <si>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</si>
  <si>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</si>
  <si>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</si>
  <si>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</si>
  <si>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</si>
  <si>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</si>
  <si>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</si>
  <si>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</si>
  <si>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</si>
  <si>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</si>
  <si>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</si>
  <si>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</si>
  <si>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</si>
  <si>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</si>
  <si>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</si>
  <si>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</si>
  <si>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</si>
  <si>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</si>
  <si>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</si>
  <si>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</si>
  <si>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</si>
  <si>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</si>
  <si>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</si>
  <si>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</si>
  <si>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</si>
  <si>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</si>
  <si>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</si>
  <si>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</si>
  <si>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</si>
  <si>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</si>
  <si>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</si>
  <si>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</si>
  <si>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</si>
  <si>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</si>
  <si>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</si>
  <si>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</si>
  <si>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</si>
  <si>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</si>
  <si>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</si>
  <si>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</si>
  <si>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</si>
  <si>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</si>
  <si>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</si>
  <si>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</si>
  <si>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</si>
  <si>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</si>
  <si>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</si>
  <si>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</si>
  <si>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</si>
  <si>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</si>
  <si>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</si>
  <si>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</si>
  <si>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</si>
  <si>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</si>
  <si>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</si>
  <si>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</si>
  <si>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</si>
  <si>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</si>
  <si>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</si>
  <si>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</si>
  <si>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</si>
  <si>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</si>
  <si>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</si>
  <si>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</si>
  <si>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</si>
  <si>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</si>
  <si>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</si>
  <si>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</si>
  <si>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</si>
  <si>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</si>
  <si>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</si>
  <si>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</si>
  <si>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</si>
  <si>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</si>
  <si>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</si>
  <si>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</si>
  <si>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</si>
  <si>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</si>
  <si>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</si>
  <si>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</si>
  <si>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</si>
  <si>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</si>
  <si>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</si>
  <si>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</si>
  <si>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</si>
  <si>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</si>
  <si>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</si>
  <si>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</si>
  <si>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</si>
  <si>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</si>
  <si>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</si>
  <si>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</si>
  <si>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</si>
  <si>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</si>
  <si>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</si>
  <si>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</si>
  <si>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</si>
  <si>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</si>
  <si>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</si>
  <si>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</si>
  <si>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</si>
  <si>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</si>
  <si>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</si>
  <si>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</si>
  <si>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</si>
  <si>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</si>
  <si>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</si>
  <si>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</si>
  <si>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</si>
  <si>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</si>
  <si>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</si>
  <si>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</si>
  <si>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</si>
  <si>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</si>
  <si>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</si>
  <si>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</si>
  <si>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</si>
  <si>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</si>
  <si>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</si>
  <si>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</si>
  <si>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</si>
  <si>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</si>
  <si>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</si>
  <si>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</si>
  <si>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</si>
  <si>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</si>
  <si>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</si>
  <si>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</si>
  <si>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</si>
  <si>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</si>
  <si>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</si>
  <si>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</si>
  <si>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</si>
  <si>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</si>
  <si>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</si>
  <si>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</si>
  <si>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</si>
  <si>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</si>
  <si>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</si>
  <si>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</si>
  <si>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</si>
  <si>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</si>
  <si>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</si>
  <si>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</si>
  <si>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</si>
  <si>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</si>
  <si>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</si>
  <si>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</si>
  <si>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</si>
  <si>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</si>
  <si>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</si>
  <si>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</si>
  <si>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</si>
  <si>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</si>
  <si>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</si>
  <si>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</si>
  <si>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</si>
  <si>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</si>
  <si>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</si>
  <si>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</si>
  <si>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</si>
  <si>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</si>
  <si>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</si>
  <si>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</si>
  <si>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</si>
  <si>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</si>
  <si>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</si>
  <si>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</si>
  <si>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</si>
  <si>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</si>
  <si>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</si>
  <si>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</si>
  <si>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</si>
  <si>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</si>
  <si>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</si>
  <si>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</si>
  <si>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</si>
  <si>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</si>
  <si>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</si>
  <si>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</si>
  <si>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</si>
  <si>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</si>
  <si>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</si>
  <si>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</si>
  <si>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</si>
  <si>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</si>
  <si>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</si>
  <si>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</si>
  <si>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</si>
  <si>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</si>
  <si>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</si>
  <si>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</si>
  <si>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</si>
  <si>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</si>
  <si>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</si>
  <si>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</si>
  <si>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</si>
  <si>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</si>
  <si>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</si>
  <si>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</si>
  <si>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</si>
  <si>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</si>
  <si>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</si>
  <si>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</si>
  <si>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</si>
  <si>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</si>
  <si>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</si>
  <si>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</si>
  <si>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</si>
  <si>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</si>
  <si>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</si>
  <si>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</si>
  <si>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</si>
  <si>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</si>
  <si>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</si>
  <si>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</si>
  <si>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</si>
  <si>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</si>
  <si>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</si>
  <si>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</si>
  <si>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</si>
  <si>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</si>
  <si>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</si>
  <si>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</si>
  <si>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</si>
  <si>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</si>
  <si>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</si>
  <si>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</si>
  <si>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</si>
  <si>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</si>
  <si>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</si>
  <si>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</si>
  <si>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</si>
  <si>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</si>
  <si>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</si>
  <si>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</si>
  <si>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</si>
  <si>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</si>
  <si>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</si>
  <si>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</si>
  <si>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</si>
  <si>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</si>
  <si>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</si>
  <si>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</si>
  <si>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</si>
  <si>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</si>
  <si>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</si>
  <si>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</si>
  <si>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</si>
  <si>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</si>
  <si>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</si>
  <si>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</si>
  <si>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</si>
  <si>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</si>
  <si>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</si>
  <si>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</si>
  <si>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</si>
  <si>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</si>
  <si>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</si>
  <si>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</si>
  <si>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</si>
  <si>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</si>
  <si>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</si>
  <si>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</si>
  <si>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</si>
  <si>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</si>
  <si>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</si>
  <si>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</si>
  <si>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</si>
  <si>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</si>
  <si>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</si>
  <si>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</si>
  <si>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</si>
  <si>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</si>
  <si>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</si>
  <si>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</si>
  <si>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</si>
  <si>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</si>
  <si>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</si>
  <si>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</si>
  <si>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</si>
  <si>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</si>
  <si>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</si>
  <si>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</si>
  <si>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</si>
  <si>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</si>
  <si>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</si>
  <si>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</si>
  <si>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</si>
  <si>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</si>
  <si>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</si>
  <si>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</si>
  <si>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</si>
  <si>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</si>
  <si>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</si>
  <si>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</si>
  <si>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</si>
  <si>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</si>
  <si>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</si>
  <si>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</si>
  <si>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</si>
  <si>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</si>
  <si>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</si>
  <si>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</si>
  <si>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</si>
  <si>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</si>
  <si>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</si>
  <si>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goals</t>
  </si>
  <si>
    <t>dontations</t>
  </si>
  <si>
    <t>backers</t>
  </si>
  <si>
    <t>Mean Goal</t>
  </si>
  <si>
    <t>Median Goal</t>
  </si>
  <si>
    <t>Successful</t>
  </si>
  <si>
    <t>Failure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</si>
  <si>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</si>
  <si>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</si>
  <si>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</si>
  <si>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</si>
  <si>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</si>
  <si>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</si>
  <si>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Lower Quartile of Pledged</t>
  </si>
  <si>
    <t>IQR of Pledged</t>
  </si>
  <si>
    <t>Standard Deviation of Pledged</t>
  </si>
  <si>
    <t>Upper Quartile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</si>
  <si>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</si>
  <si>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</si>
  <si>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</si>
  <si>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</si>
  <si>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</si>
  <si>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</si>
  <si>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</si>
  <si>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</si>
  <si>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</si>
  <si>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</si>
  <si>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</si>
  <si>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</si>
  <si>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</si>
  <si>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</si>
  <si>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</si>
  <si>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</si>
  <si>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</si>
  <si>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</si>
  <si>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</si>
  <si>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</si>
  <si>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Perecentage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</si>
  <si>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</si>
  <si>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</si>
  <si>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</si>
  <si>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</si>
  <si>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</si>
  <si>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</si>
  <si>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</si>
  <si>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</si>
  <si>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</si>
  <si>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</si>
  <si>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</si>
  <si>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</t>
  </si>
  <si>
    <t>Sum of Percentage Successful</t>
  </si>
  <si>
    <t>Sum of Percentage Failed</t>
  </si>
  <si>
    <t>Sum of Perecentage Canceled</t>
  </si>
  <si>
    <t xml:space="preserve">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</si>
</sst>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2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165" fontId="2" fillId="0" borderId="0" xfId="0" applyNumberFormat="1" applyFont="1" applyAlignment="1">
      <alignment horizontal="left" indent="2"/>
    </xf>
    <xf numFmtId="165" fontId="2" fillId="0" borderId="0" xfId="1" applyNumberFormat="1" applyFont="1" applyAlignment="1">
      <alignment horizontal="left" indent="2"/>
    </xf>
    <xf numFmtId="165" fontId="0" fillId="0" borderId="0" xfId="0" applyNumberFormat="1" applyAlignment="1">
      <alignment horizontal="left" indent="2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numFmt numFmtId="13" formatCode="0%"/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A-724C-8F81-97BB7A4E64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A-724C-8F81-97BB7A4E64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A-724C-8F81-97BB7A4E64E0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8A-724C-8F81-97BB7A4E6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494528"/>
        <c:axId val="1217023840"/>
      </c:lineChart>
      <c:catAx>
        <c:axId val="12164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23840"/>
        <c:crosses val="autoZero"/>
        <c:auto val="1"/>
        <c:lblAlgn val="ctr"/>
        <c:lblOffset val="100"/>
        <c:noMultiLvlLbl val="0"/>
      </c:catAx>
      <c:valAx>
        <c:axId val="12170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Sheet4!$A$2:$A$14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0.55029585798816572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A-5049-89AA-28FAAB00FD08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Sheet4!$A$2:$A$14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0.44970414201183434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CAA-5049-89AA-28FAAB00FD08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Sum of Perecentage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Sheet4!$A$2:$A$14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Sheet4!$D$2:$D$14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AA-5049-89AA-28FAAB00F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550144"/>
        <c:axId val="1159875312"/>
      </c:lineChart>
      <c:catAx>
        <c:axId val="11645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875312"/>
        <c:crosses val="autoZero"/>
        <c:auto val="1"/>
        <c:lblAlgn val="ctr"/>
        <c:lblOffset val="100"/>
        <c:noMultiLvlLbl val="0"/>
      </c:catAx>
      <c:valAx>
        <c:axId val="11598753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B-B848-AA51-EB828CABBD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D-2A49-A664-1635F53AD2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D-2A49-A664-1635F53AD2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D-2A49-A664-1635F53AD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4136272"/>
        <c:axId val="1004124624"/>
      </c:barChart>
      <c:catAx>
        <c:axId val="100413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24624"/>
        <c:crosses val="autoZero"/>
        <c:auto val="1"/>
        <c:lblAlgn val="ctr"/>
        <c:lblOffset val="100"/>
        <c:noMultiLvlLbl val="0"/>
      </c:catAx>
      <c:valAx>
        <c:axId val="10041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3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0-C948-A157-51AEAFFD8E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B-014C-911D-61E00E0845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B-014C-911D-61E00E084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1053152"/>
        <c:axId val="950853328"/>
      </c:barChart>
      <c:catAx>
        <c:axId val="95105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853328"/>
        <c:crosses val="autoZero"/>
        <c:auto val="1"/>
        <c:lblAlgn val="ctr"/>
        <c:lblOffset val="100"/>
        <c:noMultiLvlLbl val="0"/>
      </c:catAx>
      <c:valAx>
        <c:axId val="9508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95250</xdr:rowOff>
    </xdr:from>
    <xdr:to>
      <xdr:col>13</xdr:col>
      <xdr:colOff>279400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12B76-1E32-11C6-7C71-6E8707D3B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16</xdr:row>
      <xdr:rowOff>177800</xdr:rowOff>
    </xdr:from>
    <xdr:to>
      <xdr:col>16</xdr:col>
      <xdr:colOff>292100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2326-0AB7-62BE-09CC-0BDFDD1AF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9</xdr:row>
      <xdr:rowOff>127000</xdr:rowOff>
    </xdr:from>
    <xdr:to>
      <xdr:col>13</xdr:col>
      <xdr:colOff>215900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E148C-AD95-7537-AC1D-5E5706D62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7</xdr:row>
      <xdr:rowOff>139700</xdr:rowOff>
    </xdr:from>
    <xdr:to>
      <xdr:col>13</xdr:col>
      <xdr:colOff>533400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30171-208B-DB7A-3DE5-1DAF57702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BF Medical Transportation Services" refreshedDate="44758.534961689817" createdVersion="8" refreshedVersion="8" minRefreshableVersion="3" recordCount="4115" xr:uid="{07E26DE3-7A7B-4F43-8935-F2406279857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BF Medical Transportation Services" refreshedDate="44758.534961921294" createdVersion="8" refreshedVersion="8" minRefreshableVersion="3" recordCount="4114" xr:uid="{8BBF4F86-5A54-BF48-AB3A-64BA559831A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BF Medical Transportation Services" refreshedDate="44758.601698726852" createdVersion="8" refreshedVersion="8" minRefreshableVersion="3" recordCount="12" xr:uid="{E5B29DEC-9139-6E42-8F59-1C389FB5A78A}">
  <cacheSource type="worksheet">
    <worksheetSource ref="A1:H13" sheet="Outcomes based on Goals"/>
  </cacheSource>
  <cacheFields count="8">
    <cacheField name="Goal" numFmtId="0">
      <sharedItems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s v="Less Than 1000" u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e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7BC48-8EC8-D34E-8B97-BDAA83864108}" name="PivotTable3" cacheId="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7569B-AB6A-EA49-9CFC-2CC6C137AE00}" name="PivotTable4" cacheId="2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D14" firstHeaderRow="0" firstDataRow="1" firstDataCol="1"/>
  <pivotFields count="8">
    <pivotField axis="axisRow" showAll="0" sortType="ascending">
      <items count="14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m="1" x="12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ecentage Canceled" fld="7" baseField="0" baseItem="0"/>
  </dataFields>
  <formats count="1">
    <format dxfId="0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</formats>
  <chartFormats count="3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044D7-96EB-3D40-964E-E71324C589AE}" name="PivotTable1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4FE63-1C1A-5143-A8B5-BC66C2D40CA3}" name="PivotTable2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0B6-9B95-4F40-8004-73F3A0B23229}">
  <dimension ref="A1:F18"/>
  <sheetViews>
    <sheetView tabSelected="1"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8384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8391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8392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8393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8394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8385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8395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8386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8387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8388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8389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8390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8396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E97F-7364-F949-8CD9-87591CE112B2}">
  <dimension ref="A1:D14"/>
  <sheetViews>
    <sheetView topLeftCell="A6" workbookViewId="0">
      <selection activeCell="K8" sqref="K8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4.33203125" bestFit="1" customWidth="1"/>
    <col min="5" max="12" width="4.5" bestFit="1" customWidth="1"/>
    <col min="13" max="13" width="10" bestFit="1" customWidth="1"/>
  </cols>
  <sheetData>
    <row r="1" spans="1:4" x14ac:dyDescent="0.2">
      <c r="A1" s="14" t="s">
        <v>8362</v>
      </c>
      <c r="B1" t="s">
        <v>8417</v>
      </c>
      <c r="C1" t="s">
        <v>8418</v>
      </c>
      <c r="D1" t="s">
        <v>8419</v>
      </c>
    </row>
    <row r="2" spans="1:4" x14ac:dyDescent="0.2">
      <c r="A2" s="15" t="s">
        <v>8420</v>
      </c>
      <c r="B2" s="27">
        <v>0.75806451612903225</v>
      </c>
      <c r="C2" s="27">
        <v>0.24193548387096775</v>
      </c>
      <c r="D2" s="11">
        <v>0</v>
      </c>
    </row>
    <row r="3" spans="1:4" x14ac:dyDescent="0.2">
      <c r="A3" s="15" t="s">
        <v>8405</v>
      </c>
      <c r="B3" s="27">
        <v>0.72659176029962547</v>
      </c>
      <c r="C3" s="27">
        <v>0.27340823970037453</v>
      </c>
      <c r="D3" s="11">
        <v>0</v>
      </c>
    </row>
    <row r="4" spans="1:4" x14ac:dyDescent="0.2">
      <c r="A4" s="15" t="s">
        <v>8407</v>
      </c>
      <c r="B4" s="27">
        <v>0.54166666666666663</v>
      </c>
      <c r="C4" s="27">
        <v>0.45833333333333331</v>
      </c>
      <c r="D4" s="11">
        <v>0</v>
      </c>
    </row>
    <row r="5" spans="1:4" x14ac:dyDescent="0.2">
      <c r="A5" s="15" t="s">
        <v>8408</v>
      </c>
      <c r="B5" s="27">
        <v>0.5</v>
      </c>
      <c r="C5" s="27">
        <v>0.5</v>
      </c>
      <c r="D5" s="11">
        <v>0</v>
      </c>
    </row>
    <row r="6" spans="1:4" x14ac:dyDescent="0.2">
      <c r="A6" s="15" t="s">
        <v>8409</v>
      </c>
      <c r="B6" s="27">
        <v>0.45</v>
      </c>
      <c r="C6" s="27">
        <v>0.55000000000000004</v>
      </c>
      <c r="D6" s="11">
        <v>0</v>
      </c>
    </row>
    <row r="7" spans="1:4" x14ac:dyDescent="0.2">
      <c r="A7" s="15" t="s">
        <v>8410</v>
      </c>
      <c r="B7" s="27">
        <v>0.2</v>
      </c>
      <c r="C7" s="27">
        <v>0.8</v>
      </c>
      <c r="D7" s="11">
        <v>0</v>
      </c>
    </row>
    <row r="8" spans="1:4" x14ac:dyDescent="0.2">
      <c r="A8" s="15" t="s">
        <v>8411</v>
      </c>
      <c r="B8" s="27">
        <v>0.27272727272727271</v>
      </c>
      <c r="C8" s="27">
        <v>0.72727272727272729</v>
      </c>
      <c r="D8" s="11">
        <v>0</v>
      </c>
    </row>
    <row r="9" spans="1:4" x14ac:dyDescent="0.2">
      <c r="A9" s="15" t="s">
        <v>8412</v>
      </c>
      <c r="B9" s="27">
        <v>0.66666666666666663</v>
      </c>
      <c r="C9" s="27">
        <v>0.33333333333333331</v>
      </c>
      <c r="D9" s="11">
        <v>0</v>
      </c>
    </row>
    <row r="10" spans="1:4" x14ac:dyDescent="0.2">
      <c r="A10" s="15" t="s">
        <v>8413</v>
      </c>
      <c r="B10" s="27">
        <v>0.66666666666666663</v>
      </c>
      <c r="C10" s="27">
        <v>0.33333333333333331</v>
      </c>
      <c r="D10" s="11">
        <v>0</v>
      </c>
    </row>
    <row r="11" spans="1:4" x14ac:dyDescent="0.2">
      <c r="A11" s="15" t="s">
        <v>8414</v>
      </c>
      <c r="B11" s="27">
        <v>0</v>
      </c>
      <c r="C11" s="27">
        <v>1</v>
      </c>
      <c r="D11" s="11">
        <v>0</v>
      </c>
    </row>
    <row r="12" spans="1:4" x14ac:dyDescent="0.2">
      <c r="A12" s="15" t="s">
        <v>8406</v>
      </c>
      <c r="B12" s="27">
        <v>0.55029585798816572</v>
      </c>
      <c r="C12" s="27">
        <v>0.44970414201183434</v>
      </c>
      <c r="D12" s="11">
        <v>0</v>
      </c>
    </row>
    <row r="13" spans="1:4" x14ac:dyDescent="0.2">
      <c r="A13" s="15" t="s">
        <v>8415</v>
      </c>
      <c r="B13" s="27">
        <v>0.125</v>
      </c>
      <c r="C13" s="27">
        <v>0.875</v>
      </c>
      <c r="D13" s="11">
        <v>0</v>
      </c>
    </row>
    <row r="14" spans="1:4" x14ac:dyDescent="0.2">
      <c r="A14" s="15" t="s">
        <v>8361</v>
      </c>
      <c r="B14" s="11">
        <v>5.4576794071440977</v>
      </c>
      <c r="C14" s="11">
        <v>6.5423205928559041</v>
      </c>
      <c r="D14" s="11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B8319-49E6-AD49-B681-AADA0CE49E58}">
  <dimension ref="A1:H21"/>
  <sheetViews>
    <sheetView workbookViewId="0">
      <selection activeCell="D21" sqref="D21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t="s">
        <v>8397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8420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t="s">
        <v>8405</v>
      </c>
      <c r="B3">
        <f>COUNTIFS(Kickstarter!F:F,"successful",Kickstarter!D:D,"&gt;=1000",Kickstarter!R:R,"plays", Kickstarter!D:D,"&lt;=4999")</f>
        <v>388</v>
      </c>
      <c r="C3">
        <f>COUNTIFS(Kickstarter!F:F,"failed",Kickstarter!D:D,"&gt;=1000",Kickstarter!R:R,"plays", Kickstarter!D:D,"&lt;=4999")</f>
        <v>146</v>
      </c>
      <c r="D3">
        <f>COUNTIFS(Kickstarter!F:F,"canceled",Kickstarter!D:D,"&gt;=1000",Kickstarter!R:R,"plays", Kickstarter!D:D,"&lt;=4999")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t="s">
        <v>8406</v>
      </c>
      <c r="B4">
        <f>COUNTIFS(Kickstarter!F:F,"successful",Kickstarter!D:D,"&gt;=5000",Kickstarter!R:R,"plays", Kickstarter!D:D,"&lt;=9999")</f>
        <v>93</v>
      </c>
      <c r="C4">
        <f>COUNTIFS(Kickstarter!F:F,"failed",Kickstarter!D:D,"&gt;=5000",Kickstarter!R:R,"plays", Kickstarter!D:D,"&lt;=9999")</f>
        <v>76</v>
      </c>
      <c r="D4">
        <f>COUNTIFS(Kickstarter!F:F,"canceled",Kickstarter!D:D,"&gt;=5000",Kickstarter!R:R,"plays", Kickstarter!D:D,"&lt;=9999")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8407</v>
      </c>
      <c r="B5">
        <f>COUNTIFS(Kickstarter!F:F,"successful",Kickstarter!D:D,"&gt;=10000",Kickstarter!R:R,"plays", Kickstarter!D:D,"&lt;=14999")</f>
        <v>39</v>
      </c>
      <c r="C5">
        <f>COUNTIFS(Kickstarter!F:F,"failed",Kickstarter!D:D,"&gt;=10000",Kickstarter!R:R,"plays", Kickstarter!D:D,"&lt;=14999")</f>
        <v>33</v>
      </c>
      <c r="D5">
        <f>COUNTIFS(Kickstarter!F:F,"canceled",Kickstarter!D:D,"&gt;=10000",Kickstarter!R:R,"plays", Kickstarter!D:D,"&lt;=14999")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8408</v>
      </c>
      <c r="B6">
        <f>COUNTIFS(Kickstarter!F:F,"successful",Kickstarter!D:D,"&gt;=15000",Kickstarter!R:R,"plays", Kickstarter!D:D,"&lt;=19999")</f>
        <v>12</v>
      </c>
      <c r="C6">
        <f>COUNTIFS(Kickstarter!F:F,"failed",Kickstarter!D:D,"&gt;=15000",Kickstarter!R:R,"plays", Kickstarter!D:D,"&lt;=19999")</f>
        <v>12</v>
      </c>
      <c r="D6">
        <f>COUNTIFS(Kickstarter!F:F,"canceled",Kickstarter!D:D,"&gt;=15000",Kickstarter!R:R,"plays", Kickstarter!D:D,"&lt;=19999")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8409</v>
      </c>
      <c r="B7">
        <f>COUNTIFS(Kickstarter!F:F,"successful",Kickstarter!D:D,"&gt;=20000",Kickstarter!R:R,"plays", Kickstarter!D:D,"&lt;=24999")</f>
        <v>9</v>
      </c>
      <c r="C7">
        <f>COUNTIFS(Kickstarter!F:F,"failed",Kickstarter!D:D,"&gt;=20000",Kickstarter!R:R,"plays", Kickstarter!D:D,"&lt;=24999")</f>
        <v>11</v>
      </c>
      <c r="D7">
        <f>COUNTIFS(Kickstarter!F:F,"canceled",Kickstarter!D:D,"&gt;=20000",Kickstarter!R:R,"plays", Kickstarter!D:D,"&lt;=24999")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8410</v>
      </c>
      <c r="B8">
        <f>COUNTIFS(Kickstarter!F:F,"successful",Kickstarter!D:D,"&gt;=25000",Kickstarter!R:R,"plays", Kickstarter!D:D,"&lt;=29999")</f>
        <v>1</v>
      </c>
      <c r="C8">
        <f>COUNTIFS(Kickstarter!F:F,"failed",Kickstarter!D:D,"&gt;=25000",Kickstarter!R:R,"plays", Kickstarter!D:D,"&lt;=29999")</f>
        <v>4</v>
      </c>
      <c r="D8">
        <f>COUNTIFS(Kickstarter!F:F,"canceled",Kickstarter!D:D,"&gt;=25000",Kickstarter!R:R,"plays", Kickstarter!D:D,"&lt;=29999")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8411</v>
      </c>
      <c r="B9">
        <f>COUNTIFS(Kickstarter!F:F,"successful",Kickstarter!D:D,"&gt;=30000",Kickstarter!R:R,"plays", Kickstarter!D:D,"&lt;=34999")</f>
        <v>3</v>
      </c>
      <c r="C9">
        <f>COUNTIFS(Kickstarter!F:F,"failed",Kickstarter!D:D,"&gt;=30000",Kickstarter!R:R,"plays", Kickstarter!D:D,"&lt;=34999")</f>
        <v>8</v>
      </c>
      <c r="D9">
        <f>COUNTIFS(Kickstarter!F:F,"canceled",Kickstarter!D:D,"&gt;=30000",Kickstarter!R:R,"plays", Kickstarter!D:D,"&lt;=34999")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8412</v>
      </c>
      <c r="B10">
        <f>COUNTIFS(Kickstarter!F:F,"successful",Kickstarter!D:D,"&gt;=35000",Kickstarter!R:R,"plays", Kickstarter!D:D,"&lt;=39999")</f>
        <v>4</v>
      </c>
      <c r="C10">
        <f>COUNTIFS(Kickstarter!F:F,"failed",Kickstarter!D:D,"&gt;=35000",Kickstarter!R:R,"plays", Kickstarter!D:D,"&lt;=39999")</f>
        <v>2</v>
      </c>
      <c r="D10">
        <f>COUNTIFS(Kickstarter!F:F,"canceled",Kickstarter!D:D,"&gt;=35000",Kickstarter!R:R,"plays", Kickstarter!D:D,"&lt;=39999")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8413</v>
      </c>
      <c r="B11">
        <f>COUNTIFS(Kickstarter!F:F,"successful",Kickstarter!D:D,"&gt;=40000",Kickstarter!R:R,"plays", Kickstarter!D:D,"&lt;=44999")</f>
        <v>2</v>
      </c>
      <c r="C11">
        <f>COUNTIFS(Kickstarter!F:F,"failed",Kickstarter!D:D,"&gt;=40000",Kickstarter!R:R,"plays", Kickstarter!D:D,"&lt;=44999")</f>
        <v>1</v>
      </c>
      <c r="D11">
        <f>COUNTIFS(Kickstarter!F:F,"canceled",Kickstarter!D:D,"&gt;=40000",Kickstarter!R:R,"plays", Kickstarter!D:D,"&lt;=44999")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t="s">
        <v>8414</v>
      </c>
      <c r="B12">
        <f>COUNTIFS(Kickstarter!F:F,"successful",Kickstarter!D:D,"&gt;=45000",Kickstarter!R:R,"plays", Kickstarter!D:D,"&lt;=49999")</f>
        <v>0</v>
      </c>
      <c r="C12">
        <f>COUNTIFS(Kickstarter!F:F,"failed",Kickstarter!D:D,"&gt;=45000",Kickstarter!R:R,"plays", Kickstarter!D:D,"&lt;=49999")</f>
        <v>1</v>
      </c>
      <c r="D12">
        <f>COUNTIFS(Kickstarter!F:F,"canceled",Kickstarter!D:D,"&gt;=45000",Kickstarter!R:R,"plays", Kickstarter!D:D,"&lt;=49999")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t="s">
        <v>8415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21" spans="8:8" x14ac:dyDescent="0.2">
      <c r="H21" t="s">
        <v>8416</v>
      </c>
    </row>
  </sheetData>
  <pageMargins left="0.7" right="0.7" top="0.75" bottom="0.75" header="0.3" footer="0.3"/>
  <ignoredErrors>
    <ignoredError sqref="B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5" zoomScaleNormal="14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523" sqref="G52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0.1640625" style="11" customWidth="1"/>
    <col min="17" max="17" width="41.1640625" customWidth="1"/>
    <col min="19" max="19" width="14.6640625" style="18" customWidth="1"/>
    <col min="20" max="20" width="8.83203125" style="18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  <c r="U1" t="s">
        <v>8384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1">
        <f t="shared" ref="P67:P123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>IFERROR(ROUND(E124/L124,2),0)</f>
        <v>0</v>
      </c>
      <c r="Q124" s="13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ref="P125:P188" si="10">IFERROR(ROUND(E125/L125,2),0)</f>
        <v>25.17</v>
      </c>
      <c r="Q125" s="13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10"/>
        <v>0</v>
      </c>
      <c r="Q126" s="13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10"/>
        <v>11.67</v>
      </c>
      <c r="Q127" s="13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10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10"/>
        <v>47.5</v>
      </c>
      <c r="Q129" s="13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 s="11">
        <f t="shared" si="10"/>
        <v>311.17</v>
      </c>
      <c r="Q130" s="13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s="11">
        <f t="shared" si="10"/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1">
        <f t="shared" si="10"/>
        <v>0</v>
      </c>
      <c r="Q132" s="13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1">
        <f t="shared" si="10"/>
        <v>0</v>
      </c>
      <c r="Q133" s="13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1">
        <f t="shared" si="10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1">
        <f t="shared" si="10"/>
        <v>0</v>
      </c>
      <c r="Q135" s="13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1">
        <f t="shared" si="10"/>
        <v>0</v>
      </c>
      <c r="Q136" s="13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1">
        <f t="shared" si="10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1">
        <f t="shared" si="10"/>
        <v>0</v>
      </c>
      <c r="Q138" s="13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1">
        <f t="shared" si="10"/>
        <v>0</v>
      </c>
      <c r="Q139" s="13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1">
        <f t="shared" si="10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1">
        <f t="shared" si="10"/>
        <v>500</v>
      </c>
      <c r="Q141" s="13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1">
        <f t="shared" si="10"/>
        <v>0</v>
      </c>
      <c r="Q142" s="13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1">
        <f t="shared" si="10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1">
        <f t="shared" si="10"/>
        <v>10</v>
      </c>
      <c r="Q144" s="13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1">
        <f t="shared" si="10"/>
        <v>0</v>
      </c>
      <c r="Q145" s="13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1">
        <f t="shared" si="10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1">
        <f t="shared" si="10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1">
        <f t="shared" si="10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1">
        <f t="shared" si="10"/>
        <v>0</v>
      </c>
      <c r="Q149" s="13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1">
        <f t="shared" si="10"/>
        <v>20</v>
      </c>
      <c r="Q150" s="13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1">
        <f t="shared" si="10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1">
        <f t="shared" si="10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1">
        <f t="shared" si="10"/>
        <v>28</v>
      </c>
      <c r="Q153" s="13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1">
        <f t="shared" si="10"/>
        <v>15</v>
      </c>
      <c r="Q154" s="13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1">
        <f t="shared" si="10"/>
        <v>35.9</v>
      </c>
      <c r="Q155" s="13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1">
        <f t="shared" si="10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1">
        <f t="shared" si="10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1">
        <f t="shared" si="10"/>
        <v>119</v>
      </c>
      <c r="Q158" s="13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1">
        <f t="shared" si="10"/>
        <v>4</v>
      </c>
      <c r="Q159" s="13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1">
        <f t="shared" si="10"/>
        <v>0</v>
      </c>
      <c r="Q160" s="13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1">
        <f t="shared" si="10"/>
        <v>10</v>
      </c>
      <c r="Q161" s="13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1">
        <f t="shared" si="10"/>
        <v>0</v>
      </c>
      <c r="Q162" s="13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1">
        <f t="shared" si="10"/>
        <v>5</v>
      </c>
      <c r="Q163" s="13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1">
        <f t="shared" si="10"/>
        <v>43.5</v>
      </c>
      <c r="Q164" s="13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1">
        <f t="shared" si="10"/>
        <v>0</v>
      </c>
      <c r="Q165" s="13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1">
        <f t="shared" si="10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1">
        <f t="shared" si="10"/>
        <v>0</v>
      </c>
      <c r="Q167" s="13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1">
        <f t="shared" si="10"/>
        <v>3000</v>
      </c>
      <c r="Q168" s="13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1">
        <f t="shared" si="10"/>
        <v>5.5</v>
      </c>
      <c r="Q169" s="13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1">
        <f t="shared" si="10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1">
        <f t="shared" si="10"/>
        <v>56</v>
      </c>
      <c r="Q171" s="13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1">
        <f t="shared" si="10"/>
        <v>32.5</v>
      </c>
      <c r="Q172" s="13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1">
        <f t="shared" si="10"/>
        <v>1</v>
      </c>
      <c r="Q173" s="13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1">
        <f t="shared" si="10"/>
        <v>0</v>
      </c>
      <c r="Q174" s="13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1">
        <f t="shared" si="10"/>
        <v>0</v>
      </c>
      <c r="Q175" s="13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1">
        <f t="shared" si="10"/>
        <v>0</v>
      </c>
      <c r="Q176" s="13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1">
        <f t="shared" si="10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1">
        <f t="shared" si="10"/>
        <v>0</v>
      </c>
      <c r="Q178" s="13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1">
        <f t="shared" si="10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1">
        <f t="shared" si="10"/>
        <v>0</v>
      </c>
      <c r="Q180" s="13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1">
        <f t="shared" si="10"/>
        <v>100</v>
      </c>
      <c r="Q181" s="13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1">
        <f t="shared" si="10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1">
        <f t="shared" si="10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1">
        <f t="shared" si="10"/>
        <v>0</v>
      </c>
      <c r="Q184" s="13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1">
        <f t="shared" si="10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1">
        <f t="shared" si="10"/>
        <v>25.5</v>
      </c>
      <c r="Q186" s="13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1">
        <f t="shared" si="10"/>
        <v>220</v>
      </c>
      <c r="Q187" s="13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1">
        <f t="shared" si="10"/>
        <v>0</v>
      </c>
      <c r="Q188" s="13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1">
        <f t="shared" ref="P189:P252" si="15">IFERROR(ROUND(E189/L189,2),0)</f>
        <v>160</v>
      </c>
      <c r="Q189" s="13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1">
        <f t="shared" si="15"/>
        <v>0</v>
      </c>
      <c r="Q190" s="13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1">
        <f t="shared" si="15"/>
        <v>69</v>
      </c>
      <c r="Q191" s="13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1">
        <f t="shared" si="15"/>
        <v>50</v>
      </c>
      <c r="Q192" s="13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1">
        <f t="shared" si="15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 s="11">
        <f t="shared" si="15"/>
        <v>5.67</v>
      </c>
      <c r="Q194" s="13" t="s">
        <v>8308</v>
      </c>
      <c r="R194" t="s">
        <v>8312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 s="11">
        <f t="shared" si="15"/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11">
        <f t="shared" si="15"/>
        <v>1</v>
      </c>
      <c r="Q196" s="13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11">
        <f t="shared" si="15"/>
        <v>0</v>
      </c>
      <c r="Q197" s="13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11">
        <f t="shared" si="15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11">
        <f t="shared" si="15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11">
        <f t="shared" si="15"/>
        <v>46.5</v>
      </c>
      <c r="Q200" s="13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11">
        <f t="shared" si="15"/>
        <v>0</v>
      </c>
      <c r="Q201" s="13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11">
        <f t="shared" si="15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11">
        <f t="shared" si="15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11">
        <f t="shared" si="15"/>
        <v>0</v>
      </c>
      <c r="Q204" s="13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11">
        <f t="shared" si="15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11">
        <f t="shared" si="15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11">
        <f t="shared" si="15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11">
        <f t="shared" si="15"/>
        <v>0</v>
      </c>
      <c r="Q208" s="13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11">
        <f t="shared" si="15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11">
        <f t="shared" si="15"/>
        <v>0</v>
      </c>
      <c r="Q210" s="13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11">
        <f t="shared" si="15"/>
        <v>0</v>
      </c>
      <c r="Q211" s="13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11">
        <f t="shared" si="15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11">
        <f t="shared" si="15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11">
        <f t="shared" si="15"/>
        <v>1</v>
      </c>
      <c r="Q214" s="13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11">
        <f t="shared" si="15"/>
        <v>20</v>
      </c>
      <c r="Q215" s="13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11">
        <f t="shared" si="15"/>
        <v>1</v>
      </c>
      <c r="Q216" s="13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11">
        <f t="shared" si="15"/>
        <v>10</v>
      </c>
      <c r="Q217" s="13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11">
        <f t="shared" si="15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11">
        <f t="shared" si="15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11">
        <f t="shared" si="15"/>
        <v>100</v>
      </c>
      <c r="Q220" s="13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11">
        <f t="shared" si="15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11">
        <f t="shared" si="15"/>
        <v>120</v>
      </c>
      <c r="Q222" s="13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11">
        <f t="shared" si="15"/>
        <v>0</v>
      </c>
      <c r="Q223" s="13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11">
        <f t="shared" si="15"/>
        <v>65</v>
      </c>
      <c r="Q224" s="13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11">
        <f t="shared" si="15"/>
        <v>0</v>
      </c>
      <c r="Q225" s="13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11">
        <f t="shared" si="15"/>
        <v>0</v>
      </c>
      <c r="Q226" s="13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11">
        <f t="shared" si="15"/>
        <v>0</v>
      </c>
      <c r="Q227" s="13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11">
        <f t="shared" si="15"/>
        <v>125</v>
      </c>
      <c r="Q228" s="13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11">
        <f t="shared" si="15"/>
        <v>0</v>
      </c>
      <c r="Q229" s="13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11">
        <f t="shared" si="15"/>
        <v>0</v>
      </c>
      <c r="Q230" s="13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11">
        <f t="shared" si="15"/>
        <v>0</v>
      </c>
      <c r="Q231" s="13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11">
        <f t="shared" si="15"/>
        <v>30</v>
      </c>
      <c r="Q232" s="13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11">
        <f t="shared" si="15"/>
        <v>0</v>
      </c>
      <c r="Q233" s="13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11">
        <f t="shared" si="15"/>
        <v>15.71</v>
      </c>
      <c r="Q234" s="13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11">
        <f t="shared" si="15"/>
        <v>0</v>
      </c>
      <c r="Q235" s="13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11">
        <f t="shared" si="15"/>
        <v>80.2</v>
      </c>
      <c r="Q236" s="13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11">
        <f t="shared" si="15"/>
        <v>0</v>
      </c>
      <c r="Q237" s="13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11">
        <f t="shared" si="15"/>
        <v>0</v>
      </c>
      <c r="Q238" s="13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11">
        <f t="shared" si="15"/>
        <v>50</v>
      </c>
      <c r="Q239" s="13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11">
        <f t="shared" si="15"/>
        <v>0</v>
      </c>
      <c r="Q240" s="13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11">
        <f t="shared" si="15"/>
        <v>50</v>
      </c>
      <c r="Q241" s="13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11">
        <f t="shared" si="15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11">
        <f t="shared" si="15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11">
        <f t="shared" si="15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11">
        <f t="shared" si="15"/>
        <v>78.2</v>
      </c>
      <c r="Q245" s="13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11">
        <f t="shared" si="15"/>
        <v>47.4</v>
      </c>
      <c r="Q246" s="13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11">
        <f t="shared" si="15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11">
        <f t="shared" si="15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11">
        <f t="shared" si="15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11">
        <f t="shared" si="15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1">
        <f t="shared" si="15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1">
        <f t="shared" si="15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1">
        <f t="shared" ref="P253:P316" si="20">IFERROR(ROUND(E253/L253,2),0)</f>
        <v>57.08</v>
      </c>
      <c r="Q253" s="13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1">
        <f t="shared" si="20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1">
        <f t="shared" si="20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1">
        <f t="shared" si="20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1">
        <f t="shared" si="20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 s="11">
        <f t="shared" si="20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 s="11">
        <f t="shared" si="20"/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11">
        <f t="shared" si="20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11">
        <f t="shared" si="20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11">
        <f t="shared" si="20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11">
        <f t="shared" si="20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11">
        <f t="shared" si="20"/>
        <v>41.38</v>
      </c>
      <c r="Q264" s="13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11">
        <f t="shared" si="20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11">
        <f t="shared" si="20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11">
        <f t="shared" si="20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11">
        <f t="shared" si="20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11">
        <f t="shared" si="20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11">
        <f t="shared" si="20"/>
        <v>50.18</v>
      </c>
      <c r="Q270" s="13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11">
        <f t="shared" si="20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11">
        <f t="shared" si="20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11">
        <f t="shared" si="20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11">
        <f t="shared" si="20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11">
        <f t="shared" si="20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11">
        <f t="shared" si="20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11">
        <f t="shared" si="20"/>
        <v>65.3</v>
      </c>
      <c r="Q277" s="13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11">
        <f t="shared" si="20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11">
        <f t="shared" si="20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11">
        <f t="shared" si="20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11">
        <f t="shared" si="20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11">
        <f t="shared" si="20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11">
        <f t="shared" si="20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11">
        <f t="shared" si="20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11">
        <f t="shared" si="20"/>
        <v>101.83</v>
      </c>
      <c r="Q285" s="13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11">
        <f t="shared" si="20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11">
        <f t="shared" si="20"/>
        <v>56.9</v>
      </c>
      <c r="Q287" s="13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11">
        <f t="shared" si="20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11">
        <f t="shared" si="20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11">
        <f t="shared" si="20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11">
        <f t="shared" si="20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11">
        <f t="shared" si="20"/>
        <v>28.58</v>
      </c>
      <c r="Q292" s="13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11">
        <f t="shared" si="20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11">
        <f t="shared" si="20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11">
        <f t="shared" si="20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11">
        <f t="shared" si="20"/>
        <v>100</v>
      </c>
      <c r="Q296" s="13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11">
        <f t="shared" si="20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11">
        <f t="shared" si="20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11">
        <f t="shared" si="20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11">
        <f t="shared" si="20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11">
        <f t="shared" si="20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11">
        <f t="shared" si="20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11">
        <f t="shared" si="20"/>
        <v>61.5</v>
      </c>
      <c r="Q303" s="13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11">
        <f t="shared" si="20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11">
        <f t="shared" si="20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11">
        <f t="shared" si="20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11">
        <f t="shared" si="20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11">
        <f t="shared" si="20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11">
        <f t="shared" si="20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11">
        <f t="shared" si="20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11">
        <f t="shared" si="20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11">
        <f t="shared" si="20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11">
        <f t="shared" si="20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11">
        <f t="shared" si="20"/>
        <v>61.3</v>
      </c>
      <c r="Q314" s="13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11">
        <f t="shared" si="20"/>
        <v>80.2</v>
      </c>
      <c r="Q315" s="13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11">
        <f t="shared" si="20"/>
        <v>32.1</v>
      </c>
      <c r="Q316" s="13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11">
        <f t="shared" ref="P317:P380" si="25">IFERROR(ROUND(E317/L317,2),0)</f>
        <v>200.89</v>
      </c>
      <c r="Q317" s="13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11">
        <f t="shared" si="25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11">
        <f t="shared" si="25"/>
        <v>95.7</v>
      </c>
      <c r="Q319" s="13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11">
        <f t="shared" si="25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11">
        <f t="shared" si="25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 s="11">
        <f t="shared" si="25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 s="11">
        <f t="shared" si="25"/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11">
        <f t="shared" si="25"/>
        <v>145.04</v>
      </c>
      <c r="Q324" s="13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11">
        <f t="shared" si="25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11">
        <f t="shared" si="25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11">
        <f t="shared" si="25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11">
        <f t="shared" si="25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11">
        <f t="shared" si="25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11">
        <f t="shared" si="25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11">
        <f t="shared" si="25"/>
        <v>63.17</v>
      </c>
      <c r="Q331" s="13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11">
        <f t="shared" si="25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11">
        <f t="shared" si="25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11">
        <f t="shared" si="25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11">
        <f t="shared" si="25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11">
        <f t="shared" si="25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11">
        <f t="shared" si="25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11">
        <f t="shared" si="25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11">
        <f t="shared" si="25"/>
        <v>97.9</v>
      </c>
      <c r="Q339" s="13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11">
        <f t="shared" si="25"/>
        <v>70</v>
      </c>
      <c r="Q340" s="13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11">
        <f t="shared" si="25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11">
        <f t="shared" si="25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11">
        <f t="shared" si="25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11">
        <f t="shared" si="25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11">
        <f t="shared" si="25"/>
        <v>58.41</v>
      </c>
      <c r="Q345" s="13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11">
        <f t="shared" si="25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11">
        <f t="shared" si="25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11">
        <f t="shared" si="25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11">
        <f t="shared" si="25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11">
        <f t="shared" si="25"/>
        <v>86.55</v>
      </c>
      <c r="Q350" s="13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11">
        <f t="shared" si="25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11">
        <f t="shared" si="25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11">
        <f t="shared" si="25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11">
        <f t="shared" si="25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11">
        <f t="shared" si="25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11">
        <f t="shared" si="25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11">
        <f t="shared" si="25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11">
        <f t="shared" si="25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11">
        <f t="shared" si="25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11">
        <f t="shared" si="25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11">
        <f t="shared" si="25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11">
        <f t="shared" si="25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11">
        <f t="shared" si="25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11">
        <f t="shared" si="25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11">
        <f t="shared" si="25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11">
        <f t="shared" si="25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11">
        <f t="shared" si="25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11">
        <f t="shared" si="25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11">
        <f t="shared" si="25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11">
        <f t="shared" si="25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11">
        <f t="shared" si="25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11">
        <f t="shared" si="25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11">
        <f t="shared" si="25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11">
        <f t="shared" si="25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11">
        <f t="shared" si="25"/>
        <v>89.89</v>
      </c>
      <c r="Q375" s="13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11">
        <f t="shared" si="25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11">
        <f t="shared" si="25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11">
        <f t="shared" si="25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11">
        <f t="shared" si="25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11">
        <f t="shared" si="25"/>
        <v>40.4</v>
      </c>
      <c r="Q380" s="13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11">
        <f t="shared" ref="P381:P444" si="30">IFERROR(ROUND(E381/L381,2),0)</f>
        <v>116.86</v>
      </c>
      <c r="Q381" s="13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11">
        <f t="shared" si="30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11">
        <f t="shared" si="30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11">
        <f t="shared" si="30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11">
        <f t="shared" si="30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 s="11">
        <f t="shared" si="30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 s="11">
        <f t="shared" si="30"/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11">
        <f t="shared" si="30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11">
        <f t="shared" si="30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11">
        <f t="shared" si="30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11">
        <f t="shared" si="30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11">
        <f t="shared" si="30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11">
        <f t="shared" si="30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11">
        <f t="shared" si="30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11">
        <f t="shared" si="30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11">
        <f t="shared" si="30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11">
        <f t="shared" si="30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11">
        <f t="shared" si="30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11">
        <f t="shared" si="30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11">
        <f t="shared" si="30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11">
        <f t="shared" si="30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11">
        <f t="shared" si="30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11">
        <f t="shared" si="30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11">
        <f t="shared" si="30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11">
        <f t="shared" si="30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11">
        <f t="shared" si="30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11">
        <f t="shared" si="30"/>
        <v>55.2</v>
      </c>
      <c r="Q407" s="13" t="s">
        <v>8308</v>
      </c>
      <c r="R407" t="s">
        <v>8313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11">
        <f t="shared" si="30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11">
        <f t="shared" si="30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11">
        <f t="shared" si="30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11">
        <f t="shared" si="30"/>
        <v>45.6</v>
      </c>
      <c r="Q411" s="13" t="s">
        <v>8308</v>
      </c>
      <c r="R411" t="s">
        <v>8313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11">
        <f t="shared" si="30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11">
        <f t="shared" si="30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11">
        <f t="shared" si="30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11">
        <f t="shared" si="30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11">
        <f t="shared" si="30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11">
        <f t="shared" si="30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11">
        <f t="shared" si="30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11">
        <f t="shared" si="30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11">
        <f t="shared" si="30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11">
        <f t="shared" si="30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11">
        <f t="shared" si="30"/>
        <v>4.83</v>
      </c>
      <c r="Q422" s="13" t="s">
        <v>8308</v>
      </c>
      <c r="R422" t="s">
        <v>8314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11">
        <f t="shared" si="30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11">
        <f t="shared" si="30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11">
        <f t="shared" si="30"/>
        <v>11.77</v>
      </c>
      <c r="Q425" s="13" t="s">
        <v>8308</v>
      </c>
      <c r="R425" t="s">
        <v>8314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11">
        <f t="shared" si="30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11">
        <f t="shared" si="30"/>
        <v>3</v>
      </c>
      <c r="Q427" s="13" t="s">
        <v>8308</v>
      </c>
      <c r="R427" t="s">
        <v>8314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11">
        <f t="shared" si="30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11">
        <f t="shared" si="30"/>
        <v>0</v>
      </c>
      <c r="Q429" s="13" t="s">
        <v>8308</v>
      </c>
      <c r="R429" t="s">
        <v>8314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11">
        <f t="shared" si="30"/>
        <v>52</v>
      </c>
      <c r="Q430" s="13" t="s">
        <v>8308</v>
      </c>
      <c r="R430" t="s">
        <v>8314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11">
        <f t="shared" si="30"/>
        <v>0</v>
      </c>
      <c r="Q431" s="13" t="s">
        <v>8308</v>
      </c>
      <c r="R431" t="s">
        <v>8314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11">
        <f t="shared" si="30"/>
        <v>4.8</v>
      </c>
      <c r="Q432" s="13" t="s">
        <v>8308</v>
      </c>
      <c r="R432" t="s">
        <v>8314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11">
        <f t="shared" si="30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11">
        <f t="shared" si="30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11">
        <f t="shared" si="30"/>
        <v>0</v>
      </c>
      <c r="Q435" s="13" t="s">
        <v>8308</v>
      </c>
      <c r="R435" t="s">
        <v>8314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11">
        <f t="shared" si="30"/>
        <v>62.5</v>
      </c>
      <c r="Q436" s="13" t="s">
        <v>8308</v>
      </c>
      <c r="R436" t="s">
        <v>8314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11">
        <f t="shared" si="30"/>
        <v>1</v>
      </c>
      <c r="Q437" s="13" t="s">
        <v>8308</v>
      </c>
      <c r="R437" t="s">
        <v>8314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11">
        <f t="shared" si="30"/>
        <v>0</v>
      </c>
      <c r="Q438" s="13" t="s">
        <v>8308</v>
      </c>
      <c r="R438" t="s">
        <v>8314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11">
        <f t="shared" si="30"/>
        <v>0</v>
      </c>
      <c r="Q439" s="13" t="s">
        <v>8308</v>
      </c>
      <c r="R439" t="s">
        <v>8314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11">
        <f t="shared" si="30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11">
        <f t="shared" si="30"/>
        <v>0</v>
      </c>
      <c r="Q441" s="13" t="s">
        <v>8308</v>
      </c>
      <c r="R441" t="s">
        <v>8314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11">
        <f t="shared" si="30"/>
        <v>5</v>
      </c>
      <c r="Q442" s="13" t="s">
        <v>8308</v>
      </c>
      <c r="R442" t="s">
        <v>8314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11">
        <f t="shared" si="30"/>
        <v>0</v>
      </c>
      <c r="Q443" s="13" t="s">
        <v>8308</v>
      </c>
      <c r="R443" t="s">
        <v>8314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11">
        <f t="shared" si="30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11">
        <f t="shared" ref="P445:P508" si="35">IFERROR(ROUND(E445/L445,2),0)</f>
        <v>5</v>
      </c>
      <c r="Q445" s="13" t="s">
        <v>8308</v>
      </c>
      <c r="R445" t="s">
        <v>8314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11">
        <f t="shared" si="35"/>
        <v>50</v>
      </c>
      <c r="Q446" s="13" t="s">
        <v>8308</v>
      </c>
      <c r="R446" t="s">
        <v>8314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11">
        <f t="shared" si="35"/>
        <v>1</v>
      </c>
      <c r="Q447" s="13" t="s">
        <v>8308</v>
      </c>
      <c r="R447" t="s">
        <v>8314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11">
        <f t="shared" si="35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11">
        <f t="shared" si="35"/>
        <v>5</v>
      </c>
      <c r="Q449" s="13" t="s">
        <v>8308</v>
      </c>
      <c r="R449" t="s">
        <v>8314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 s="11">
        <f t="shared" si="35"/>
        <v>20.5</v>
      </c>
      <c r="Q450" s="13" t="s">
        <v>8308</v>
      </c>
      <c r="R450" t="s">
        <v>8314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 s="11">
        <f t="shared" si="35"/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11">
        <f t="shared" si="35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11">
        <f t="shared" si="35"/>
        <v>0</v>
      </c>
      <c r="Q453" s="13" t="s">
        <v>8308</v>
      </c>
      <c r="R453" t="s">
        <v>8314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11">
        <f t="shared" si="35"/>
        <v>40</v>
      </c>
      <c r="Q454" s="13" t="s">
        <v>8308</v>
      </c>
      <c r="R454" t="s">
        <v>8314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11">
        <f t="shared" si="35"/>
        <v>13</v>
      </c>
      <c r="Q455" s="13" t="s">
        <v>8308</v>
      </c>
      <c r="R455" t="s">
        <v>8314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11">
        <f t="shared" si="35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11">
        <f t="shared" si="35"/>
        <v>22.5</v>
      </c>
      <c r="Q457" s="13" t="s">
        <v>8308</v>
      </c>
      <c r="R457" t="s">
        <v>8314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11">
        <f t="shared" si="35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11">
        <f t="shared" si="35"/>
        <v>0</v>
      </c>
      <c r="Q459" s="13" t="s">
        <v>8308</v>
      </c>
      <c r="R459" t="s">
        <v>8314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11">
        <f t="shared" si="35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11">
        <f t="shared" si="35"/>
        <v>25</v>
      </c>
      <c r="Q461" s="13" t="s">
        <v>8308</v>
      </c>
      <c r="R461" t="s">
        <v>8314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11">
        <f t="shared" si="35"/>
        <v>12.5</v>
      </c>
      <c r="Q462" s="13" t="s">
        <v>8308</v>
      </c>
      <c r="R462" t="s">
        <v>8314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11">
        <f t="shared" si="35"/>
        <v>0</v>
      </c>
      <c r="Q463" s="13" t="s">
        <v>8308</v>
      </c>
      <c r="R463" t="s">
        <v>8314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11">
        <f t="shared" si="35"/>
        <v>0</v>
      </c>
      <c r="Q464" s="13" t="s">
        <v>8308</v>
      </c>
      <c r="R464" t="s">
        <v>8314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11">
        <f t="shared" si="35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11">
        <f t="shared" si="35"/>
        <v>1</v>
      </c>
      <c r="Q466" s="13" t="s">
        <v>8308</v>
      </c>
      <c r="R466" t="s">
        <v>8314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11">
        <f t="shared" si="35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11">
        <f t="shared" si="35"/>
        <v>15.2</v>
      </c>
      <c r="Q468" s="13" t="s">
        <v>8308</v>
      </c>
      <c r="R468" t="s">
        <v>8314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11">
        <f t="shared" si="35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11">
        <f t="shared" si="35"/>
        <v>0</v>
      </c>
      <c r="Q470" s="13" t="s">
        <v>8308</v>
      </c>
      <c r="R470" t="s">
        <v>8314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11">
        <f t="shared" si="35"/>
        <v>0</v>
      </c>
      <c r="Q471" s="13" t="s">
        <v>8308</v>
      </c>
      <c r="R471" t="s">
        <v>8314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11">
        <f t="shared" si="35"/>
        <v>25.5</v>
      </c>
      <c r="Q472" s="13" t="s">
        <v>8308</v>
      </c>
      <c r="R472" t="s">
        <v>8314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11">
        <f t="shared" si="35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11">
        <f t="shared" si="35"/>
        <v>28.2</v>
      </c>
      <c r="Q474" s="13" t="s">
        <v>8308</v>
      </c>
      <c r="R474" t="s">
        <v>8314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11">
        <f t="shared" si="35"/>
        <v>61.5</v>
      </c>
      <c r="Q475" s="13" t="s">
        <v>8308</v>
      </c>
      <c r="R475" t="s">
        <v>8314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11">
        <f t="shared" si="35"/>
        <v>1</v>
      </c>
      <c r="Q476" s="13" t="s">
        <v>8308</v>
      </c>
      <c r="R476" t="s">
        <v>8314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11">
        <f t="shared" si="35"/>
        <v>0</v>
      </c>
      <c r="Q477" s="13" t="s">
        <v>8308</v>
      </c>
      <c r="R477" t="s">
        <v>8314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11">
        <f t="shared" si="35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11">
        <f t="shared" si="35"/>
        <v>0</v>
      </c>
      <c r="Q479" s="13" t="s">
        <v>8308</v>
      </c>
      <c r="R479" t="s">
        <v>8314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11">
        <f t="shared" si="35"/>
        <v>0</v>
      </c>
      <c r="Q480" s="13" t="s">
        <v>8308</v>
      </c>
      <c r="R480" t="s">
        <v>8314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11">
        <f t="shared" si="35"/>
        <v>88.8</v>
      </c>
      <c r="Q481" s="13" t="s">
        <v>8308</v>
      </c>
      <c r="R481" t="s">
        <v>8314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11">
        <f t="shared" si="35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11">
        <f t="shared" si="35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11">
        <f t="shared" si="35"/>
        <v>10</v>
      </c>
      <c r="Q484" s="13" t="s">
        <v>8308</v>
      </c>
      <c r="R484" t="s">
        <v>8314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11">
        <f t="shared" si="35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11">
        <f t="shared" si="35"/>
        <v>13.55</v>
      </c>
      <c r="Q486" s="13" t="s">
        <v>8308</v>
      </c>
      <c r="R486" t="s">
        <v>8314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11">
        <f t="shared" si="35"/>
        <v>66.52</v>
      </c>
      <c r="Q487" s="13" t="s">
        <v>8308</v>
      </c>
      <c r="R487" t="s">
        <v>8314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11">
        <f t="shared" si="35"/>
        <v>50</v>
      </c>
      <c r="Q488" s="13" t="s">
        <v>8308</v>
      </c>
      <c r="R488" t="s">
        <v>8314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11">
        <f t="shared" si="35"/>
        <v>0</v>
      </c>
      <c r="Q489" s="13" t="s">
        <v>8308</v>
      </c>
      <c r="R489" t="s">
        <v>8314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11">
        <f t="shared" si="35"/>
        <v>0</v>
      </c>
      <c r="Q490" s="13" t="s">
        <v>8308</v>
      </c>
      <c r="R490" t="s">
        <v>8314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11">
        <f t="shared" si="35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11">
        <f t="shared" si="35"/>
        <v>0</v>
      </c>
      <c r="Q492" s="13" t="s">
        <v>8308</v>
      </c>
      <c r="R492" t="s">
        <v>8314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11">
        <f t="shared" si="35"/>
        <v>0</v>
      </c>
      <c r="Q493" s="13" t="s">
        <v>8308</v>
      </c>
      <c r="R493" t="s">
        <v>8314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11">
        <f t="shared" si="35"/>
        <v>0</v>
      </c>
      <c r="Q494" s="13" t="s">
        <v>8308</v>
      </c>
      <c r="R494" t="s">
        <v>8314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11">
        <f t="shared" si="35"/>
        <v>0</v>
      </c>
      <c r="Q495" s="13" t="s">
        <v>8308</v>
      </c>
      <c r="R495" t="s">
        <v>8314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11">
        <f t="shared" si="35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11">
        <f t="shared" si="35"/>
        <v>0</v>
      </c>
      <c r="Q497" s="13" t="s">
        <v>8308</v>
      </c>
      <c r="R497" t="s">
        <v>8314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11">
        <f t="shared" si="35"/>
        <v>1</v>
      </c>
      <c r="Q498" s="13" t="s">
        <v>8308</v>
      </c>
      <c r="R498" t="s">
        <v>8314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11">
        <f t="shared" si="35"/>
        <v>10</v>
      </c>
      <c r="Q499" s="13" t="s">
        <v>8308</v>
      </c>
      <c r="R499" t="s">
        <v>8314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11">
        <f t="shared" si="35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11">
        <f t="shared" si="35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11">
        <f t="shared" si="35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11">
        <f t="shared" si="35"/>
        <v>0</v>
      </c>
      <c r="Q503" s="13" t="s">
        <v>8308</v>
      </c>
      <c r="R503" t="s">
        <v>8314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11">
        <f t="shared" si="35"/>
        <v>57.5</v>
      </c>
      <c r="Q504" s="13" t="s">
        <v>8308</v>
      </c>
      <c r="R504" t="s">
        <v>8314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11">
        <f t="shared" si="35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11">
        <f t="shared" si="35"/>
        <v>67</v>
      </c>
      <c r="Q506" s="13" t="s">
        <v>8308</v>
      </c>
      <c r="R506" t="s">
        <v>8314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11">
        <f t="shared" si="35"/>
        <v>3.71</v>
      </c>
      <c r="Q507" s="13" t="s">
        <v>8308</v>
      </c>
      <c r="R507" t="s">
        <v>8314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11">
        <f t="shared" si="35"/>
        <v>250</v>
      </c>
      <c r="Q508" s="13" t="s">
        <v>8308</v>
      </c>
      <c r="R508" t="s">
        <v>8314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11">
        <f t="shared" ref="P509:P572" si="40">IFERROR(ROUND(E509/L509,2),0)</f>
        <v>64</v>
      </c>
      <c r="Q509" s="13" t="s">
        <v>8308</v>
      </c>
      <c r="R509" t="s">
        <v>8314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11">
        <f t="shared" si="40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11">
        <f t="shared" si="40"/>
        <v>10</v>
      </c>
      <c r="Q511" s="13" t="s">
        <v>8308</v>
      </c>
      <c r="R511" t="s">
        <v>8314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11">
        <f t="shared" si="40"/>
        <v>0</v>
      </c>
      <c r="Q512" s="13" t="s">
        <v>8308</v>
      </c>
      <c r="R512" t="s">
        <v>8314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11">
        <f t="shared" si="40"/>
        <v>30</v>
      </c>
      <c r="Q513" s="13" t="s">
        <v>8308</v>
      </c>
      <c r="R513" t="s">
        <v>8314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 s="11">
        <f t="shared" si="40"/>
        <v>5.5</v>
      </c>
      <c r="Q514" s="13" t="s">
        <v>8308</v>
      </c>
      <c r="R514" t="s">
        <v>8314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 s="11">
        <f t="shared" si="40"/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11">
        <f t="shared" si="40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11">
        <f t="shared" si="40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11">
        <f t="shared" si="40"/>
        <v>0</v>
      </c>
      <c r="Q518" s="13" t="s">
        <v>8308</v>
      </c>
      <c r="R518" t="s">
        <v>8314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11">
        <f t="shared" si="40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11">
        <f t="shared" si="40"/>
        <v>0</v>
      </c>
      <c r="Q520" s="13" t="s">
        <v>8308</v>
      </c>
      <c r="R520" t="s">
        <v>8314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11">
        <f t="shared" si="40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1">
        <f t="shared" si="40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1">
        <f t="shared" si="40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1">
        <f t="shared" si="40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1">
        <f t="shared" si="40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1">
        <f t="shared" si="40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1">
        <f t="shared" si="40"/>
        <v>1000</v>
      </c>
      <c r="Q527" s="13" t="s">
        <v>8315</v>
      </c>
      <c r="R527" t="s">
        <v>8316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1">
        <f t="shared" si="40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1">
        <f t="shared" si="40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1">
        <f t="shared" si="40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1">
        <f t="shared" si="40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1">
        <f t="shared" si="40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1">
        <f t="shared" si="40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1">
        <f t="shared" si="40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1">
        <f t="shared" si="40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1">
        <f t="shared" si="40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1">
        <f t="shared" si="40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1">
        <f t="shared" si="40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1">
        <f t="shared" si="40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1">
        <f t="shared" si="40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1">
        <f t="shared" si="40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11">
        <f t="shared" si="40"/>
        <v>1</v>
      </c>
      <c r="Q542" s="13" t="s">
        <v>8317</v>
      </c>
      <c r="R542" t="s">
        <v>8318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11">
        <f t="shared" si="40"/>
        <v>25</v>
      </c>
      <c r="Q543" s="13" t="s">
        <v>8317</v>
      </c>
      <c r="R543" t="s">
        <v>8318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11">
        <f t="shared" si="40"/>
        <v>1</v>
      </c>
      <c r="Q544" s="13" t="s">
        <v>8317</v>
      </c>
      <c r="R544" t="s">
        <v>8318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11">
        <f t="shared" si="40"/>
        <v>35</v>
      </c>
      <c r="Q545" s="13" t="s">
        <v>8317</v>
      </c>
      <c r="R545" t="s">
        <v>8318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11">
        <f t="shared" si="40"/>
        <v>3</v>
      </c>
      <c r="Q546" s="13" t="s">
        <v>8317</v>
      </c>
      <c r="R546" t="s">
        <v>8318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11">
        <f t="shared" si="40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11">
        <f t="shared" si="40"/>
        <v>26</v>
      </c>
      <c r="Q548" s="13" t="s">
        <v>8317</v>
      </c>
      <c r="R548" t="s">
        <v>8318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11">
        <f t="shared" si="40"/>
        <v>0</v>
      </c>
      <c r="Q549" s="13" t="s">
        <v>8317</v>
      </c>
      <c r="R549" t="s">
        <v>8318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11">
        <f t="shared" si="40"/>
        <v>9</v>
      </c>
      <c r="Q550" s="13" t="s">
        <v>8317</v>
      </c>
      <c r="R550" t="s">
        <v>8318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11">
        <f t="shared" si="40"/>
        <v>8.5</v>
      </c>
      <c r="Q551" s="13" t="s">
        <v>8317</v>
      </c>
      <c r="R551" t="s">
        <v>8318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11">
        <f t="shared" si="40"/>
        <v>8.75</v>
      </c>
      <c r="Q552" s="13" t="s">
        <v>8317</v>
      </c>
      <c r="R552" t="s">
        <v>8318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11">
        <f t="shared" si="40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11">
        <f t="shared" si="40"/>
        <v>0</v>
      </c>
      <c r="Q554" s="13" t="s">
        <v>8317</v>
      </c>
      <c r="R554" t="s">
        <v>8318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11">
        <f t="shared" si="40"/>
        <v>20.5</v>
      </c>
      <c r="Q555" s="13" t="s">
        <v>8317</v>
      </c>
      <c r="R555" t="s">
        <v>8318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11">
        <f t="shared" si="40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11">
        <f t="shared" si="40"/>
        <v>0</v>
      </c>
      <c r="Q557" s="13" t="s">
        <v>8317</v>
      </c>
      <c r="R557" t="s">
        <v>8318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11">
        <f t="shared" si="40"/>
        <v>200</v>
      </c>
      <c r="Q558" s="13" t="s">
        <v>8317</v>
      </c>
      <c r="R558" t="s">
        <v>8318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11">
        <f t="shared" si="40"/>
        <v>68.3</v>
      </c>
      <c r="Q559" s="13" t="s">
        <v>8317</v>
      </c>
      <c r="R559" t="s">
        <v>8318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11">
        <f t="shared" si="40"/>
        <v>0</v>
      </c>
      <c r="Q560" s="13" t="s">
        <v>8317</v>
      </c>
      <c r="R560" t="s">
        <v>8318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11">
        <f t="shared" si="40"/>
        <v>50</v>
      </c>
      <c r="Q561" s="13" t="s">
        <v>8317</v>
      </c>
      <c r="R561" t="s">
        <v>8318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11">
        <f t="shared" si="40"/>
        <v>4</v>
      </c>
      <c r="Q562" s="13" t="s">
        <v>8317</v>
      </c>
      <c r="R562" t="s">
        <v>8318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11">
        <f t="shared" si="40"/>
        <v>27.5</v>
      </c>
      <c r="Q563" s="13" t="s">
        <v>8317</v>
      </c>
      <c r="R563" t="s">
        <v>8318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11">
        <f t="shared" si="40"/>
        <v>0</v>
      </c>
      <c r="Q564" s="13" t="s">
        <v>8317</v>
      </c>
      <c r="R564" t="s">
        <v>8318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11">
        <f t="shared" si="40"/>
        <v>34</v>
      </c>
      <c r="Q565" s="13" t="s">
        <v>8317</v>
      </c>
      <c r="R565" t="s">
        <v>8318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11">
        <f t="shared" si="40"/>
        <v>1</v>
      </c>
      <c r="Q566" s="13" t="s">
        <v>8317</v>
      </c>
      <c r="R566" t="s">
        <v>8318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11">
        <f t="shared" si="40"/>
        <v>0</v>
      </c>
      <c r="Q567" s="13" t="s">
        <v>8317</v>
      </c>
      <c r="R567" t="s">
        <v>8318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11">
        <f t="shared" si="40"/>
        <v>1</v>
      </c>
      <c r="Q568" s="13" t="s">
        <v>8317</v>
      </c>
      <c r="R568" t="s">
        <v>8318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11">
        <f t="shared" si="40"/>
        <v>0</v>
      </c>
      <c r="Q569" s="13" t="s">
        <v>8317</v>
      </c>
      <c r="R569" t="s">
        <v>8318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11">
        <f t="shared" si="40"/>
        <v>49</v>
      </c>
      <c r="Q570" s="13" t="s">
        <v>8317</v>
      </c>
      <c r="R570" t="s">
        <v>8318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11">
        <f t="shared" si="40"/>
        <v>20</v>
      </c>
      <c r="Q571" s="13" t="s">
        <v>8317</v>
      </c>
      <c r="R571" t="s">
        <v>8318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11">
        <f t="shared" si="40"/>
        <v>142</v>
      </c>
      <c r="Q572" s="13" t="s">
        <v>8317</v>
      </c>
      <c r="R572" t="s">
        <v>8318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11">
        <f t="shared" ref="P573:P636" si="45">IFERROR(ROUND(E573/L573,2),0)</f>
        <v>53</v>
      </c>
      <c r="Q573" s="13" t="s">
        <v>8317</v>
      </c>
      <c r="R573" t="s">
        <v>8318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11">
        <f t="shared" si="45"/>
        <v>0</v>
      </c>
      <c r="Q574" s="13" t="s">
        <v>8317</v>
      </c>
      <c r="R574" t="s">
        <v>8318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11">
        <f t="shared" si="45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11">
        <f t="shared" si="45"/>
        <v>20</v>
      </c>
      <c r="Q576" s="13" t="s">
        <v>8317</v>
      </c>
      <c r="R576" t="s">
        <v>8318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11">
        <f t="shared" si="45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 s="11">
        <f t="shared" si="45"/>
        <v>1</v>
      </c>
      <c r="Q578" s="13" t="s">
        <v>8317</v>
      </c>
      <c r="R578" t="s">
        <v>8318</v>
      </c>
      <c r="S578" s="17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 s="11">
        <f t="shared" si="45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1">
        <f t="shared" si="45"/>
        <v>2</v>
      </c>
      <c r="Q580" s="13" t="s">
        <v>8317</v>
      </c>
      <c r="R580" t="s">
        <v>8318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1">
        <f t="shared" si="45"/>
        <v>35</v>
      </c>
      <c r="Q581" s="13" t="s">
        <v>8317</v>
      </c>
      <c r="R581" t="s">
        <v>8318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1">
        <f t="shared" si="45"/>
        <v>1</v>
      </c>
      <c r="Q582" s="13" t="s">
        <v>8317</v>
      </c>
      <c r="R582" t="s">
        <v>8318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1">
        <f t="shared" si="45"/>
        <v>0</v>
      </c>
      <c r="Q583" s="13" t="s">
        <v>8317</v>
      </c>
      <c r="R583" t="s">
        <v>8318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1">
        <f t="shared" si="45"/>
        <v>0</v>
      </c>
      <c r="Q584" s="13" t="s">
        <v>8317</v>
      </c>
      <c r="R584" t="s">
        <v>8318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1">
        <f t="shared" si="45"/>
        <v>1</v>
      </c>
      <c r="Q585" s="13" t="s">
        <v>8317</v>
      </c>
      <c r="R585" t="s">
        <v>8318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1">
        <f t="shared" si="45"/>
        <v>5</v>
      </c>
      <c r="Q586" s="13" t="s">
        <v>8317</v>
      </c>
      <c r="R586" t="s">
        <v>8318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1">
        <f t="shared" si="45"/>
        <v>0</v>
      </c>
      <c r="Q587" s="13" t="s">
        <v>8317</v>
      </c>
      <c r="R587" t="s">
        <v>8318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1">
        <f t="shared" si="45"/>
        <v>14</v>
      </c>
      <c r="Q588" s="13" t="s">
        <v>8317</v>
      </c>
      <c r="R588" t="s">
        <v>8318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1">
        <f t="shared" si="45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1">
        <f t="shared" si="45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1">
        <f t="shared" si="45"/>
        <v>1</v>
      </c>
      <c r="Q591" s="13" t="s">
        <v>8317</v>
      </c>
      <c r="R591" t="s">
        <v>8318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1">
        <f t="shared" si="45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1">
        <f t="shared" si="45"/>
        <v>30.5</v>
      </c>
      <c r="Q593" s="13" t="s">
        <v>8317</v>
      </c>
      <c r="R593" t="s">
        <v>8318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1">
        <f t="shared" si="45"/>
        <v>250</v>
      </c>
      <c r="Q594" s="13" t="s">
        <v>8317</v>
      </c>
      <c r="R594" t="s">
        <v>8318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1">
        <f t="shared" si="45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1">
        <f t="shared" si="45"/>
        <v>13</v>
      </c>
      <c r="Q596" s="13" t="s">
        <v>8317</v>
      </c>
      <c r="R596" t="s">
        <v>8318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1">
        <f t="shared" si="45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1">
        <f t="shared" si="45"/>
        <v>3</v>
      </c>
      <c r="Q598" s="13" t="s">
        <v>8317</v>
      </c>
      <c r="R598" t="s">
        <v>8318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1">
        <f t="shared" si="45"/>
        <v>10</v>
      </c>
      <c r="Q599" s="13" t="s">
        <v>8317</v>
      </c>
      <c r="R599" t="s">
        <v>8318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1">
        <f t="shared" si="45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1">
        <f t="shared" si="45"/>
        <v>15.5</v>
      </c>
      <c r="Q601" s="13" t="s">
        <v>8317</v>
      </c>
      <c r="R601" t="s">
        <v>8318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1">
        <f t="shared" si="45"/>
        <v>100</v>
      </c>
      <c r="Q602" s="13" t="s">
        <v>8317</v>
      </c>
      <c r="R602" t="s">
        <v>8318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1">
        <f t="shared" si="45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1">
        <f t="shared" si="45"/>
        <v>0</v>
      </c>
      <c r="Q604" s="13" t="s">
        <v>8317</v>
      </c>
      <c r="R604" t="s">
        <v>8318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1">
        <f t="shared" si="45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1">
        <f t="shared" si="45"/>
        <v>0</v>
      </c>
      <c r="Q606" s="13" t="s">
        <v>8317</v>
      </c>
      <c r="R606" t="s">
        <v>8318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1">
        <f t="shared" si="45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1">
        <f t="shared" si="45"/>
        <v>10</v>
      </c>
      <c r="Q608" s="13" t="s">
        <v>8317</v>
      </c>
      <c r="R608" t="s">
        <v>8318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1">
        <f t="shared" si="45"/>
        <v>0</v>
      </c>
      <c r="Q609" s="13" t="s">
        <v>8317</v>
      </c>
      <c r="R609" t="s">
        <v>8318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1">
        <f t="shared" si="45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1">
        <f t="shared" si="45"/>
        <v>5</v>
      </c>
      <c r="Q611" s="13" t="s">
        <v>8317</v>
      </c>
      <c r="R611" t="s">
        <v>8318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1">
        <f t="shared" si="45"/>
        <v>0</v>
      </c>
      <c r="Q612" s="13" t="s">
        <v>8317</v>
      </c>
      <c r="R612" t="s">
        <v>8318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1">
        <f t="shared" si="45"/>
        <v>0</v>
      </c>
      <c r="Q613" s="13" t="s">
        <v>8317</v>
      </c>
      <c r="R613" t="s">
        <v>8318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1">
        <f t="shared" si="45"/>
        <v>0</v>
      </c>
      <c r="Q614" s="13" t="s">
        <v>8317</v>
      </c>
      <c r="R614" t="s">
        <v>8318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1">
        <f t="shared" si="45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1">
        <f t="shared" si="45"/>
        <v>0</v>
      </c>
      <c r="Q616" s="13" t="s">
        <v>8317</v>
      </c>
      <c r="R616" t="s">
        <v>8318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1">
        <f t="shared" si="45"/>
        <v>0</v>
      </c>
      <c r="Q617" s="13" t="s">
        <v>8317</v>
      </c>
      <c r="R617" t="s">
        <v>8318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1">
        <f t="shared" si="45"/>
        <v>0</v>
      </c>
      <c r="Q618" s="13" t="s">
        <v>8317</v>
      </c>
      <c r="R618" t="s">
        <v>8318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1">
        <f t="shared" si="45"/>
        <v>20</v>
      </c>
      <c r="Q619" s="13" t="s">
        <v>8317</v>
      </c>
      <c r="R619" t="s">
        <v>8318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1">
        <f t="shared" si="45"/>
        <v>0</v>
      </c>
      <c r="Q620" s="13" t="s">
        <v>8317</v>
      </c>
      <c r="R620" t="s">
        <v>8318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1">
        <f t="shared" si="45"/>
        <v>1</v>
      </c>
      <c r="Q621" s="13" t="s">
        <v>8317</v>
      </c>
      <c r="R621" t="s">
        <v>8318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1">
        <f t="shared" si="45"/>
        <v>300</v>
      </c>
      <c r="Q622" s="13" t="s">
        <v>8317</v>
      </c>
      <c r="R622" t="s">
        <v>8318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1">
        <f t="shared" si="45"/>
        <v>87</v>
      </c>
      <c r="Q623" s="13" t="s">
        <v>8317</v>
      </c>
      <c r="R623" t="s">
        <v>8318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1">
        <f t="shared" si="45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1">
        <f t="shared" si="45"/>
        <v>0</v>
      </c>
      <c r="Q625" s="13" t="s">
        <v>8317</v>
      </c>
      <c r="R625" t="s">
        <v>8318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1">
        <f t="shared" si="45"/>
        <v>0</v>
      </c>
      <c r="Q626" s="13" t="s">
        <v>8317</v>
      </c>
      <c r="R626" t="s">
        <v>8318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1">
        <f t="shared" si="45"/>
        <v>0</v>
      </c>
      <c r="Q627" s="13" t="s">
        <v>8317</v>
      </c>
      <c r="R627" t="s">
        <v>8318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1">
        <f t="shared" si="45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1">
        <f t="shared" si="45"/>
        <v>90</v>
      </c>
      <c r="Q629" s="13" t="s">
        <v>8317</v>
      </c>
      <c r="R629" t="s">
        <v>8318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1">
        <f t="shared" si="45"/>
        <v>0</v>
      </c>
      <c r="Q630" s="13" t="s">
        <v>8317</v>
      </c>
      <c r="R630" t="s">
        <v>8318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1">
        <f t="shared" si="45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1">
        <f t="shared" si="45"/>
        <v>10</v>
      </c>
      <c r="Q632" s="13" t="s">
        <v>8317</v>
      </c>
      <c r="R632" t="s">
        <v>8318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1">
        <f t="shared" si="45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1">
        <f t="shared" si="45"/>
        <v>0</v>
      </c>
      <c r="Q634" s="13" t="s">
        <v>8317</v>
      </c>
      <c r="R634" t="s">
        <v>8318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1">
        <f t="shared" si="45"/>
        <v>49.8</v>
      </c>
      <c r="Q635" s="13" t="s">
        <v>8317</v>
      </c>
      <c r="R635" t="s">
        <v>8318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1">
        <f t="shared" si="45"/>
        <v>1</v>
      </c>
      <c r="Q636" s="13" t="s">
        <v>8317</v>
      </c>
      <c r="R636" t="s">
        <v>8318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1">
        <f t="shared" ref="P637:P700" si="50">IFERROR(ROUND(E637/L637,2),0)</f>
        <v>2</v>
      </c>
      <c r="Q637" s="13" t="s">
        <v>8317</v>
      </c>
      <c r="R637" t="s">
        <v>8318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1">
        <f t="shared" si="50"/>
        <v>4</v>
      </c>
      <c r="Q638" s="13" t="s">
        <v>8317</v>
      </c>
      <c r="R638" t="s">
        <v>8318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1">
        <f t="shared" si="50"/>
        <v>0</v>
      </c>
      <c r="Q639" s="13" t="s">
        <v>8317</v>
      </c>
      <c r="R639" t="s">
        <v>8318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1">
        <f t="shared" si="50"/>
        <v>3</v>
      </c>
      <c r="Q640" s="13" t="s">
        <v>8317</v>
      </c>
      <c r="R640" t="s">
        <v>8318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1">
        <f t="shared" si="50"/>
        <v>1</v>
      </c>
      <c r="Q641" s="13" t="s">
        <v>8317</v>
      </c>
      <c r="R641" t="s">
        <v>8318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 s="11">
        <f t="shared" si="50"/>
        <v>50.5</v>
      </c>
      <c r="Q642" s="13" t="s">
        <v>8317</v>
      </c>
      <c r="R642" t="s">
        <v>8319</v>
      </c>
      <c r="S642" s="17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 s="11">
        <f t="shared" si="50"/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11">
        <f t="shared" si="50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11">
        <f t="shared" si="50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11">
        <f t="shared" si="50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11">
        <f t="shared" si="50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11">
        <f t="shared" si="50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11">
        <f t="shared" si="50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11">
        <f t="shared" si="50"/>
        <v>1644</v>
      </c>
      <c r="Q650" s="13" t="s">
        <v>8317</v>
      </c>
      <c r="R650" t="s">
        <v>8319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11">
        <f t="shared" si="50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11">
        <f t="shared" si="50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11">
        <f t="shared" si="50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11">
        <f t="shared" si="50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11">
        <f t="shared" si="50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11">
        <f t="shared" si="50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11">
        <f t="shared" si="50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11">
        <f t="shared" si="50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11">
        <f t="shared" si="50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11">
        <f t="shared" si="50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11">
        <f t="shared" si="50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11">
        <f t="shared" si="50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11">
        <f t="shared" si="50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11">
        <f t="shared" si="50"/>
        <v>39</v>
      </c>
      <c r="Q664" s="13" t="s">
        <v>8317</v>
      </c>
      <c r="R664" t="s">
        <v>8319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11">
        <f t="shared" si="50"/>
        <v>100</v>
      </c>
      <c r="Q665" s="13" t="s">
        <v>8317</v>
      </c>
      <c r="R665" t="s">
        <v>8319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11">
        <f t="shared" si="50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11">
        <f t="shared" si="50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11">
        <f t="shared" si="50"/>
        <v>2</v>
      </c>
      <c r="Q668" s="13" t="s">
        <v>8317</v>
      </c>
      <c r="R668" t="s">
        <v>8319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11">
        <f t="shared" si="50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11">
        <f t="shared" si="50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11">
        <f t="shared" si="50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11">
        <f t="shared" si="50"/>
        <v>85</v>
      </c>
      <c r="Q672" s="13" t="s">
        <v>8317</v>
      </c>
      <c r="R672" t="s">
        <v>8319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11">
        <f t="shared" si="50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11">
        <f t="shared" si="50"/>
        <v>50.3</v>
      </c>
      <c r="Q674" s="13" t="s">
        <v>8317</v>
      </c>
      <c r="R674" t="s">
        <v>8319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11">
        <f t="shared" si="50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11">
        <f t="shared" si="50"/>
        <v>7.5</v>
      </c>
      <c r="Q676" s="13" t="s">
        <v>8317</v>
      </c>
      <c r="R676" t="s">
        <v>8319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11">
        <f t="shared" si="50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11">
        <f t="shared" si="50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11">
        <f t="shared" si="50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11">
        <f t="shared" si="50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11">
        <f t="shared" si="50"/>
        <v>93.9</v>
      </c>
      <c r="Q681" s="13" t="s">
        <v>8317</v>
      </c>
      <c r="R681" t="s">
        <v>8319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11">
        <f t="shared" si="50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11">
        <f t="shared" si="50"/>
        <v>1</v>
      </c>
      <c r="Q683" s="13" t="s">
        <v>8317</v>
      </c>
      <c r="R683" t="s">
        <v>8319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11">
        <f t="shared" si="50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11">
        <f t="shared" si="50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11">
        <f t="shared" si="50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11">
        <f t="shared" si="50"/>
        <v>55.3</v>
      </c>
      <c r="Q687" s="13" t="s">
        <v>8317</v>
      </c>
      <c r="R687" t="s">
        <v>8319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11">
        <f t="shared" si="50"/>
        <v>0</v>
      </c>
      <c r="Q688" s="13" t="s">
        <v>8317</v>
      </c>
      <c r="R688" t="s">
        <v>8319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11">
        <f t="shared" si="50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11">
        <f t="shared" si="50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11">
        <f t="shared" si="50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11">
        <f t="shared" si="50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11">
        <f t="shared" si="50"/>
        <v>26</v>
      </c>
      <c r="Q693" s="13" t="s">
        <v>8317</v>
      </c>
      <c r="R693" t="s">
        <v>8319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11">
        <f t="shared" si="50"/>
        <v>6.5</v>
      </c>
      <c r="Q694" s="13" t="s">
        <v>8317</v>
      </c>
      <c r="R694" t="s">
        <v>8319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11">
        <f t="shared" si="50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11">
        <f t="shared" si="50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11">
        <f t="shared" si="50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11">
        <f t="shared" si="50"/>
        <v>1</v>
      </c>
      <c r="Q698" s="13" t="s">
        <v>8317</v>
      </c>
      <c r="R698" t="s">
        <v>8319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11">
        <f t="shared" si="50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11">
        <f t="shared" si="50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11">
        <f t="shared" ref="P701:P764" si="55">IFERROR(ROUND(E701/L701,2),0)</f>
        <v>120.39</v>
      </c>
      <c r="Q701" s="13" t="s">
        <v>8317</v>
      </c>
      <c r="R701" t="s">
        <v>8319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11">
        <f t="shared" si="55"/>
        <v>13</v>
      </c>
      <c r="Q702" s="13" t="s">
        <v>8317</v>
      </c>
      <c r="R702" t="s">
        <v>8319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11">
        <f t="shared" si="55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11">
        <f t="shared" si="55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11">
        <f t="shared" si="55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 s="11">
        <f t="shared" si="55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 s="11">
        <f t="shared" si="55"/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11">
        <f t="shared" si="55"/>
        <v>0</v>
      </c>
      <c r="Q708" s="13" t="s">
        <v>8317</v>
      </c>
      <c r="R708" t="s">
        <v>8319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11">
        <f t="shared" si="55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11">
        <f t="shared" si="55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11">
        <f t="shared" si="55"/>
        <v>30.5</v>
      </c>
      <c r="Q711" s="13" t="s">
        <v>8317</v>
      </c>
      <c r="R711" t="s">
        <v>8319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11">
        <f t="shared" si="55"/>
        <v>0</v>
      </c>
      <c r="Q712" s="13" t="s">
        <v>8317</v>
      </c>
      <c r="R712" t="s">
        <v>8319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11">
        <f t="shared" si="55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11">
        <f t="shared" si="55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11">
        <f t="shared" si="55"/>
        <v>199</v>
      </c>
      <c r="Q715" s="13" t="s">
        <v>8317</v>
      </c>
      <c r="R715" t="s">
        <v>8319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11">
        <f t="shared" si="55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11">
        <f t="shared" si="55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11">
        <f t="shared" si="55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11">
        <f t="shared" si="55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11">
        <f t="shared" si="55"/>
        <v>22.5</v>
      </c>
      <c r="Q720" s="13" t="s">
        <v>8317</v>
      </c>
      <c r="R720" t="s">
        <v>8319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11">
        <f t="shared" si="55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11">
        <f t="shared" si="55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11">
        <f t="shared" si="55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11">
        <f t="shared" si="55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11">
        <f t="shared" si="55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11">
        <f t="shared" si="55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11">
        <f t="shared" si="55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11">
        <f t="shared" si="55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11">
        <f t="shared" si="55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11">
        <f t="shared" si="55"/>
        <v>60.9</v>
      </c>
      <c r="Q730" s="13" t="s">
        <v>8320</v>
      </c>
      <c r="R730" t="s">
        <v>8321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11">
        <f t="shared" si="55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11">
        <f t="shared" si="55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11">
        <f t="shared" si="55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11">
        <f t="shared" si="55"/>
        <v>4.92</v>
      </c>
      <c r="Q734" s="13" t="s">
        <v>8320</v>
      </c>
      <c r="R734" t="s">
        <v>8321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11">
        <f t="shared" si="55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11">
        <f t="shared" si="55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11">
        <f t="shared" si="55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11">
        <f t="shared" si="55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11">
        <f t="shared" si="55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11">
        <f t="shared" si="55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11">
        <f t="shared" si="55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11">
        <f t="shared" si="55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11">
        <f t="shared" si="55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11">
        <f t="shared" si="55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11">
        <f t="shared" si="55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11">
        <f t="shared" si="55"/>
        <v>82.52</v>
      </c>
      <c r="Q746" s="13" t="s">
        <v>8320</v>
      </c>
      <c r="R746" t="s">
        <v>8321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11">
        <f t="shared" si="55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11">
        <f t="shared" si="55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11">
        <f t="shared" si="55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11">
        <f t="shared" si="55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11">
        <f t="shared" si="55"/>
        <v>95.96</v>
      </c>
      <c r="Q751" s="13" t="s">
        <v>8320</v>
      </c>
      <c r="R751" t="s">
        <v>8321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11">
        <f t="shared" si="55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11">
        <f t="shared" si="55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11">
        <f t="shared" si="55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11">
        <f t="shared" si="55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11">
        <f t="shared" si="55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11">
        <f t="shared" si="55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11">
        <f t="shared" si="55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11">
        <f t="shared" si="55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11">
        <f t="shared" si="55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11">
        <f t="shared" si="55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11">
        <f t="shared" si="55"/>
        <v>0</v>
      </c>
      <c r="Q762" s="13" t="s">
        <v>8320</v>
      </c>
      <c r="R762" t="s">
        <v>8322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11">
        <f t="shared" si="55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11">
        <f t="shared" si="55"/>
        <v>0</v>
      </c>
      <c r="Q764" s="13" t="s">
        <v>8320</v>
      </c>
      <c r="R764" t="s">
        <v>8322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11">
        <f t="shared" ref="P765:P828" si="60">IFERROR(ROUND(E765/L765,2),0)</f>
        <v>5</v>
      </c>
      <c r="Q765" s="13" t="s">
        <v>8320</v>
      </c>
      <c r="R765" t="s">
        <v>8322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11">
        <f t="shared" si="60"/>
        <v>0</v>
      </c>
      <c r="Q766" s="13" t="s">
        <v>8320</v>
      </c>
      <c r="R766" t="s">
        <v>8322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11">
        <f t="shared" si="60"/>
        <v>57.3</v>
      </c>
      <c r="Q767" s="13" t="s">
        <v>8320</v>
      </c>
      <c r="R767" t="s">
        <v>8322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11">
        <f t="shared" si="60"/>
        <v>0</v>
      </c>
      <c r="Q768" s="13" t="s">
        <v>8320</v>
      </c>
      <c r="R768" t="s">
        <v>8322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11">
        <f t="shared" si="60"/>
        <v>59</v>
      </c>
      <c r="Q769" s="13" t="s">
        <v>8320</v>
      </c>
      <c r="R769" t="s">
        <v>8322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 s="11">
        <f t="shared" si="60"/>
        <v>0</v>
      </c>
      <c r="Q770" s="13" t="s">
        <v>8320</v>
      </c>
      <c r="R770" t="s">
        <v>8322</v>
      </c>
      <c r="S770" s="17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 s="11">
        <f t="shared" si="60"/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1">
        <f t="shared" si="60"/>
        <v>0</v>
      </c>
      <c r="Q772" s="13" t="s">
        <v>8320</v>
      </c>
      <c r="R772" t="s">
        <v>8322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1">
        <f t="shared" si="60"/>
        <v>10</v>
      </c>
      <c r="Q773" s="13" t="s">
        <v>8320</v>
      </c>
      <c r="R773" t="s">
        <v>8322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1">
        <f t="shared" si="60"/>
        <v>50</v>
      </c>
      <c r="Q774" s="13" t="s">
        <v>8320</v>
      </c>
      <c r="R774" t="s">
        <v>8322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1">
        <f t="shared" si="60"/>
        <v>16</v>
      </c>
      <c r="Q775" s="13" t="s">
        <v>8320</v>
      </c>
      <c r="R775" t="s">
        <v>8322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1">
        <f t="shared" si="60"/>
        <v>39</v>
      </c>
      <c r="Q776" s="13" t="s">
        <v>8320</v>
      </c>
      <c r="R776" t="s">
        <v>8322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1">
        <f t="shared" si="60"/>
        <v>34</v>
      </c>
      <c r="Q777" s="13" t="s">
        <v>8320</v>
      </c>
      <c r="R777" t="s">
        <v>8322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1">
        <f t="shared" si="60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1">
        <f t="shared" si="60"/>
        <v>7</v>
      </c>
      <c r="Q779" s="13" t="s">
        <v>8320</v>
      </c>
      <c r="R779" t="s">
        <v>8322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1">
        <f t="shared" si="60"/>
        <v>2</v>
      </c>
      <c r="Q780" s="13" t="s">
        <v>8320</v>
      </c>
      <c r="R780" t="s">
        <v>8322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1">
        <f t="shared" si="60"/>
        <v>66.67</v>
      </c>
      <c r="Q781" s="13" t="s">
        <v>8320</v>
      </c>
      <c r="R781" t="s">
        <v>8322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1">
        <f t="shared" si="60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1">
        <f t="shared" si="60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1">
        <f t="shared" si="60"/>
        <v>50</v>
      </c>
      <c r="Q784" s="13" t="s">
        <v>8323</v>
      </c>
      <c r="R784" t="s">
        <v>8324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1">
        <f t="shared" si="60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1">
        <f t="shared" si="60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1">
        <f t="shared" si="60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1">
        <f t="shared" si="60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1">
        <f t="shared" si="60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1">
        <f t="shared" si="60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1">
        <f t="shared" si="60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1">
        <f t="shared" si="60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1">
        <f t="shared" si="60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1">
        <f t="shared" si="60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1">
        <f t="shared" si="60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1">
        <f t="shared" si="60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1">
        <f t="shared" si="60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1">
        <f t="shared" si="60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1">
        <f t="shared" si="60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1">
        <f t="shared" si="60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1">
        <f t="shared" si="60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1">
        <f t="shared" si="60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1">
        <f t="shared" si="60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1">
        <f t="shared" si="60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1">
        <f t="shared" si="60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1">
        <f t="shared" si="60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1">
        <f t="shared" si="60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1">
        <f t="shared" si="60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1">
        <f t="shared" si="60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1">
        <f t="shared" si="60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1">
        <f t="shared" si="60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1">
        <f t="shared" si="60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1">
        <f t="shared" si="60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1">
        <f t="shared" si="60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1">
        <f t="shared" si="60"/>
        <v>25</v>
      </c>
      <c r="Q815" s="13" t="s">
        <v>8323</v>
      </c>
      <c r="R815" t="s">
        <v>8324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1">
        <f t="shared" si="60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1">
        <f t="shared" si="60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1">
        <f t="shared" si="60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1">
        <f t="shared" si="60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1">
        <f t="shared" si="60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1">
        <f t="shared" si="60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1">
        <f t="shared" si="60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1">
        <f t="shared" si="60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1">
        <f t="shared" si="60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1">
        <f t="shared" si="60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1">
        <f t="shared" si="60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1">
        <f t="shared" si="60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1">
        <f t="shared" si="60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1">
        <f t="shared" ref="P829:P892" si="65">IFERROR(ROUND(E829/L829,2),0)</f>
        <v>28.18</v>
      </c>
      <c r="Q829" s="13" t="s">
        <v>8323</v>
      </c>
      <c r="R829" t="s">
        <v>8324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1">
        <f t="shared" si="65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1">
        <f t="shared" si="65"/>
        <v>32.5</v>
      </c>
      <c r="Q831" s="13" t="s">
        <v>8323</v>
      </c>
      <c r="R831" t="s">
        <v>8324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1">
        <f t="shared" si="65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1">
        <f t="shared" si="65"/>
        <v>175</v>
      </c>
      <c r="Q833" s="13" t="s">
        <v>8323</v>
      </c>
      <c r="R833" t="s">
        <v>8324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 s="11">
        <f t="shared" si="65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 s="11">
        <f t="shared" si="65"/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11">
        <f t="shared" si="65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11">
        <f t="shared" si="65"/>
        <v>58.63</v>
      </c>
      <c r="Q837" s="13" t="s">
        <v>8323</v>
      </c>
      <c r="R837" t="s">
        <v>8324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11">
        <f t="shared" si="65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11">
        <f t="shared" si="65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11">
        <f t="shared" si="65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11">
        <f t="shared" si="65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11">
        <f t="shared" si="65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11">
        <f t="shared" si="65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11">
        <f t="shared" si="65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11">
        <f t="shared" si="65"/>
        <v>63.1</v>
      </c>
      <c r="Q845" s="13" t="s">
        <v>8323</v>
      </c>
      <c r="R845" t="s">
        <v>8325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11">
        <f t="shared" si="65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11">
        <f t="shared" si="65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11">
        <f t="shared" si="65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11">
        <f t="shared" si="65"/>
        <v>10</v>
      </c>
      <c r="Q849" s="13" t="s">
        <v>8323</v>
      </c>
      <c r="R849" t="s">
        <v>8325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11">
        <f t="shared" si="65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11">
        <f t="shared" si="65"/>
        <v>41.7</v>
      </c>
      <c r="Q851" s="13" t="s">
        <v>8323</v>
      </c>
      <c r="R851" t="s">
        <v>8325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11">
        <f t="shared" si="65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11">
        <f t="shared" si="65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11">
        <f t="shared" si="65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11">
        <f t="shared" si="65"/>
        <v>30</v>
      </c>
      <c r="Q855" s="13" t="s">
        <v>8323</v>
      </c>
      <c r="R855" t="s">
        <v>8325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11">
        <f t="shared" si="65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11">
        <f t="shared" si="65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11">
        <f t="shared" si="65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11">
        <f t="shared" si="65"/>
        <v>50</v>
      </c>
      <c r="Q859" s="13" t="s">
        <v>8323</v>
      </c>
      <c r="R859" t="s">
        <v>8325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11">
        <f t="shared" si="65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11">
        <f t="shared" si="65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11">
        <f t="shared" si="65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11">
        <f t="shared" si="65"/>
        <v>50.5</v>
      </c>
      <c r="Q863" s="13" t="s">
        <v>8323</v>
      </c>
      <c r="R863" t="s">
        <v>8326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11">
        <f t="shared" si="65"/>
        <v>42.5</v>
      </c>
      <c r="Q864" s="13" t="s">
        <v>8323</v>
      </c>
      <c r="R864" t="s">
        <v>8326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11">
        <f t="shared" si="65"/>
        <v>18</v>
      </c>
      <c r="Q865" s="13" t="s">
        <v>8323</v>
      </c>
      <c r="R865" t="s">
        <v>8326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11">
        <f t="shared" si="65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11">
        <f t="shared" si="65"/>
        <v>22.5</v>
      </c>
      <c r="Q867" s="13" t="s">
        <v>8323</v>
      </c>
      <c r="R867" t="s">
        <v>8326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11">
        <f t="shared" si="65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11">
        <f t="shared" si="65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11">
        <f t="shared" si="65"/>
        <v>50</v>
      </c>
      <c r="Q870" s="13" t="s">
        <v>8323</v>
      </c>
      <c r="R870" t="s">
        <v>8326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11">
        <f t="shared" si="65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11">
        <f t="shared" si="65"/>
        <v>12.4</v>
      </c>
      <c r="Q872" s="13" t="s">
        <v>8323</v>
      </c>
      <c r="R872" t="s">
        <v>8326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11">
        <f t="shared" si="65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11">
        <f t="shared" si="65"/>
        <v>32.5</v>
      </c>
      <c r="Q874" s="13" t="s">
        <v>8323</v>
      </c>
      <c r="R874" t="s">
        <v>8326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11">
        <f t="shared" si="65"/>
        <v>9</v>
      </c>
      <c r="Q875" s="13" t="s">
        <v>8323</v>
      </c>
      <c r="R875" t="s">
        <v>8326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11">
        <f t="shared" si="65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11">
        <f t="shared" si="65"/>
        <v>0</v>
      </c>
      <c r="Q877" s="13" t="s">
        <v>8323</v>
      </c>
      <c r="R877" t="s">
        <v>8326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11">
        <f t="shared" si="65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11">
        <f t="shared" si="65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11">
        <f t="shared" si="65"/>
        <v>32.5</v>
      </c>
      <c r="Q880" s="13" t="s">
        <v>8323</v>
      </c>
      <c r="R880" t="s">
        <v>8326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11">
        <f t="shared" si="65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11">
        <f t="shared" si="65"/>
        <v>14.13</v>
      </c>
      <c r="Q882" s="13" t="s">
        <v>8323</v>
      </c>
      <c r="R882" t="s">
        <v>8327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11">
        <f t="shared" si="65"/>
        <v>30</v>
      </c>
      <c r="Q883" s="13" t="s">
        <v>8323</v>
      </c>
      <c r="R883" t="s">
        <v>8327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11">
        <f t="shared" si="65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11">
        <f t="shared" si="65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11">
        <f t="shared" si="65"/>
        <v>10</v>
      </c>
      <c r="Q886" s="13" t="s">
        <v>8323</v>
      </c>
      <c r="R886" t="s">
        <v>8327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11">
        <f t="shared" si="65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11">
        <f t="shared" si="65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11">
        <f t="shared" si="65"/>
        <v>0</v>
      </c>
      <c r="Q889" s="13" t="s">
        <v>8323</v>
      </c>
      <c r="R889" t="s">
        <v>8327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11">
        <f t="shared" si="65"/>
        <v>18</v>
      </c>
      <c r="Q890" s="13" t="s">
        <v>8323</v>
      </c>
      <c r="R890" t="s">
        <v>8327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11">
        <f t="shared" si="65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11">
        <f t="shared" si="65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11">
        <f t="shared" ref="P893:P956" si="70">IFERROR(ROUND(E893/L893,2),0)</f>
        <v>28.89</v>
      </c>
      <c r="Q893" s="13" t="s">
        <v>8323</v>
      </c>
      <c r="R893" t="s">
        <v>8327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11">
        <f t="shared" si="70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11">
        <f t="shared" si="70"/>
        <v>40</v>
      </c>
      <c r="Q895" s="13" t="s">
        <v>8323</v>
      </c>
      <c r="R895" t="s">
        <v>8327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11">
        <f t="shared" si="70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11">
        <f t="shared" si="70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 s="11">
        <f t="shared" si="70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s="11">
        <f t="shared" si="70"/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1">
        <f t="shared" si="70"/>
        <v>35</v>
      </c>
      <c r="Q900" s="13" t="s">
        <v>8323</v>
      </c>
      <c r="R900" t="s">
        <v>8327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1">
        <f t="shared" si="70"/>
        <v>35</v>
      </c>
      <c r="Q901" s="13" t="s">
        <v>8323</v>
      </c>
      <c r="R901" t="s">
        <v>8327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1">
        <f t="shared" si="70"/>
        <v>10.5</v>
      </c>
      <c r="Q902" s="13" t="s">
        <v>8323</v>
      </c>
      <c r="R902" t="s">
        <v>8326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1">
        <f t="shared" si="70"/>
        <v>0</v>
      </c>
      <c r="Q903" s="13" t="s">
        <v>8323</v>
      </c>
      <c r="R903" t="s">
        <v>8326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1">
        <f t="shared" si="70"/>
        <v>30</v>
      </c>
      <c r="Q904" s="13" t="s">
        <v>8323</v>
      </c>
      <c r="R904" t="s">
        <v>8326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1">
        <f t="shared" si="70"/>
        <v>40</v>
      </c>
      <c r="Q905" s="13" t="s">
        <v>8323</v>
      </c>
      <c r="R905" t="s">
        <v>8326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1">
        <f t="shared" si="70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1">
        <f t="shared" si="70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1">
        <f t="shared" si="70"/>
        <v>0</v>
      </c>
      <c r="Q908" s="13" t="s">
        <v>8323</v>
      </c>
      <c r="R908" t="s">
        <v>8326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1">
        <f t="shared" si="70"/>
        <v>0</v>
      </c>
      <c r="Q909" s="13" t="s">
        <v>8323</v>
      </c>
      <c r="R909" t="s">
        <v>8326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1">
        <f t="shared" si="70"/>
        <v>0</v>
      </c>
      <c r="Q910" s="13" t="s">
        <v>8323</v>
      </c>
      <c r="R910" t="s">
        <v>8326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1">
        <f t="shared" si="70"/>
        <v>65</v>
      </c>
      <c r="Q911" s="13" t="s">
        <v>8323</v>
      </c>
      <c r="R911" t="s">
        <v>8326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1">
        <f t="shared" si="70"/>
        <v>24.6</v>
      </c>
      <c r="Q912" s="13" t="s">
        <v>8323</v>
      </c>
      <c r="R912" t="s">
        <v>8326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1">
        <f t="shared" si="70"/>
        <v>0</v>
      </c>
      <c r="Q913" s="13" t="s">
        <v>8323</v>
      </c>
      <c r="R913" t="s">
        <v>8326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1">
        <f t="shared" si="70"/>
        <v>15</v>
      </c>
      <c r="Q914" s="13" t="s">
        <v>8323</v>
      </c>
      <c r="R914" t="s">
        <v>8326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1">
        <f t="shared" si="70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1">
        <f t="shared" si="70"/>
        <v>0</v>
      </c>
      <c r="Q916" s="13" t="s">
        <v>8323</v>
      </c>
      <c r="R916" t="s">
        <v>8326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1">
        <f t="shared" si="70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1">
        <f t="shared" si="70"/>
        <v>0</v>
      </c>
      <c r="Q918" s="13" t="s">
        <v>8323</v>
      </c>
      <c r="R918" t="s">
        <v>8326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1">
        <f t="shared" si="70"/>
        <v>30</v>
      </c>
      <c r="Q919" s="13" t="s">
        <v>8323</v>
      </c>
      <c r="R919" t="s">
        <v>8326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1">
        <f t="shared" si="70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1">
        <f t="shared" si="70"/>
        <v>100</v>
      </c>
      <c r="Q921" s="13" t="s">
        <v>8323</v>
      </c>
      <c r="R921" t="s">
        <v>8326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1">
        <f t="shared" si="70"/>
        <v>0</v>
      </c>
      <c r="Q922" s="13" t="s">
        <v>8323</v>
      </c>
      <c r="R922" t="s">
        <v>8326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1">
        <f t="shared" si="70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1">
        <f t="shared" si="70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1">
        <f t="shared" si="70"/>
        <v>55</v>
      </c>
      <c r="Q925" s="13" t="s">
        <v>8323</v>
      </c>
      <c r="R925" t="s">
        <v>8326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1">
        <f t="shared" si="70"/>
        <v>21.8</v>
      </c>
      <c r="Q926" s="13" t="s">
        <v>8323</v>
      </c>
      <c r="R926" t="s">
        <v>8326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1">
        <f t="shared" si="70"/>
        <v>32</v>
      </c>
      <c r="Q927" s="13" t="s">
        <v>8323</v>
      </c>
      <c r="R927" t="s">
        <v>8326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1">
        <f t="shared" si="70"/>
        <v>0</v>
      </c>
      <c r="Q928" s="13" t="s">
        <v>8323</v>
      </c>
      <c r="R928" t="s">
        <v>8326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1">
        <f t="shared" si="70"/>
        <v>0</v>
      </c>
      <c r="Q929" s="13" t="s">
        <v>8323</v>
      </c>
      <c r="R929" t="s">
        <v>8326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1">
        <f t="shared" si="70"/>
        <v>56.25</v>
      </c>
      <c r="Q930" s="13" t="s">
        <v>8323</v>
      </c>
      <c r="R930" t="s">
        <v>8326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1">
        <f t="shared" si="70"/>
        <v>0</v>
      </c>
      <c r="Q931" s="13" t="s">
        <v>8323</v>
      </c>
      <c r="R931" t="s">
        <v>8326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1">
        <f t="shared" si="70"/>
        <v>69</v>
      </c>
      <c r="Q932" s="13" t="s">
        <v>8323</v>
      </c>
      <c r="R932" t="s">
        <v>8326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1">
        <f t="shared" si="70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1">
        <f t="shared" si="70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1">
        <f t="shared" si="70"/>
        <v>60</v>
      </c>
      <c r="Q935" s="13" t="s">
        <v>8323</v>
      </c>
      <c r="R935" t="s">
        <v>8326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1">
        <f t="shared" si="70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1">
        <f t="shared" si="70"/>
        <v>25</v>
      </c>
      <c r="Q937" s="13" t="s">
        <v>8323</v>
      </c>
      <c r="R937" t="s">
        <v>8326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1">
        <f t="shared" si="70"/>
        <v>0</v>
      </c>
      <c r="Q938" s="13" t="s">
        <v>8323</v>
      </c>
      <c r="R938" t="s">
        <v>8326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1">
        <f t="shared" si="70"/>
        <v>20</v>
      </c>
      <c r="Q939" s="13" t="s">
        <v>8323</v>
      </c>
      <c r="R939" t="s">
        <v>8326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1">
        <f t="shared" si="70"/>
        <v>25</v>
      </c>
      <c r="Q940" s="13" t="s">
        <v>8323</v>
      </c>
      <c r="R940" t="s">
        <v>8326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1">
        <f t="shared" si="70"/>
        <v>20</v>
      </c>
      <c r="Q941" s="13" t="s">
        <v>8323</v>
      </c>
      <c r="R941" t="s">
        <v>8326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1">
        <f t="shared" si="70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1">
        <f t="shared" si="70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1">
        <f t="shared" si="70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1">
        <f t="shared" si="70"/>
        <v>24.08</v>
      </c>
      <c r="Q945" s="13" t="s">
        <v>8317</v>
      </c>
      <c r="R945" t="s">
        <v>8319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1">
        <f t="shared" si="70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1">
        <f t="shared" si="70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1">
        <f t="shared" si="70"/>
        <v>57.2</v>
      </c>
      <c r="Q948" s="13" t="s">
        <v>8317</v>
      </c>
      <c r="R948" t="s">
        <v>8319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1">
        <f t="shared" si="70"/>
        <v>0</v>
      </c>
      <c r="Q949" s="13" t="s">
        <v>8317</v>
      </c>
      <c r="R949" t="s">
        <v>8319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1">
        <f t="shared" si="70"/>
        <v>60</v>
      </c>
      <c r="Q950" s="13" t="s">
        <v>8317</v>
      </c>
      <c r="R950" t="s">
        <v>8319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1">
        <f t="shared" si="70"/>
        <v>39</v>
      </c>
      <c r="Q951" s="13" t="s">
        <v>8317</v>
      </c>
      <c r="R951" t="s">
        <v>8319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1">
        <f t="shared" si="70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1">
        <f t="shared" si="70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1">
        <f t="shared" si="70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1">
        <f t="shared" si="70"/>
        <v>25.2</v>
      </c>
      <c r="Q955" s="13" t="s">
        <v>8317</v>
      </c>
      <c r="R955" t="s">
        <v>8319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1">
        <f t="shared" si="70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1">
        <f t="shared" ref="P957:P1020" si="75">IFERROR(ROUND(E957/L957,2),0)</f>
        <v>182.62</v>
      </c>
      <c r="Q957" s="13" t="s">
        <v>8317</v>
      </c>
      <c r="R957" t="s">
        <v>8319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1">
        <f t="shared" si="75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1">
        <f t="shared" si="75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1">
        <f t="shared" si="75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1">
        <f t="shared" si="75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 s="11">
        <f t="shared" si="75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 s="11">
        <f t="shared" si="75"/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11">
        <f t="shared" si="75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11">
        <f t="shared" si="75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11">
        <f t="shared" si="75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11">
        <f t="shared" si="75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11">
        <f t="shared" si="75"/>
        <v>59.2</v>
      </c>
      <c r="Q968" s="13" t="s">
        <v>8317</v>
      </c>
      <c r="R968" t="s">
        <v>8319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11">
        <f t="shared" si="75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11">
        <f t="shared" si="75"/>
        <v>26.5</v>
      </c>
      <c r="Q970" s="13" t="s">
        <v>8317</v>
      </c>
      <c r="R970" t="s">
        <v>8319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11">
        <f t="shared" si="75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11">
        <f t="shared" si="75"/>
        <v>164</v>
      </c>
      <c r="Q972" s="13" t="s">
        <v>8317</v>
      </c>
      <c r="R972" t="s">
        <v>8319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11">
        <f t="shared" si="75"/>
        <v>45.2</v>
      </c>
      <c r="Q973" s="13" t="s">
        <v>8317</v>
      </c>
      <c r="R973" t="s">
        <v>8319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11">
        <f t="shared" si="75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11">
        <f t="shared" si="75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11">
        <f t="shared" si="75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11">
        <f t="shared" si="75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11">
        <f t="shared" si="75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11">
        <f t="shared" si="75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11">
        <f t="shared" si="75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11">
        <f t="shared" si="75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11">
        <f t="shared" si="75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11">
        <f t="shared" si="75"/>
        <v>2.75</v>
      </c>
      <c r="Q983" s="13" t="s">
        <v>8317</v>
      </c>
      <c r="R983" t="s">
        <v>8319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11">
        <f t="shared" si="75"/>
        <v>1</v>
      </c>
      <c r="Q984" s="13" t="s">
        <v>8317</v>
      </c>
      <c r="R984" t="s">
        <v>8319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11">
        <f t="shared" si="75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11">
        <f t="shared" si="75"/>
        <v>35.33</v>
      </c>
      <c r="Q986" s="13" t="s">
        <v>8317</v>
      </c>
      <c r="R986" t="s">
        <v>8319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11">
        <f t="shared" si="75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11">
        <f t="shared" si="75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11">
        <f t="shared" si="75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11">
        <f t="shared" si="75"/>
        <v>0</v>
      </c>
      <c r="Q990" s="13" t="s">
        <v>8317</v>
      </c>
      <c r="R990" t="s">
        <v>8319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11">
        <f t="shared" si="75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11">
        <f t="shared" si="75"/>
        <v>13</v>
      </c>
      <c r="Q992" s="13" t="s">
        <v>8317</v>
      </c>
      <c r="R992" t="s">
        <v>8319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11">
        <f t="shared" si="75"/>
        <v>30.29</v>
      </c>
      <c r="Q993" s="13" t="s">
        <v>8317</v>
      </c>
      <c r="R993" t="s">
        <v>8319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11">
        <f t="shared" si="75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11">
        <f t="shared" si="75"/>
        <v>89.6</v>
      </c>
      <c r="Q995" s="13" t="s">
        <v>8317</v>
      </c>
      <c r="R995" t="s">
        <v>8319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11">
        <f t="shared" si="75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11">
        <f t="shared" si="75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11">
        <f t="shared" si="75"/>
        <v>13</v>
      </c>
      <c r="Q998" s="13" t="s">
        <v>8317</v>
      </c>
      <c r="R998" t="s">
        <v>8319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11">
        <f t="shared" si="75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11">
        <f t="shared" si="75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11">
        <f t="shared" si="75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11">
        <f t="shared" si="75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11">
        <f t="shared" si="75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11">
        <f t="shared" si="75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11">
        <f t="shared" si="75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11">
        <f t="shared" si="75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11">
        <f t="shared" si="75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11">
        <f t="shared" si="75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11">
        <f t="shared" si="75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11">
        <f t="shared" si="75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11">
        <f t="shared" si="75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11">
        <f t="shared" si="75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11">
        <f t="shared" si="75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11">
        <f t="shared" si="75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11">
        <f t="shared" si="75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11">
        <f t="shared" si="75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11">
        <f t="shared" si="75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11">
        <f t="shared" si="75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11">
        <f t="shared" si="75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11">
        <f t="shared" si="75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11">
        <f t="shared" ref="P1021:P1084" si="80">IFERROR(ROUND(E1021/L1021,2),0)</f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11">
        <f t="shared" si="80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11">
        <f t="shared" si="80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11">
        <f t="shared" si="80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11">
        <f t="shared" si="80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 s="11">
        <f t="shared" si="80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 s="11">
        <f t="shared" si="80"/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11">
        <f t="shared" si="80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11">
        <f t="shared" si="80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11">
        <f t="shared" si="80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11">
        <f t="shared" si="80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11">
        <f t="shared" si="80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11">
        <f t="shared" si="80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11">
        <f t="shared" si="80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11">
        <f t="shared" si="80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11">
        <f t="shared" si="80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11">
        <f t="shared" si="80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11">
        <f t="shared" si="80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11">
        <f t="shared" si="80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11">
        <f t="shared" si="80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11">
        <f t="shared" si="80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11">
        <f t="shared" si="80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11">
        <f t="shared" si="80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11">
        <f t="shared" si="80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11">
        <f t="shared" si="80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11">
        <f t="shared" si="80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11">
        <f t="shared" si="80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11">
        <f t="shared" si="80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11">
        <f t="shared" si="80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11">
        <f t="shared" si="80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11">
        <f t="shared" si="80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11">
        <f t="shared" si="80"/>
        <v>0</v>
      </c>
      <c r="Q1052" s="13" t="s">
        <v>8329</v>
      </c>
      <c r="R1052" t="s">
        <v>8330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11">
        <f t="shared" si="80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11">
        <f t="shared" si="80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11">
        <f t="shared" si="80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11">
        <f t="shared" si="80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11">
        <f t="shared" si="80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11">
        <f t="shared" si="80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11">
        <f t="shared" si="80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11">
        <f t="shared" si="80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11">
        <f t="shared" si="80"/>
        <v>0</v>
      </c>
      <c r="Q1061" s="13" t="s">
        <v>8329</v>
      </c>
      <c r="R1061" t="s">
        <v>8330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11">
        <f t="shared" si="80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11">
        <f t="shared" si="80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11">
        <f t="shared" si="80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11">
        <f t="shared" si="80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11">
        <f t="shared" si="80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11">
        <f t="shared" si="80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11">
        <f t="shared" si="80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11">
        <f t="shared" si="80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11">
        <f t="shared" si="80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11">
        <f t="shared" si="80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11">
        <f t="shared" si="80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11">
        <f t="shared" si="80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11">
        <f t="shared" si="80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11">
        <f t="shared" si="80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11">
        <f t="shared" si="80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11">
        <f t="shared" si="80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11">
        <f t="shared" si="80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11">
        <f t="shared" si="80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11">
        <f t="shared" si="80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11">
        <f t="shared" si="80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11">
        <f t="shared" si="80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11">
        <f t="shared" si="80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11">
        <f t="shared" si="80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11">
        <f t="shared" ref="P1085:P1148" si="85">IFERROR(ROUND(E1085/L1085,2),0)</f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11">
        <f t="shared" si="85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11">
        <f t="shared" si="85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11">
        <f t="shared" si="85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11">
        <f t="shared" si="85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 s="11">
        <f t="shared" si="85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 s="11">
        <f t="shared" si="85"/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11">
        <f t="shared" si="85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11">
        <f t="shared" si="85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11">
        <f t="shared" si="85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11">
        <f t="shared" si="85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11">
        <f t="shared" si="85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11">
        <f t="shared" si="85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11">
        <f t="shared" si="85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11">
        <f t="shared" si="85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11">
        <f t="shared" si="85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11">
        <f t="shared" si="85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11">
        <f t="shared" si="85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11">
        <f t="shared" si="85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11">
        <f t="shared" si="85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11">
        <f t="shared" si="85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11">
        <f t="shared" si="85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11">
        <f t="shared" si="85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11">
        <f t="shared" si="85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11">
        <f t="shared" si="85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11">
        <f t="shared" si="85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11">
        <f t="shared" si="85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11">
        <f t="shared" si="85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11">
        <f t="shared" si="85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11">
        <f t="shared" si="85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11">
        <f t="shared" si="85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11">
        <f t="shared" si="85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11">
        <f t="shared" si="85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11">
        <f t="shared" si="85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11">
        <f t="shared" si="85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11">
        <f t="shared" si="85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11">
        <f t="shared" si="85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11">
        <f t="shared" si="85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11">
        <f t="shared" si="85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11">
        <f t="shared" si="85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11">
        <f t="shared" si="85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11">
        <f t="shared" si="85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11">
        <f t="shared" si="85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11">
        <f t="shared" si="85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11">
        <f t="shared" si="85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11">
        <f t="shared" si="85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11">
        <f t="shared" si="85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11">
        <f t="shared" si="85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11">
        <f t="shared" si="85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11">
        <f t="shared" si="85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11">
        <f t="shared" si="85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11">
        <f t="shared" si="85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11">
        <f t="shared" si="85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11">
        <f t="shared" si="85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11">
        <f t="shared" si="85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11">
        <f t="shared" si="85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11">
        <f t="shared" si="85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11">
        <f t="shared" si="85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11">
        <f t="shared" si="85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11">
        <f t="shared" si="85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11">
        <f t="shared" si="85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11">
        <f t="shared" si="85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11">
        <f t="shared" si="85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11">
        <f t="shared" si="85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11">
        <f t="shared" ref="P1149:P1212" si="90">IFERROR(ROUND(E1149/L1149,2),0)</f>
        <v>0</v>
      </c>
      <c r="Q1149" s="13" t="s">
        <v>8334</v>
      </c>
      <c r="R1149" t="s">
        <v>8335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11">
        <f t="shared" si="90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11">
        <f t="shared" si="90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11">
        <f t="shared" si="90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11">
        <f t="shared" si="90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 s="11">
        <f t="shared" si="90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 s="11">
        <f t="shared" si="90"/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11">
        <f t="shared" si="90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11">
        <f t="shared" si="90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11">
        <f t="shared" si="90"/>
        <v>0</v>
      </c>
      <c r="Q1158" s="13" t="s">
        <v>8334</v>
      </c>
      <c r="R1158" t="s">
        <v>8335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11">
        <f t="shared" si="90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11">
        <f t="shared" si="90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11">
        <f t="shared" si="90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11">
        <f t="shared" si="90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11">
        <f t="shared" si="90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1">
        <f t="shared" si="90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11">
        <f t="shared" si="90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11">
        <f t="shared" si="90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11">
        <f t="shared" si="90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11">
        <f t="shared" si="90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11">
        <f t="shared" si="90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11">
        <f t="shared" si="90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11">
        <f t="shared" si="90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11">
        <f t="shared" si="90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11">
        <f t="shared" si="90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11">
        <f t="shared" si="90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11">
        <f t="shared" si="90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11">
        <f t="shared" si="90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11">
        <f t="shared" si="90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11">
        <f t="shared" si="90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11">
        <f t="shared" si="90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11">
        <f t="shared" si="90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11">
        <f t="shared" si="90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11">
        <f t="shared" si="90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11">
        <f t="shared" si="90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11">
        <f t="shared" si="90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11">
        <f t="shared" si="90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11">
        <f t="shared" si="90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11">
        <f t="shared" si="90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11">
        <f t="shared" si="90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11">
        <f t="shared" si="90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11">
        <f t="shared" si="90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11">
        <f t="shared" si="90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11">
        <f t="shared" si="90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11">
        <f t="shared" si="90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11">
        <f t="shared" si="90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11">
        <f t="shared" si="90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11">
        <f t="shared" si="90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11">
        <f t="shared" si="90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11">
        <f t="shared" si="90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11">
        <f t="shared" si="90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11">
        <f t="shared" si="90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11">
        <f t="shared" si="90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11">
        <f t="shared" si="90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11">
        <f t="shared" si="90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11">
        <f t="shared" si="90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11">
        <f t="shared" si="90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11">
        <f t="shared" si="90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11">
        <f t="shared" si="90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11">
        <f t="shared" si="90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11">
        <f t="shared" si="90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11">
        <f t="shared" si="90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11">
        <f t="shared" si="90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11">
        <f t="shared" si="90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11">
        <f t="shared" ref="P1213:P1276" si="95">IFERROR(ROUND(E1213/L1213,2),0)</f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11">
        <f t="shared" si="95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11">
        <f t="shared" si="95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11">
        <f t="shared" si="95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11">
        <f t="shared" si="95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 s="11">
        <f t="shared" si="95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 s="11">
        <f t="shared" si="95"/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11">
        <f t="shared" si="95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11">
        <f t="shared" si="95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11">
        <f t="shared" si="95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11">
        <f t="shared" si="95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11">
        <f t="shared" si="95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11">
        <f t="shared" si="95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11">
        <f t="shared" si="95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11">
        <f t="shared" si="95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11">
        <f t="shared" si="95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11">
        <f t="shared" si="95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11">
        <f t="shared" si="95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11">
        <f t="shared" si="95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11">
        <f t="shared" si="95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11">
        <f t="shared" si="95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11">
        <f t="shared" si="95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11">
        <f t="shared" si="95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11">
        <f t="shared" si="95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11">
        <f t="shared" si="95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11">
        <f t="shared" si="95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11">
        <f t="shared" si="95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11">
        <f t="shared" si="95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11">
        <f t="shared" si="95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11">
        <f t="shared" si="95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11">
        <f t="shared" si="95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11">
        <f t="shared" si="95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11">
        <f t="shared" si="95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11">
        <f t="shared" si="95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11">
        <f t="shared" si="95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11">
        <f t="shared" si="95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11">
        <f t="shared" si="95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11">
        <f t="shared" si="95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11">
        <f t="shared" si="95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11">
        <f t="shared" si="95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11">
        <f t="shared" si="95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11">
        <f t="shared" si="95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11">
        <f t="shared" si="95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11">
        <f t="shared" si="95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11">
        <f t="shared" si="95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11">
        <f t="shared" si="95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11">
        <f t="shared" si="95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11">
        <f t="shared" si="95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11">
        <f t="shared" si="95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11">
        <f t="shared" si="95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11">
        <f t="shared" si="95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11">
        <f t="shared" si="95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11">
        <f t="shared" si="95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11">
        <f t="shared" si="95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11">
        <f t="shared" si="95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11">
        <f t="shared" si="95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11">
        <f t="shared" si="95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11">
        <f t="shared" si="95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11">
        <f t="shared" si="95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11">
        <f t="shared" si="95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11">
        <f t="shared" si="95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11">
        <f t="shared" si="95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11">
        <f t="shared" si="95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11">
        <f t="shared" si="95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11">
        <f t="shared" ref="P1277:P1340" si="100">IFERROR(ROUND(E1277/L1277,2),0)</f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11">
        <f t="shared" si="100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11">
        <f t="shared" si="100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11">
        <f t="shared" si="100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11">
        <f t="shared" si="100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 s="11">
        <f t="shared" si="100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 s="11">
        <f t="shared" si="100"/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11">
        <f t="shared" si="100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11">
        <f t="shared" si="100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1">
        <f t="shared" si="100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1">
        <f t="shared" si="100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1">
        <f t="shared" si="100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1">
        <f t="shared" si="100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1">
        <f t="shared" si="100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1">
        <f t="shared" si="100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1">
        <f t="shared" si="100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1">
        <f t="shared" si="100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1">
        <f t="shared" si="100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1">
        <f t="shared" si="100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1">
        <f t="shared" si="100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1">
        <f t="shared" si="100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1">
        <f t="shared" si="100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1">
        <f t="shared" si="100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1">
        <f t="shared" si="100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1">
        <f t="shared" si="100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1">
        <f t="shared" si="100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1">
        <f t="shared" si="100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1">
        <f t="shared" si="100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1">
        <f t="shared" si="100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11">
        <f t="shared" si="100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11">
        <f t="shared" si="100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11">
        <f t="shared" si="100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11">
        <f t="shared" si="100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11">
        <f t="shared" si="100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11">
        <f t="shared" si="100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11">
        <f t="shared" si="100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11">
        <f t="shared" si="100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11">
        <f t="shared" si="100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11">
        <f t="shared" si="100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11">
        <f t="shared" si="100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11">
        <f t="shared" si="100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11">
        <f t="shared" si="100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11">
        <f t="shared" si="100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11">
        <f t="shared" si="100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11">
        <f t="shared" si="100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11">
        <f t="shared" si="100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11">
        <f t="shared" si="100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11">
        <f t="shared" si="100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11">
        <f t="shared" si="100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11">
        <f t="shared" si="100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11">
        <f t="shared" si="100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11">
        <f t="shared" si="100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11">
        <f t="shared" si="100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11">
        <f t="shared" si="100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11">
        <f t="shared" si="100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11">
        <f t="shared" si="100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11">
        <f t="shared" si="100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11">
        <f t="shared" si="100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11">
        <f t="shared" si="100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11">
        <f t="shared" si="100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11">
        <f t="shared" si="100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11">
        <f t="shared" si="100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11">
        <f t="shared" si="100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11">
        <f t="shared" si="100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11">
        <f t="shared" ref="P1341:P1404" si="105">IFERROR(ROUND(E1341/L1341,2),0)</f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11">
        <f t="shared" si="105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11">
        <f t="shared" si="105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11">
        <f t="shared" si="105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11">
        <f t="shared" si="105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 s="11">
        <f t="shared" si="105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 s="11">
        <f t="shared" si="105"/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11">
        <f t="shared" si="105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11">
        <f t="shared" si="105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11">
        <f t="shared" si="105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11">
        <f t="shared" si="105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11">
        <f t="shared" si="105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11">
        <f t="shared" si="105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11">
        <f t="shared" si="105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11">
        <f t="shared" si="105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11">
        <f t="shared" si="105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11">
        <f t="shared" si="105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11">
        <f t="shared" si="105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11">
        <f t="shared" si="105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11">
        <f t="shared" si="105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11">
        <f t="shared" si="105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11">
        <f t="shared" si="105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11">
        <f t="shared" si="105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11">
        <f t="shared" si="105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11">
        <f t="shared" si="105"/>
        <v>40</v>
      </c>
      <c r="Q1365" s="13" t="s">
        <v>8320</v>
      </c>
      <c r="R1365" t="s">
        <v>8321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11">
        <f t="shared" si="105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11">
        <f t="shared" si="105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11">
        <f t="shared" si="105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11">
        <f t="shared" si="105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11">
        <f t="shared" si="105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11">
        <f t="shared" si="105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11">
        <f t="shared" si="105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11">
        <f t="shared" si="105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11">
        <f t="shared" si="105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11">
        <f t="shared" si="105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11">
        <f t="shared" si="105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11">
        <f t="shared" si="105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11">
        <f t="shared" si="105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11">
        <f t="shared" si="105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11">
        <f t="shared" si="105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11">
        <f t="shared" si="105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11">
        <f t="shared" si="105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11">
        <f t="shared" si="105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11">
        <f t="shared" si="105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11">
        <f t="shared" si="105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11">
        <f t="shared" si="105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11">
        <f t="shared" si="105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11">
        <f t="shared" si="105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11">
        <f t="shared" si="105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11">
        <f t="shared" si="105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11">
        <f t="shared" si="105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11">
        <f t="shared" si="105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11">
        <f t="shared" si="105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11">
        <f t="shared" si="105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11">
        <f t="shared" si="105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11">
        <f t="shared" si="105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11">
        <f t="shared" si="105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11">
        <f t="shared" si="105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11">
        <f t="shared" si="105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11">
        <f t="shared" si="105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11">
        <f t="shared" si="105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11">
        <f t="shared" si="105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11">
        <f t="shared" si="105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11">
        <f t="shared" si="105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11">
        <f t="shared" ref="P1405:P1468" si="110">IFERROR(ROUND(E1405/L1405,2),0)</f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11">
        <f t="shared" si="110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11">
        <f t="shared" si="110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11">
        <f t="shared" si="110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11">
        <f t="shared" si="110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 s="11">
        <f t="shared" si="110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 s="11">
        <f t="shared" si="110"/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11">
        <f t="shared" si="110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11">
        <f t="shared" si="110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11">
        <f t="shared" si="110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11">
        <f t="shared" si="110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11">
        <f t="shared" si="110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11">
        <f t="shared" si="110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11">
        <f t="shared" si="110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11">
        <f t="shared" si="110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11">
        <f t="shared" si="110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11">
        <f t="shared" si="110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11">
        <f t="shared" si="110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11">
        <f t="shared" si="110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11">
        <f t="shared" si="110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11">
        <f t="shared" si="110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11">
        <f t="shared" si="110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11">
        <f t="shared" si="110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11">
        <f t="shared" si="110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11">
        <f t="shared" si="110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11">
        <f t="shared" si="110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11">
        <f t="shared" si="110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11">
        <f t="shared" si="110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11">
        <f t="shared" si="110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11">
        <f t="shared" si="110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11">
        <f t="shared" si="110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11">
        <f t="shared" si="110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11">
        <f t="shared" si="110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11">
        <f t="shared" si="110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11">
        <f t="shared" si="110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11">
        <f t="shared" si="110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11">
        <f t="shared" si="110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11">
        <f t="shared" si="110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11">
        <f t="shared" si="110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11">
        <f t="shared" si="110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11">
        <f t="shared" si="110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11">
        <f t="shared" si="110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11">
        <f t="shared" si="110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11">
        <f t="shared" si="110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11">
        <f t="shared" si="110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11">
        <f t="shared" si="110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11">
        <f t="shared" si="110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11">
        <f t="shared" si="110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11">
        <f t="shared" si="110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11">
        <f t="shared" si="110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11">
        <f t="shared" si="110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11">
        <f t="shared" si="110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11">
        <f t="shared" si="110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11">
        <f t="shared" si="110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11">
        <f t="shared" si="110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11">
        <f t="shared" si="110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11">
        <f t="shared" si="110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11">
        <f t="shared" si="110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11">
        <f t="shared" si="110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11">
        <f t="shared" si="110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11">
        <f t="shared" si="110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11">
        <f t="shared" si="110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11">
        <f t="shared" si="110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11">
        <f t="shared" si="110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11">
        <f t="shared" ref="P1469:P1532" si="115">IFERROR(ROUND(E1469/L1469,2),0)</f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11">
        <f t="shared" si="115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11">
        <f t="shared" si="115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11">
        <f t="shared" si="115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11">
        <f t="shared" si="115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 s="11">
        <f t="shared" si="115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 s="11">
        <f t="shared" si="115"/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11">
        <f t="shared" si="115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11">
        <f t="shared" si="115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11">
        <f t="shared" si="115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11">
        <f t="shared" si="115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11">
        <f t="shared" si="115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11">
        <f t="shared" si="115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11">
        <f t="shared" si="115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11">
        <f t="shared" si="115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11">
        <f t="shared" si="115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11">
        <f t="shared" si="115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11">
        <f t="shared" si="115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11">
        <f t="shared" si="115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11">
        <f t="shared" si="115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11">
        <f t="shared" si="115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11">
        <f t="shared" si="115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11">
        <f t="shared" si="115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11">
        <f t="shared" si="115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11">
        <f t="shared" si="115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11">
        <f t="shared" si="115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11">
        <f t="shared" si="115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11">
        <f t="shared" si="115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11">
        <f t="shared" si="115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11">
        <f t="shared" si="115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11">
        <f t="shared" si="115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11">
        <f t="shared" si="115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11">
        <f t="shared" si="115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11">
        <f t="shared" si="115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11">
        <f t="shared" si="115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11">
        <f t="shared" si="115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11">
        <f t="shared" si="115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11">
        <f t="shared" si="115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11">
        <f t="shared" si="115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11">
        <f t="shared" si="115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11">
        <f t="shared" si="115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11">
        <f t="shared" si="115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11">
        <f t="shared" si="115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11">
        <f t="shared" si="115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11">
        <f t="shared" si="115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11">
        <f t="shared" si="115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11">
        <f t="shared" si="115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11">
        <f t="shared" si="115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11">
        <f t="shared" si="115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11">
        <f t="shared" si="115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11">
        <f t="shared" si="115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11">
        <f t="shared" si="115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11">
        <f t="shared" si="115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11">
        <f t="shared" si="115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11">
        <f t="shared" si="115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11">
        <f t="shared" si="115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11">
        <f t="shared" si="115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11">
        <f t="shared" si="115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11">
        <f t="shared" si="115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11">
        <f t="shared" si="115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11">
        <f t="shared" si="115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11">
        <f t="shared" si="115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11">
        <f t="shared" si="115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11">
        <f t="shared" si="115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11">
        <f t="shared" ref="P1533:P1596" si="120">IFERROR(ROUND(E1533/L1533,2),0)</f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11">
        <f t="shared" si="120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11">
        <f t="shared" si="120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11">
        <f t="shared" si="120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11">
        <f t="shared" si="120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 s="11">
        <f t="shared" si="120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 s="11">
        <f t="shared" si="120"/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11">
        <f t="shared" si="120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11">
        <f t="shared" si="120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11">
        <f t="shared" si="120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11">
        <f t="shared" si="120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11">
        <f t="shared" si="120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11">
        <f t="shared" si="120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11">
        <f t="shared" si="120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11">
        <f t="shared" si="120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11">
        <f t="shared" si="120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11">
        <f t="shared" si="120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11">
        <f t="shared" si="120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11">
        <f t="shared" si="120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11">
        <f t="shared" si="120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11">
        <f t="shared" si="120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11">
        <f t="shared" si="120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11">
        <f t="shared" si="120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11">
        <f t="shared" si="120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11">
        <f t="shared" si="120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11">
        <f t="shared" si="120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11">
        <f t="shared" si="120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11">
        <f t="shared" si="120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11">
        <f t="shared" si="120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11">
        <f t="shared" si="120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11">
        <f t="shared" si="120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11">
        <f t="shared" si="120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11">
        <f t="shared" si="120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11">
        <f t="shared" si="120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11">
        <f t="shared" si="120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11">
        <f t="shared" si="120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11">
        <f t="shared" si="120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11">
        <f t="shared" si="120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11">
        <f t="shared" si="120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11">
        <f t="shared" si="120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11">
        <f t="shared" si="120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11">
        <f t="shared" si="120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11">
        <f t="shared" si="120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11">
        <f t="shared" si="120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11">
        <f t="shared" si="120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11">
        <f t="shared" si="120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11">
        <f t="shared" si="120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11">
        <f t="shared" si="120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11">
        <f t="shared" si="120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11">
        <f t="shared" si="120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11">
        <f t="shared" si="120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11">
        <f t="shared" si="120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11">
        <f t="shared" si="120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11">
        <f t="shared" si="120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11">
        <f t="shared" si="120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11">
        <f t="shared" si="120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11">
        <f t="shared" si="120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11">
        <f t="shared" si="120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11">
        <f t="shared" si="120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11">
        <f t="shared" si="120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11">
        <f t="shared" si="120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11">
        <f t="shared" si="120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11">
        <f t="shared" si="120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11">
        <f t="shared" si="120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11">
        <f t="shared" ref="P1597:P1660" si="125">IFERROR(ROUND(E1597/L1597,2),0)</f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11">
        <f t="shared" si="125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11">
        <f t="shared" si="125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11">
        <f t="shared" si="125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11">
        <f t="shared" si="125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 s="11">
        <f t="shared" si="125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 s="11">
        <f t="shared" si="125"/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11">
        <f t="shared" si="125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11">
        <f t="shared" si="125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11">
        <f t="shared" si="125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11">
        <f t="shared" si="125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11">
        <f t="shared" si="125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11">
        <f t="shared" si="125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11">
        <f t="shared" si="125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11">
        <f t="shared" si="125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11">
        <f t="shared" si="125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11">
        <f t="shared" si="125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11">
        <f t="shared" si="125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11">
        <f t="shared" si="125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11">
        <f t="shared" si="125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11">
        <f t="shared" si="125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11">
        <f t="shared" si="125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11">
        <f t="shared" si="125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11">
        <f t="shared" si="125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11">
        <f t="shared" si="125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11">
        <f t="shared" si="125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11">
        <f t="shared" si="125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11">
        <f t="shared" si="125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11">
        <f t="shared" si="125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11">
        <f t="shared" si="125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11">
        <f t="shared" si="125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11">
        <f t="shared" si="125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11">
        <f t="shared" si="125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11">
        <f t="shared" si="125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11">
        <f t="shared" si="125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11">
        <f t="shared" si="125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11">
        <f t="shared" si="125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11">
        <f t="shared" si="125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11">
        <f t="shared" si="125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11">
        <f t="shared" si="125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11">
        <f t="shared" si="125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11">
        <f t="shared" si="125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11">
        <f t="shared" si="125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11">
        <f t="shared" si="125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11">
        <f t="shared" si="125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11">
        <f t="shared" si="125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11">
        <f t="shared" si="125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11">
        <f t="shared" si="125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11">
        <f t="shared" si="125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11">
        <f t="shared" si="125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11">
        <f t="shared" si="125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11">
        <f t="shared" si="125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11">
        <f t="shared" si="125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11">
        <f t="shared" si="125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11">
        <f t="shared" si="125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11">
        <f t="shared" si="125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11">
        <f t="shared" si="125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11">
        <f t="shared" si="125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11">
        <f t="shared" si="125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11">
        <f t="shared" si="125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11">
        <f t="shared" si="125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11">
        <f t="shared" si="125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11">
        <f t="shared" si="125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11">
        <f t="shared" si="125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11">
        <f t="shared" ref="P1661:P1724" si="130">IFERROR(ROUND(E1661/L1661,2),0)</f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11">
        <f t="shared" si="130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11">
        <f t="shared" si="130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11">
        <f t="shared" si="130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11">
        <f t="shared" si="130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 s="11">
        <f t="shared" si="130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 s="11">
        <f t="shared" si="130"/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11">
        <f t="shared" si="130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11">
        <f t="shared" si="130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11">
        <f t="shared" si="130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11">
        <f t="shared" si="130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11">
        <f t="shared" si="130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11">
        <f t="shared" si="130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11">
        <f t="shared" si="130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11">
        <f t="shared" si="130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11">
        <f t="shared" si="130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11">
        <f t="shared" si="130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11">
        <f t="shared" si="130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11">
        <f t="shared" si="130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11">
        <f t="shared" si="130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11">
        <f t="shared" si="130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11">
        <f t="shared" si="130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11">
        <f t="shared" si="130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11">
        <f t="shared" si="130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11">
        <f t="shared" si="130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11">
        <f t="shared" si="130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11">
        <f t="shared" si="130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11">
        <f t="shared" si="130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11">
        <f t="shared" si="130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11">
        <f t="shared" si="130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11">
        <f t="shared" si="130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11">
        <f t="shared" si="130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11">
        <f t="shared" si="130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11">
        <f t="shared" si="130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11">
        <f t="shared" si="130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11">
        <f t="shared" si="130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11">
        <f t="shared" si="130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11">
        <f t="shared" si="130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11">
        <f t="shared" si="130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11">
        <f t="shared" si="130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11">
        <f t="shared" si="130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11">
        <f t="shared" si="130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11">
        <f t="shared" si="130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11">
        <f t="shared" si="130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11">
        <f t="shared" si="130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11">
        <f t="shared" si="130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11">
        <f t="shared" si="130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11">
        <f t="shared" si="130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11">
        <f t="shared" si="130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11">
        <f t="shared" si="130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11">
        <f t="shared" si="130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11">
        <f t="shared" si="130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11">
        <f t="shared" si="130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11">
        <f t="shared" si="130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11">
        <f t="shared" si="130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11">
        <f t="shared" si="130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11">
        <f t="shared" si="130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11">
        <f t="shared" si="130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11">
        <f t="shared" si="130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11">
        <f t="shared" si="130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11">
        <f t="shared" si="130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11">
        <f t="shared" si="130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11">
        <f t="shared" si="130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11">
        <f t="shared" si="130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11">
        <f t="shared" ref="P1725:P1788" si="135">IFERROR(ROUND(E1725/L1725,2),0)</f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11">
        <f t="shared" si="135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11">
        <f t="shared" si="135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11">
        <f t="shared" si="135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11">
        <f t="shared" si="135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 s="11">
        <f t="shared" si="135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 s="11">
        <f t="shared" si="135"/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11">
        <f t="shared" si="135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11">
        <f t="shared" si="135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11">
        <f t="shared" si="135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11">
        <f t="shared" si="135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11">
        <f t="shared" si="135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11">
        <f t="shared" si="135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11">
        <f t="shared" si="135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11">
        <f t="shared" si="135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11">
        <f t="shared" si="135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11">
        <f t="shared" si="135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11">
        <f t="shared" si="135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11">
        <f t="shared" si="135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11">
        <f t="shared" si="135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11">
        <f t="shared" si="135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11">
        <f t="shared" si="135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11">
        <f t="shared" si="135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11">
        <f t="shared" si="135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11">
        <f t="shared" si="135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11">
        <f t="shared" si="135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11">
        <f t="shared" si="135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11">
        <f t="shared" si="135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11">
        <f t="shared" si="135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11">
        <f t="shared" si="135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11">
        <f t="shared" si="135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11">
        <f t="shared" si="135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11">
        <f t="shared" si="135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11">
        <f t="shared" si="135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11">
        <f t="shared" si="135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11">
        <f t="shared" si="135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11">
        <f t="shared" si="135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11">
        <f t="shared" si="135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11">
        <f t="shared" si="135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11">
        <f t="shared" si="135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11">
        <f t="shared" si="135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11">
        <f t="shared" si="135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11">
        <f t="shared" si="135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11">
        <f t="shared" si="135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11">
        <f t="shared" si="135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11">
        <f t="shared" si="135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11">
        <f t="shared" si="135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11">
        <f t="shared" si="135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11">
        <f t="shared" si="135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11">
        <f t="shared" si="135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11">
        <f t="shared" si="135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11">
        <f t="shared" si="135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11">
        <f t="shared" si="135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11">
        <f t="shared" si="135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11">
        <f t="shared" si="135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11">
        <f t="shared" si="135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11">
        <f t="shared" si="135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11">
        <f t="shared" si="135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11">
        <f t="shared" si="135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11">
        <f t="shared" si="135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11">
        <f t="shared" si="135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11">
        <f t="shared" si="135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11">
        <f t="shared" si="135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11">
        <f t="shared" si="135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11">
        <f t="shared" ref="P1789:P1852" si="140">IFERROR(ROUND(E1789/L1789,2),0)</f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11">
        <f t="shared" si="140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11">
        <f t="shared" si="140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11">
        <f t="shared" si="140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11">
        <f t="shared" si="140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 s="11">
        <f t="shared" si="140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 s="11">
        <f t="shared" si="140"/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11">
        <f t="shared" si="140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11">
        <f t="shared" si="140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11">
        <f t="shared" si="140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11">
        <f t="shared" si="140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11">
        <f t="shared" si="140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11">
        <f t="shared" si="140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11">
        <f t="shared" si="140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11">
        <f t="shared" si="140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11">
        <f t="shared" si="140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11">
        <f t="shared" si="140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11">
        <f t="shared" si="140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11">
        <f t="shared" si="140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11">
        <f t="shared" si="140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11">
        <f t="shared" si="140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11">
        <f t="shared" si="140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11">
        <f t="shared" si="140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11">
        <f t="shared" si="140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11">
        <f t="shared" si="140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11">
        <f t="shared" si="140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11">
        <f t="shared" si="140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11">
        <f t="shared" si="140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11">
        <f t="shared" si="140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11">
        <f t="shared" si="140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11">
        <f t="shared" si="140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11">
        <f t="shared" si="140"/>
        <v>0</v>
      </c>
      <c r="Q1820" s="13" t="s">
        <v>8336</v>
      </c>
      <c r="R1820" t="s">
        <v>8337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11">
        <f t="shared" si="140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11">
        <f t="shared" si="140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11">
        <f t="shared" si="140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11">
        <f t="shared" si="140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11">
        <f t="shared" si="140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11">
        <f t="shared" si="140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11">
        <f t="shared" si="140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11">
        <f t="shared" si="140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11">
        <f t="shared" si="140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11">
        <f t="shared" si="140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11">
        <f t="shared" si="140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11">
        <f t="shared" si="140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11">
        <f t="shared" si="140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11">
        <f t="shared" si="140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11">
        <f t="shared" si="140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11">
        <f t="shared" si="140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11">
        <f t="shared" si="140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11">
        <f t="shared" si="140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11">
        <f t="shared" si="140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11">
        <f t="shared" si="140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11">
        <f t="shared" si="140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11">
        <f t="shared" si="140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11">
        <f t="shared" si="140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11">
        <f t="shared" si="140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11">
        <f t="shared" si="140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11">
        <f t="shared" si="140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11">
        <f t="shared" si="140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11">
        <f t="shared" si="140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11">
        <f t="shared" si="140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11">
        <f t="shared" si="140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11">
        <f t="shared" si="140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11">
        <f t="shared" si="140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11">
        <f t="shared" ref="P1853:P1916" si="145">IFERROR(ROUND(E1853/L1853,2),0)</f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11">
        <f t="shared" si="145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11">
        <f t="shared" si="145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11">
        <f t="shared" si="145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11">
        <f t="shared" si="145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 s="11">
        <f t="shared" si="145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 s="11">
        <f t="shared" si="145"/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11">
        <f t="shared" si="145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11">
        <f t="shared" si="145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11">
        <f t="shared" si="145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11">
        <f t="shared" si="145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11">
        <f t="shared" si="145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11">
        <f t="shared" si="145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11">
        <f t="shared" si="145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11">
        <f t="shared" si="145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11">
        <f t="shared" si="145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11">
        <f t="shared" si="145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11">
        <f t="shared" si="145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11">
        <f t="shared" si="145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11">
        <f t="shared" si="145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11">
        <f t="shared" si="145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11">
        <f t="shared" si="145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11">
        <f t="shared" si="145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11">
        <f t="shared" si="145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11">
        <f t="shared" si="145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11">
        <f t="shared" si="145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11">
        <f t="shared" si="145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11">
        <f t="shared" si="145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11">
        <f t="shared" si="145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11">
        <f t="shared" si="145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11">
        <f t="shared" si="145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11">
        <f t="shared" si="145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11">
        <f t="shared" si="145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11">
        <f t="shared" si="145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11">
        <f t="shared" si="145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11">
        <f t="shared" si="145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11">
        <f t="shared" si="145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11">
        <f t="shared" si="145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11">
        <f t="shared" si="145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11">
        <f t="shared" si="145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11">
        <f t="shared" si="145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11">
        <f t="shared" si="145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11">
        <f t="shared" si="145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11">
        <f t="shared" si="145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11">
        <f t="shared" si="145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11">
        <f t="shared" si="145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11">
        <f t="shared" si="145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11">
        <f t="shared" si="145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11">
        <f t="shared" si="145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11">
        <f t="shared" si="145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11">
        <f t="shared" si="145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11">
        <f t="shared" si="145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11">
        <f t="shared" si="145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11">
        <f t="shared" si="145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11">
        <f t="shared" si="145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11">
        <f t="shared" si="145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11">
        <f t="shared" si="145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11">
        <f t="shared" si="145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11">
        <f t="shared" si="145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11">
        <f t="shared" si="145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11">
        <f t="shared" si="145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11">
        <f t="shared" si="145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11">
        <f t="shared" si="145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11">
        <f t="shared" si="145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11">
        <f t="shared" ref="P1917:P1980" si="150">IFERROR(ROUND(E1917/L1917,2),0)</f>
        <v>2</v>
      </c>
      <c r="Q1917" s="13" t="s">
        <v>8317</v>
      </c>
      <c r="R1917" t="s">
        <v>8346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11">
        <f t="shared" si="150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11">
        <f t="shared" si="150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11">
        <f t="shared" si="150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11">
        <f t="shared" si="150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 s="11">
        <f t="shared" si="150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 s="11">
        <f t="shared" si="150"/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11">
        <f t="shared" si="150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11">
        <f t="shared" si="150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11">
        <f t="shared" si="150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11">
        <f t="shared" si="150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11">
        <f t="shared" si="150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11">
        <f t="shared" si="150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11">
        <f t="shared" si="150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11">
        <f t="shared" si="150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11">
        <f t="shared" si="150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11">
        <f t="shared" si="150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11">
        <f t="shared" si="150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11">
        <f t="shared" si="150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11">
        <f t="shared" si="150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11">
        <f t="shared" si="150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11">
        <f t="shared" si="150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11">
        <f t="shared" si="150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11">
        <f t="shared" si="150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11">
        <f t="shared" si="150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11">
        <f t="shared" si="150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11">
        <f t="shared" si="150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11">
        <f t="shared" si="150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11">
        <f t="shared" si="150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11">
        <f t="shared" si="150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11">
        <f t="shared" si="150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11">
        <f t="shared" si="150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11">
        <f t="shared" si="150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11">
        <f t="shared" si="150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11">
        <f t="shared" si="150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11">
        <f t="shared" si="150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11">
        <f t="shared" si="150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11">
        <f t="shared" si="150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11">
        <f t="shared" si="150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11">
        <f t="shared" si="150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11">
        <f t="shared" si="150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11">
        <f t="shared" si="150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11">
        <f t="shared" si="150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11">
        <f t="shared" si="150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11">
        <f t="shared" si="150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11">
        <f t="shared" si="150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11">
        <f t="shared" si="150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11">
        <f t="shared" si="150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11">
        <f t="shared" si="150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11">
        <f t="shared" si="150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11">
        <f t="shared" si="150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11">
        <f t="shared" si="150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11">
        <f t="shared" si="150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11">
        <f t="shared" si="150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11">
        <f t="shared" si="150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11">
        <f t="shared" si="150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11">
        <f t="shared" si="150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11">
        <f t="shared" si="150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11">
        <f t="shared" si="150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11">
        <f t="shared" si="150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11">
        <f t="shared" si="150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11">
        <f t="shared" si="150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11">
        <f t="shared" si="150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11">
        <f t="shared" si="150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11">
        <f t="shared" ref="P1981:P2044" si="155">IFERROR(ROUND(E1981/L1981,2),0)</f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11">
        <f t="shared" si="155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11">
        <f t="shared" si="155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11">
        <f t="shared" si="155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11">
        <f t="shared" si="155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 s="11">
        <f t="shared" si="155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 s="11">
        <f t="shared" si="155"/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11">
        <f t="shared" si="155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11">
        <f t="shared" si="155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11">
        <f t="shared" si="155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11">
        <f t="shared" si="155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11">
        <f t="shared" si="155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11">
        <f t="shared" si="155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11">
        <f t="shared" si="155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11">
        <f t="shared" si="155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11">
        <f t="shared" si="155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11">
        <f t="shared" si="155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11">
        <f t="shared" si="155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11">
        <f t="shared" si="155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11">
        <f t="shared" si="155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11">
        <f t="shared" si="155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11">
        <f t="shared" si="155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11">
        <f t="shared" si="155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11">
        <f t="shared" si="155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11">
        <f t="shared" si="155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11">
        <f t="shared" si="155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11">
        <f t="shared" si="155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11">
        <f t="shared" si="155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11">
        <f t="shared" si="155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11">
        <f t="shared" si="155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11">
        <f t="shared" si="155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11">
        <f t="shared" si="155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11">
        <f t="shared" si="155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11">
        <f t="shared" si="155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11">
        <f t="shared" si="155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11">
        <f t="shared" si="155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11">
        <f t="shared" si="155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11">
        <f t="shared" si="155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11">
        <f t="shared" si="155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11">
        <f t="shared" si="155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11">
        <f t="shared" si="155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11">
        <f t="shared" si="155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11">
        <f t="shared" si="155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11">
        <f t="shared" si="155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11">
        <f t="shared" si="155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11">
        <f t="shared" si="155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11">
        <f t="shared" si="155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11">
        <f t="shared" si="155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11">
        <f t="shared" si="155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11">
        <f t="shared" si="155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11">
        <f t="shared" si="155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11">
        <f t="shared" si="155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11">
        <f t="shared" si="155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11">
        <f t="shared" si="155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11">
        <f t="shared" si="155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11">
        <f t="shared" si="155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11">
        <f t="shared" si="155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11">
        <f t="shared" si="155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11">
        <f t="shared" si="155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11">
        <f t="shared" si="155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11">
        <f t="shared" si="155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11">
        <f t="shared" si="155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11">
        <f t="shared" si="155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11">
        <f t="shared" si="155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11">
        <f t="shared" ref="P2045:P2108" si="160">IFERROR(ROUND(E2045/L2045,2),0)</f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11">
        <f t="shared" si="160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11">
        <f t="shared" si="160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11">
        <f t="shared" si="160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11">
        <f t="shared" si="160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 s="11">
        <f t="shared" si="160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 s="11">
        <f t="shared" si="160"/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11">
        <f t="shared" si="160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11">
        <f t="shared" si="160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11">
        <f t="shared" si="160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11">
        <f t="shared" si="160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11">
        <f t="shared" si="160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11">
        <f t="shared" si="160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11">
        <f t="shared" si="160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11">
        <f t="shared" si="160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11">
        <f t="shared" si="160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11">
        <f t="shared" si="160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11">
        <f t="shared" si="160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11">
        <f t="shared" si="160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11">
        <f t="shared" si="160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11">
        <f t="shared" si="160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11">
        <f t="shared" si="160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11">
        <f t="shared" si="160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11">
        <f t="shared" si="160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11">
        <f t="shared" si="160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11">
        <f t="shared" si="160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11">
        <f t="shared" si="160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11">
        <f t="shared" si="160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11">
        <f t="shared" si="160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11">
        <f t="shared" si="160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11">
        <f t="shared" si="160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11">
        <f t="shared" si="160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11">
        <f t="shared" si="160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11">
        <f t="shared" si="160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11">
        <f t="shared" si="160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11">
        <f t="shared" si="160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11">
        <f t="shared" si="160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11">
        <f t="shared" si="160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11">
        <f t="shared" si="160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11">
        <f t="shared" si="160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11">
        <f t="shared" si="160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11">
        <f t="shared" si="160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11">
        <f t="shared" si="160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11">
        <f t="shared" si="160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11">
        <f t="shared" si="160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11">
        <f t="shared" si="160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11">
        <f t="shared" si="160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11">
        <f t="shared" si="160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11">
        <f t="shared" si="160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11">
        <f t="shared" si="160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11">
        <f t="shared" si="160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11">
        <f t="shared" si="160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11">
        <f t="shared" si="160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11">
        <f t="shared" si="160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11">
        <f t="shared" si="160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11">
        <f t="shared" si="160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11">
        <f t="shared" si="160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11">
        <f t="shared" si="160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11">
        <f t="shared" si="160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11">
        <f t="shared" si="160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11">
        <f t="shared" si="160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11">
        <f t="shared" si="160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11">
        <f t="shared" si="160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11">
        <f t="shared" si="160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11">
        <f t="shared" ref="P2109:P2172" si="165">IFERROR(ROUND(E2109/L2109,2),0)</f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11">
        <f t="shared" si="165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11">
        <f t="shared" si="165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11">
        <f t="shared" si="165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11">
        <f t="shared" si="165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 s="11">
        <f t="shared" si="165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 s="11">
        <f t="shared" si="165"/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11">
        <f t="shared" si="165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11">
        <f t="shared" si="165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11">
        <f t="shared" si="165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11">
        <f t="shared" si="165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11">
        <f t="shared" si="165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11">
        <f t="shared" si="165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11">
        <f t="shared" si="165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11">
        <f t="shared" si="165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11">
        <f t="shared" si="165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11">
        <f t="shared" si="165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11">
        <f t="shared" si="165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11">
        <f t="shared" si="165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11">
        <f t="shared" si="165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11">
        <f t="shared" si="165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11">
        <f t="shared" si="165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11">
        <f t="shared" si="165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11">
        <f t="shared" si="165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11">
        <f t="shared" si="165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11">
        <f t="shared" si="165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11">
        <f t="shared" si="165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11">
        <f t="shared" si="165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11">
        <f t="shared" si="165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11">
        <f t="shared" si="165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11">
        <f t="shared" si="165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11">
        <f t="shared" si="165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11">
        <f t="shared" si="165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11">
        <f t="shared" si="165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11">
        <f t="shared" si="165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11">
        <f t="shared" si="165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11">
        <f t="shared" si="165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11">
        <f t="shared" si="165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11">
        <f t="shared" si="165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11">
        <f t="shared" si="165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11">
        <f t="shared" si="165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11">
        <f t="shared" si="165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11">
        <f t="shared" si="165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11">
        <f t="shared" si="165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11">
        <f t="shared" si="165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11">
        <f t="shared" si="165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11">
        <f t="shared" si="165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11">
        <f t="shared" si="165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11">
        <f t="shared" si="165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11">
        <f t="shared" si="165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11">
        <f t="shared" si="165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11">
        <f t="shared" si="165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11">
        <f t="shared" si="165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11">
        <f t="shared" si="165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11">
        <f t="shared" si="165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11">
        <f t="shared" si="165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11">
        <f t="shared" si="165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11">
        <f t="shared" si="165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11">
        <f t="shared" si="165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11">
        <f t="shared" si="165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11">
        <f t="shared" si="165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11">
        <f t="shared" si="165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11">
        <f t="shared" si="165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11">
        <f t="shared" si="165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11">
        <f t="shared" ref="P2173:P2236" si="170">IFERROR(ROUND(E2173/L2173,2),0)</f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11">
        <f t="shared" si="170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11">
        <f t="shared" si="170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11">
        <f t="shared" si="170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11">
        <f t="shared" si="170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 s="11">
        <f t="shared" si="170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 s="11">
        <f t="shared" si="170"/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11">
        <f t="shared" si="170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11">
        <f t="shared" si="170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11">
        <f t="shared" si="170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11">
        <f t="shared" si="170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11">
        <f t="shared" si="170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11">
        <f t="shared" si="170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11">
        <f t="shared" si="170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11">
        <f t="shared" si="170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11">
        <f t="shared" si="170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11">
        <f t="shared" si="170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11">
        <f t="shared" si="170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11">
        <f t="shared" si="170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11">
        <f t="shared" si="170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11">
        <f t="shared" si="170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11">
        <f t="shared" si="170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11">
        <f t="shared" si="170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11">
        <f t="shared" si="170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11">
        <f t="shared" si="170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11">
        <f t="shared" si="170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11">
        <f t="shared" si="170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11">
        <f t="shared" si="170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11">
        <f t="shared" si="170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11">
        <f t="shared" si="170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11">
        <f t="shared" si="170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11">
        <f t="shared" si="170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11">
        <f t="shared" si="170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11">
        <f t="shared" si="170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11">
        <f t="shared" si="170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11">
        <f t="shared" si="170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11">
        <f t="shared" si="170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11">
        <f t="shared" si="170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11">
        <f t="shared" si="170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11">
        <f t="shared" si="170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11">
        <f t="shared" si="170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11">
        <f t="shared" si="170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11">
        <f t="shared" si="170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11">
        <f t="shared" si="170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11">
        <f t="shared" si="170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11">
        <f t="shared" si="170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11">
        <f t="shared" si="170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11">
        <f t="shared" si="170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11">
        <f t="shared" si="170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11">
        <f t="shared" si="170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11">
        <f t="shared" si="170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11">
        <f t="shared" si="170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11">
        <f t="shared" si="170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11">
        <f t="shared" si="170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11">
        <f t="shared" si="170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11">
        <f t="shared" si="170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11">
        <f t="shared" si="170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11">
        <f t="shared" si="170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11">
        <f t="shared" si="170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11">
        <f t="shared" si="170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11">
        <f t="shared" si="170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11">
        <f t="shared" si="170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11">
        <f t="shared" si="170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11">
        <f t="shared" si="170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11">
        <f t="shared" ref="P2237:P2300" si="175">IFERROR(ROUND(E2237/L2237,2),0)</f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11">
        <f t="shared" si="175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11">
        <f t="shared" si="175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11">
        <f t="shared" si="175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11">
        <f t="shared" si="175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 s="11">
        <f t="shared" si="175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 s="11">
        <f t="shared" si="175"/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11">
        <f t="shared" si="175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11">
        <f t="shared" si="175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11">
        <f t="shared" si="175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11">
        <f t="shared" si="175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11">
        <f t="shared" si="175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11">
        <f t="shared" si="175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11">
        <f t="shared" si="175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11">
        <f t="shared" si="175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11">
        <f t="shared" si="175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11">
        <f t="shared" si="175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11">
        <f t="shared" si="175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11">
        <f t="shared" si="175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11">
        <f t="shared" si="175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11">
        <f t="shared" si="175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11">
        <f t="shared" si="175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11">
        <f t="shared" si="175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11">
        <f t="shared" si="175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11">
        <f t="shared" si="175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11">
        <f t="shared" si="175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11">
        <f t="shared" si="175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11">
        <f t="shared" si="175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11">
        <f t="shared" si="175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11">
        <f t="shared" si="175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11">
        <f t="shared" si="175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11">
        <f t="shared" si="175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11">
        <f t="shared" si="175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11">
        <f t="shared" si="175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11">
        <f t="shared" si="175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11">
        <f t="shared" si="175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11">
        <f t="shared" si="175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11">
        <f t="shared" si="175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11">
        <f t="shared" si="175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11">
        <f t="shared" si="175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11">
        <f t="shared" si="175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11">
        <f t="shared" si="175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11">
        <f t="shared" si="175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11">
        <f t="shared" si="175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11">
        <f t="shared" si="175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11">
        <f t="shared" si="175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11">
        <f t="shared" si="175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11">
        <f t="shared" si="175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11">
        <f t="shared" si="175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11">
        <f t="shared" si="175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11">
        <f t="shared" si="175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11">
        <f t="shared" si="175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11">
        <f t="shared" si="175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11">
        <f t="shared" si="175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11">
        <f t="shared" si="175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11">
        <f t="shared" si="175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11">
        <f t="shared" si="175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11">
        <f t="shared" si="175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11">
        <f t="shared" si="175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11">
        <f t="shared" si="175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11">
        <f t="shared" si="175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11">
        <f t="shared" si="175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11">
        <f t="shared" si="175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11">
        <f t="shared" si="175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11">
        <f t="shared" ref="P2301:P2364" si="180">IFERROR(ROUND(E2301/L2301,2),0)</f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11">
        <f t="shared" si="180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11">
        <f t="shared" si="180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11">
        <f t="shared" si="180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11">
        <f t="shared" si="180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 s="11">
        <f t="shared" si="180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 s="11">
        <f t="shared" si="180"/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11">
        <f t="shared" si="180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11">
        <f t="shared" si="180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11">
        <f t="shared" si="180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11">
        <f t="shared" si="180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11">
        <f t="shared" si="180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11">
        <f t="shared" si="180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11">
        <f t="shared" si="180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11">
        <f t="shared" si="180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11">
        <f t="shared" si="180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11">
        <f t="shared" si="180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11">
        <f t="shared" si="180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11">
        <f t="shared" si="180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11">
        <f t="shared" si="180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11">
        <f t="shared" si="180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11">
        <f t="shared" si="180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11">
        <f t="shared" si="180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11">
        <f t="shared" si="180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11">
        <f t="shared" si="180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11">
        <f t="shared" si="180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11">
        <f t="shared" si="180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11">
        <f t="shared" si="180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11">
        <f t="shared" si="180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11">
        <f t="shared" si="180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11">
        <f t="shared" si="180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11">
        <f t="shared" si="180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11">
        <f t="shared" si="180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11">
        <f t="shared" si="180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11">
        <f t="shared" si="180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11">
        <f t="shared" si="180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11">
        <f t="shared" si="180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11">
        <f t="shared" si="180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11">
        <f t="shared" si="180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11">
        <f t="shared" si="180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11">
        <f t="shared" si="180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11">
        <f t="shared" si="180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11">
        <f t="shared" si="180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11">
        <f t="shared" si="180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11">
        <f t="shared" si="180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11">
        <f t="shared" si="180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11">
        <f t="shared" si="180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11">
        <f t="shared" si="180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11">
        <f t="shared" si="180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11">
        <f t="shared" si="180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11">
        <f t="shared" si="180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11">
        <f t="shared" si="180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11">
        <f t="shared" si="180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11">
        <f t="shared" si="180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11">
        <f t="shared" si="180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11">
        <f t="shared" si="180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11">
        <f t="shared" si="180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11">
        <f t="shared" si="180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11">
        <f t="shared" si="180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11">
        <f t="shared" si="180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11">
        <f t="shared" si="180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11">
        <f t="shared" si="180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11">
        <f t="shared" si="180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11">
        <f t="shared" si="180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11">
        <f t="shared" ref="P2365:P2428" si="185">IFERROR(ROUND(E2365/L2365,2),0)</f>
        <v>0</v>
      </c>
      <c r="Q2365" s="13" t="s">
        <v>8317</v>
      </c>
      <c r="R2365" t="s">
        <v>8318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11">
        <f t="shared" si="185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11">
        <f t="shared" si="185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11">
        <f t="shared" si="185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11">
        <f t="shared" si="185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 s="11">
        <f t="shared" si="185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 s="11">
        <f t="shared" si="185"/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11">
        <f t="shared" si="185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11">
        <f t="shared" si="185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11">
        <f t="shared" si="185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11">
        <f t="shared" si="185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11">
        <f t="shared" si="185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11">
        <f t="shared" si="185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11">
        <f t="shared" si="185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11">
        <f t="shared" si="185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11">
        <f t="shared" si="185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11">
        <f t="shared" si="185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11">
        <f t="shared" si="185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11">
        <f t="shared" si="185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11">
        <f t="shared" si="185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11">
        <f t="shared" si="185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11">
        <f t="shared" si="185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11">
        <f t="shared" si="185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11">
        <f t="shared" si="185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11">
        <f t="shared" si="185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11">
        <f t="shared" si="185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11">
        <f t="shared" si="185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11">
        <f t="shared" si="185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11">
        <f t="shared" si="185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11">
        <f t="shared" si="185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11">
        <f t="shared" si="185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11">
        <f t="shared" si="185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11">
        <f t="shared" si="185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11">
        <f t="shared" si="185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11">
        <f t="shared" si="185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11">
        <f t="shared" si="185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11">
        <f t="shared" si="185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11">
        <f t="shared" si="185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11">
        <f t="shared" si="185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11">
        <f t="shared" si="185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11">
        <f t="shared" si="185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11">
        <f t="shared" si="185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11">
        <f t="shared" si="185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11">
        <f t="shared" si="185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11">
        <f t="shared" si="185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11">
        <f t="shared" si="185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11">
        <f t="shared" si="185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11">
        <f t="shared" si="185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11">
        <f t="shared" si="185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11">
        <f t="shared" si="185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11">
        <f t="shared" si="185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11">
        <f t="shared" si="185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11">
        <f t="shared" si="185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11">
        <f t="shared" si="185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11">
        <f t="shared" si="185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11">
        <f t="shared" si="185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11">
        <f t="shared" si="185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11">
        <f t="shared" si="185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11">
        <f t="shared" si="185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11">
        <f t="shared" si="185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11">
        <f t="shared" si="185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11">
        <f t="shared" si="185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11">
        <f t="shared" si="185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11">
        <f t="shared" si="185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11">
        <f t="shared" ref="P2429:P2492" si="190">IFERROR(ROUND(E2429/L2429,2),0)</f>
        <v>1</v>
      </c>
      <c r="Q2429" s="13" t="s">
        <v>8334</v>
      </c>
      <c r="R2429" t="s">
        <v>8335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11">
        <f t="shared" si="190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11">
        <f t="shared" si="190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11">
        <f t="shared" si="190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11">
        <f t="shared" si="190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 s="11">
        <f t="shared" si="190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 s="11">
        <f t="shared" si="190"/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11">
        <f t="shared" si="190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11">
        <f t="shared" si="190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11">
        <f t="shared" si="190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11">
        <f t="shared" si="190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11">
        <f t="shared" si="190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11">
        <f t="shared" si="190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11">
        <f t="shared" si="190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11">
        <f t="shared" si="190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11">
        <f t="shared" si="190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11">
        <f t="shared" si="190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11">
        <f t="shared" si="190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11">
        <f t="shared" si="190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11">
        <f t="shared" si="190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11">
        <f t="shared" si="190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11">
        <f t="shared" si="190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11">
        <f t="shared" si="190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11">
        <f t="shared" si="190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11">
        <f t="shared" si="190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11">
        <f t="shared" si="190"/>
        <v>53.4</v>
      </c>
      <c r="Q2454" s="13" t="s">
        <v>8334</v>
      </c>
      <c r="R2454" t="s">
        <v>8350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11">
        <f t="shared" si="190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11">
        <f t="shared" si="190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11">
        <f t="shared" si="190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11">
        <f t="shared" si="190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11">
        <f t="shared" si="190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11">
        <f t="shared" si="190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11">
        <f t="shared" si="190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11">
        <f t="shared" si="190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11">
        <f t="shared" si="190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11">
        <f t="shared" si="190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11">
        <f t="shared" si="190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11">
        <f t="shared" si="190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11">
        <f t="shared" si="190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11">
        <f t="shared" si="190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11">
        <f t="shared" si="190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11">
        <f t="shared" si="190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11">
        <f t="shared" si="190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11">
        <f t="shared" si="190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11">
        <f t="shared" si="190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11">
        <f t="shared" si="190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11">
        <f t="shared" si="190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11">
        <f t="shared" si="190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11">
        <f t="shared" si="190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11">
        <f t="shared" si="190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11">
        <f t="shared" si="190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11">
        <f t="shared" si="190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11">
        <f t="shared" si="190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11">
        <f t="shared" si="190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11">
        <f t="shared" si="190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11">
        <f t="shared" si="190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11">
        <f t="shared" si="190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11">
        <f t="shared" si="190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11">
        <f t="shared" si="190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11">
        <f t="shared" si="190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11">
        <f t="shared" si="190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11">
        <f t="shared" si="190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11">
        <f t="shared" si="190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11">
        <f t="shared" si="190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11">
        <f t="shared" ref="P2493:P2556" si="195">IFERROR(ROUND(E2493/L2493,2),0)</f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11">
        <f t="shared" si="195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11">
        <f t="shared" si="195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11">
        <f t="shared" si="195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11">
        <f t="shared" si="195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 s="11">
        <f t="shared" si="195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 s="11">
        <f t="shared" si="195"/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11">
        <f t="shared" si="195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11">
        <f t="shared" si="195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11">
        <f t="shared" si="195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11">
        <f t="shared" si="195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11">
        <f t="shared" si="195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11">
        <f t="shared" si="195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11">
        <f t="shared" si="195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11">
        <f t="shared" si="195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11">
        <f t="shared" si="195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11">
        <f t="shared" si="195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11">
        <f t="shared" si="195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11">
        <f t="shared" si="195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11">
        <f t="shared" si="195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11">
        <f t="shared" si="195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11">
        <f t="shared" si="195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11">
        <f t="shared" si="195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11">
        <f t="shared" si="195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11">
        <f t="shared" si="195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11">
        <f t="shared" si="195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11">
        <f t="shared" si="195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11">
        <f t="shared" si="195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11">
        <f t="shared" si="195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11">
        <f t="shared" si="195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11">
        <f t="shared" si="195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11">
        <f t="shared" si="195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11">
        <f t="shared" si="195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11">
        <f t="shared" si="195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11">
        <f t="shared" si="195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11">
        <f t="shared" si="195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11">
        <f t="shared" si="195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11">
        <f t="shared" si="195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11">
        <f t="shared" si="195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11">
        <f t="shared" si="195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11">
        <f t="shared" si="195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11">
        <f t="shared" si="195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11">
        <f t="shared" si="195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11">
        <f t="shared" si="195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11">
        <f t="shared" si="195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11">
        <f t="shared" si="195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11">
        <f t="shared" si="195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11">
        <f t="shared" si="195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11">
        <f t="shared" si="195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11">
        <f t="shared" si="195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11">
        <f t="shared" si="195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11">
        <f t="shared" si="195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11">
        <f t="shared" si="195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11">
        <f t="shared" si="195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11">
        <f t="shared" si="195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11">
        <f t="shared" si="195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11">
        <f t="shared" si="195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11">
        <f t="shared" si="195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11">
        <f t="shared" si="195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11">
        <f t="shared" si="195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11">
        <f t="shared" si="195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11">
        <f t="shared" si="195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11">
        <f t="shared" si="195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11">
        <f t="shared" si="195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11">
        <f t="shared" ref="P2557:P2620" si="200">IFERROR(ROUND(E2557/L2557,2),0)</f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11">
        <f t="shared" si="200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11">
        <f t="shared" si="200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11">
        <f t="shared" si="200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11">
        <f t="shared" si="200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 s="11">
        <f t="shared" si="200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 s="11">
        <f t="shared" si="200"/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11">
        <f t="shared" si="200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11">
        <f t="shared" si="200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11">
        <f t="shared" si="200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11">
        <f t="shared" si="200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11">
        <f t="shared" si="200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11">
        <f t="shared" si="200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11">
        <f t="shared" si="200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11">
        <f t="shared" si="200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11">
        <f t="shared" si="200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11">
        <f t="shared" si="200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11">
        <f t="shared" si="200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11">
        <f t="shared" si="200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11">
        <f t="shared" si="200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11">
        <f t="shared" si="200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11">
        <f t="shared" si="200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11">
        <f t="shared" si="200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11">
        <f t="shared" si="200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11">
        <f t="shared" si="200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11">
        <f t="shared" si="200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11">
        <f t="shared" si="200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11">
        <f t="shared" si="200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11">
        <f t="shared" si="200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11">
        <f t="shared" si="200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11">
        <f t="shared" si="200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11">
        <f t="shared" si="200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11">
        <f t="shared" si="200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11">
        <f t="shared" si="200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11">
        <f t="shared" si="200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11">
        <f t="shared" si="200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11">
        <f t="shared" si="200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11">
        <f t="shared" si="200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11">
        <f t="shared" si="200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11">
        <f t="shared" si="200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11">
        <f t="shared" si="200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11">
        <f t="shared" si="200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11">
        <f t="shared" si="200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11">
        <f t="shared" si="200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11">
        <f t="shared" si="200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11">
        <f t="shared" si="200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11">
        <f t="shared" si="200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11">
        <f t="shared" si="200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11">
        <f t="shared" si="200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11">
        <f t="shared" si="200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11">
        <f t="shared" si="200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11">
        <f t="shared" si="200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11">
        <f t="shared" si="200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11">
        <f t="shared" si="200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11">
        <f t="shared" si="200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11">
        <f t="shared" si="200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11">
        <f t="shared" si="200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11">
        <f t="shared" si="200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11">
        <f t="shared" si="200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11">
        <f t="shared" si="200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11">
        <f t="shared" si="200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11">
        <f t="shared" si="200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11">
        <f t="shared" si="200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11">
        <f t="shared" si="200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11">
        <f t="shared" ref="P2621:P2684" si="205">IFERROR(ROUND(E2621/L2621,2),0)</f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11">
        <f t="shared" si="205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11">
        <f t="shared" si="205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11">
        <f t="shared" si="205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11">
        <f t="shared" si="205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 s="11">
        <f t="shared" si="205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 s="11">
        <f t="shared" si="205"/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11">
        <f t="shared" si="205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11">
        <f t="shared" si="205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11">
        <f t="shared" si="205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11">
        <f t="shared" si="205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11">
        <f t="shared" si="205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11">
        <f t="shared" si="205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11">
        <f t="shared" si="205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11">
        <f t="shared" si="205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11">
        <f t="shared" si="205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11">
        <f t="shared" si="205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11">
        <f t="shared" si="205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11">
        <f t="shared" si="205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11">
        <f t="shared" si="205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11">
        <f t="shared" si="205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11">
        <f t="shared" si="205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11">
        <f t="shared" si="205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11">
        <f t="shared" si="205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11">
        <f t="shared" si="205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11">
        <f t="shared" si="205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11">
        <f t="shared" si="205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11">
        <f t="shared" si="205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11">
        <f t="shared" si="205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11">
        <f t="shared" si="205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11">
        <f t="shared" si="205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11">
        <f t="shared" si="205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11">
        <f t="shared" si="205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11">
        <f t="shared" si="205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11">
        <f t="shared" si="205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11">
        <f t="shared" si="205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11">
        <f t="shared" si="205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11">
        <f t="shared" si="205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11">
        <f t="shared" si="205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11">
        <f t="shared" si="205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11">
        <f t="shared" si="205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11">
        <f t="shared" si="205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11">
        <f t="shared" si="205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11">
        <f t="shared" si="205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11">
        <f t="shared" si="205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11">
        <f t="shared" si="205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11">
        <f t="shared" si="205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11">
        <f t="shared" si="205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11">
        <f t="shared" si="205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11">
        <f t="shared" si="205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11">
        <f t="shared" si="205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11">
        <f t="shared" si="205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11">
        <f t="shared" si="205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11">
        <f t="shared" si="205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11">
        <f t="shared" si="205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11">
        <f t="shared" si="205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11">
        <f t="shared" si="205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11">
        <f t="shared" si="205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11">
        <f t="shared" si="205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11">
        <f t="shared" si="205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11">
        <f t="shared" si="205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11">
        <f t="shared" si="205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11">
        <f t="shared" si="205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11">
        <f t="shared" si="205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11">
        <f t="shared" ref="P2685:P2748" si="210">IFERROR(ROUND(E2685/L2685,2),0)</f>
        <v>12</v>
      </c>
      <c r="Q2685" s="13" t="s">
        <v>8334</v>
      </c>
      <c r="R2685" t="s">
        <v>8335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11">
        <f t="shared" si="210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11">
        <f t="shared" si="210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11">
        <f t="shared" si="210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11">
        <f t="shared" si="210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 s="11">
        <f t="shared" si="210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 s="11">
        <f t="shared" si="210"/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11">
        <f t="shared" si="210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11">
        <f t="shared" si="210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11">
        <f t="shared" si="210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11">
        <f t="shared" si="210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11">
        <f t="shared" si="210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11">
        <f t="shared" si="210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11">
        <f t="shared" si="210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11">
        <f t="shared" si="210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11">
        <f t="shared" si="210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11">
        <f t="shared" si="210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11">
        <f t="shared" si="210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11">
        <f t="shared" si="210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11">
        <f t="shared" si="210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11">
        <f t="shared" si="210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11">
        <f t="shared" si="210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11">
        <f t="shared" si="210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11">
        <f t="shared" si="210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11">
        <f t="shared" si="210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11">
        <f t="shared" si="210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11">
        <f t="shared" si="210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11">
        <f t="shared" si="210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11">
        <f t="shared" si="210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11">
        <f t="shared" si="210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11">
        <f t="shared" si="210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11">
        <f t="shared" si="210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11">
        <f t="shared" si="210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11">
        <f t="shared" si="210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11">
        <f t="shared" si="210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11">
        <f t="shared" si="210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11">
        <f t="shared" si="210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11">
        <f t="shared" si="210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11">
        <f t="shared" si="210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11">
        <f t="shared" si="210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11">
        <f t="shared" si="210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11">
        <f t="shared" si="210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11">
        <f t="shared" si="210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11">
        <f t="shared" si="210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11">
        <f t="shared" si="210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11">
        <f t="shared" si="210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11">
        <f t="shared" si="210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11">
        <f t="shared" si="210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11">
        <f t="shared" si="210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11">
        <f t="shared" si="210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11">
        <f t="shared" si="210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11">
        <f t="shared" si="210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11">
        <f t="shared" si="210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11">
        <f t="shared" si="210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11">
        <f t="shared" si="210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11">
        <f t="shared" si="210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11">
        <f t="shared" si="210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11">
        <f t="shared" si="210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11">
        <f t="shared" si="210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11">
        <f t="shared" si="210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11">
        <f t="shared" si="210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11">
        <f t="shared" si="210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11">
        <f t="shared" si="210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11">
        <f t="shared" si="210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11">
        <f t="shared" ref="P2749:P2812" si="215">IFERROR(ROUND(E2749/L2749,2),0)</f>
        <v>35</v>
      </c>
      <c r="Q2749" s="13" t="s">
        <v>8320</v>
      </c>
      <c r="R2749" t="s">
        <v>8356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11">
        <f t="shared" si="215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11">
        <f t="shared" si="215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11">
        <f t="shared" si="215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11">
        <f t="shared" si="215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 s="11">
        <f t="shared" si="215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 s="11">
        <f t="shared" si="215"/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11">
        <f t="shared" si="215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11">
        <f t="shared" si="215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11">
        <f t="shared" si="215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11">
        <f t="shared" si="215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11">
        <f t="shared" si="215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11">
        <f t="shared" si="215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11">
        <f t="shared" si="215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11">
        <f t="shared" si="215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11">
        <f t="shared" si="215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11">
        <f t="shared" si="215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11">
        <f t="shared" si="215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11">
        <f t="shared" si="215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11">
        <f t="shared" si="215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11">
        <f t="shared" si="215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11">
        <f t="shared" si="215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11">
        <f t="shared" si="215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11">
        <f t="shared" si="215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11">
        <f t="shared" si="215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11">
        <f t="shared" si="215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11">
        <f t="shared" si="215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11">
        <f t="shared" si="215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11">
        <f t="shared" si="215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11">
        <f t="shared" si="215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11">
        <f t="shared" si="215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11">
        <f t="shared" si="215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11">
        <f t="shared" si="215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11">
        <f t="shared" si="215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11">
        <f t="shared" si="215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11">
        <f t="shared" si="215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11">
        <f t="shared" si="215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11">
        <f t="shared" si="215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11">
        <f t="shared" si="215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11">
        <f t="shared" si="215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11">
        <f t="shared" si="215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11">
        <f t="shared" si="215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11">
        <f t="shared" si="215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11">
        <f t="shared" si="215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11">
        <f t="shared" si="215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11">
        <f t="shared" si="215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11">
        <f t="shared" si="215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11">
        <f t="shared" si="215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11">
        <f t="shared" si="215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11">
        <f t="shared" si="215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11">
        <f t="shared" si="215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11">
        <f t="shared" si="215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11">
        <f t="shared" si="215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11">
        <f t="shared" si="215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11">
        <f t="shared" si="215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11">
        <f t="shared" si="215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11">
        <f t="shared" si="215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11">
        <f t="shared" si="215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11">
        <f t="shared" si="215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11">
        <f t="shared" si="215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11">
        <f t="shared" si="215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11">
        <f t="shared" si="215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11">
        <f t="shared" si="215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11">
        <f t="shared" si="215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11">
        <f t="shared" ref="P2813:P2876" si="220">IFERROR(ROUND(E2813/L2813,2),0)</f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11">
        <f t="shared" si="220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11">
        <f t="shared" si="220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11">
        <f t="shared" si="220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11">
        <f t="shared" si="220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 s="11">
        <f t="shared" si="220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 s="11">
        <f t="shared" si="220"/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11">
        <f t="shared" si="220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11">
        <f t="shared" si="220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11">
        <f t="shared" si="220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11">
        <f t="shared" si="220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11">
        <f t="shared" si="220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11">
        <f t="shared" si="220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11">
        <f t="shared" si="220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11">
        <f t="shared" si="220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11">
        <f t="shared" si="220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11">
        <f t="shared" si="220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11">
        <f t="shared" si="220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11">
        <f t="shared" si="220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11">
        <f t="shared" si="220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11">
        <f t="shared" si="220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11">
        <f t="shared" si="220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11">
        <f t="shared" si="220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11">
        <f t="shared" si="220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11">
        <f t="shared" si="220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11">
        <f t="shared" si="220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11">
        <f t="shared" si="220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11">
        <f t="shared" si="220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11">
        <f t="shared" si="220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11">
        <f t="shared" si="220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11">
        <f t="shared" si="220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11">
        <f t="shared" si="220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11">
        <f t="shared" si="220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11">
        <f t="shared" si="220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11">
        <f t="shared" si="220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11">
        <f t="shared" si="220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11">
        <f t="shared" si="220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11">
        <f t="shared" si="220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11">
        <f t="shared" si="220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11">
        <f t="shared" si="220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11">
        <f t="shared" si="220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11">
        <f t="shared" si="220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11">
        <f t="shared" si="220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11">
        <f t="shared" si="220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11">
        <f t="shared" si="220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11">
        <f t="shared" si="220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11">
        <f t="shared" si="220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11">
        <f t="shared" si="220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11">
        <f t="shared" si="220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11">
        <f t="shared" si="220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11">
        <f t="shared" si="220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11">
        <f t="shared" si="220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11">
        <f t="shared" si="220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11">
        <f t="shared" si="220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11">
        <f t="shared" si="220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11">
        <f t="shared" si="220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11">
        <f t="shared" si="220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11">
        <f t="shared" si="220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11">
        <f t="shared" si="220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11">
        <f t="shared" si="220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11">
        <f t="shared" si="220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11">
        <f t="shared" si="220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11">
        <f t="shared" si="220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11">
        <f t="shared" si="220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11">
        <f t="shared" ref="P2877:P2940" si="225">IFERROR(ROUND(E2877/L2877,2),0)</f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11">
        <f t="shared" si="225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11">
        <f t="shared" si="225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11">
        <f t="shared" si="225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11">
        <f t="shared" si="225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 s="11">
        <f t="shared" si="225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s="11">
        <f t="shared" si="225"/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1">
        <f t="shared" si="225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1">
        <f t="shared" si="225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1">
        <f t="shared" si="225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1">
        <f t="shared" si="225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1">
        <f t="shared" si="225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1">
        <f t="shared" si="225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1">
        <f t="shared" si="225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1">
        <f t="shared" si="225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1">
        <f t="shared" si="225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1">
        <f t="shared" si="225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1">
        <f t="shared" si="225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1">
        <f t="shared" si="225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1">
        <f t="shared" si="225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1">
        <f t="shared" si="225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1">
        <f t="shared" si="225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1">
        <f t="shared" si="225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1">
        <f t="shared" si="225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1">
        <f t="shared" si="225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1">
        <f t="shared" si="225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1">
        <f t="shared" si="225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1">
        <f t="shared" si="225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1">
        <f t="shared" si="225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1">
        <f t="shared" si="225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1">
        <f t="shared" si="225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1">
        <f t="shared" si="225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1">
        <f t="shared" si="225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1">
        <f t="shared" si="225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1">
        <f t="shared" si="225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1">
        <f t="shared" si="225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11">
        <f t="shared" si="225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11">
        <f t="shared" si="225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11">
        <f t="shared" si="225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11">
        <f t="shared" si="225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11">
        <f t="shared" si="225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11">
        <f t="shared" si="225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11">
        <f t="shared" si="225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11">
        <f t="shared" si="225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11">
        <f t="shared" si="225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11">
        <f t="shared" si="225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11">
        <f t="shared" si="225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11">
        <f t="shared" si="225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8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11">
        <f t="shared" si="225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8">
        <f t="shared" si="228"/>
        <v>42028.125</v>
      </c>
      <c r="U2925">
        <f t="shared" ref="U2925:U2988" si="230">YEAR(S2925)</f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11">
        <f t="shared" si="225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8">
        <f t="shared" si="228"/>
        <v>42133.165972222225</v>
      </c>
      <c r="U2926">
        <f t="shared" si="230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11">
        <f t="shared" si="225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8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11">
        <f t="shared" si="225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8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11">
        <f t="shared" si="225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8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11">
        <f t="shared" si="225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8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11">
        <f t="shared" si="225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8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11">
        <f t="shared" si="225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8">
        <f t="shared" si="228"/>
        <v>42131.584074074075</v>
      </c>
      <c r="U2932">
        <f t="shared" si="230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11">
        <f t="shared" si="225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8">
        <f t="shared" si="228"/>
        <v>41897.255555555559</v>
      </c>
      <c r="U2933">
        <f t="shared" si="230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11">
        <f t="shared" si="225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8">
        <f t="shared" si="228"/>
        <v>42056.458333333328</v>
      </c>
      <c r="U2934">
        <f t="shared" si="230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11">
        <f t="shared" si="225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8">
        <f t="shared" si="228"/>
        <v>42525.956631944442</v>
      </c>
      <c r="U2935">
        <f t="shared" si="230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11">
        <f t="shared" si="225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8">
        <f t="shared" si="228"/>
        <v>41805.636157407411</v>
      </c>
      <c r="U2936">
        <f t="shared" si="230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11">
        <f t="shared" si="225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8">
        <f t="shared" si="228"/>
        <v>42611.708333333328</v>
      </c>
      <c r="U2937">
        <f t="shared" si="230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11">
        <f t="shared" si="225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8">
        <f t="shared" si="228"/>
        <v>41925.207638888889</v>
      </c>
      <c r="U2938">
        <f t="shared" si="230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11">
        <f t="shared" si="225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8">
        <f t="shared" si="228"/>
        <v>41833.457326388889</v>
      </c>
      <c r="U2939">
        <f t="shared" si="230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11">
        <f t="shared" si="225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8">
        <f t="shared" si="228"/>
        <v>42034.703865740739</v>
      </c>
      <c r="U2940">
        <f t="shared" si="230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11">
        <f t="shared" ref="P2941:P3004" si="231">IFERROR(ROUND(E2941/L2941,2),0)</f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8">
        <f t="shared" si="228"/>
        <v>41879.041666666664</v>
      </c>
      <c r="U2941">
        <f t="shared" si="230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11">
        <f t="shared" si="231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8">
        <f t="shared" si="228"/>
        <v>42022.773356481484</v>
      </c>
      <c r="U2942">
        <f t="shared" si="230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11">
        <f t="shared" si="231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8">
        <f t="shared" si="228"/>
        <v>42064.960127314815</v>
      </c>
      <c r="U2943">
        <f t="shared" si="230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11">
        <f t="shared" si="231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8">
        <f t="shared" si="228"/>
        <v>42354.845833333333</v>
      </c>
      <c r="U2944">
        <f t="shared" si="230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11">
        <f t="shared" si="231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8">
        <f t="shared" si="228"/>
        <v>42107.129398148143</v>
      </c>
      <c r="U2945">
        <f t="shared" si="230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 s="11">
        <f t="shared" si="231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8">
        <f t="shared" si="228"/>
        <v>42162.9143287037</v>
      </c>
      <c r="U2946">
        <f t="shared" si="230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 s="11">
        <f t="shared" si="231"/>
        <v>0</v>
      </c>
      <c r="Q2947" s="13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8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3"/>
        <v>42567.531157407408</v>
      </c>
      <c r="T2948" s="18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3"/>
        <v>42649.562118055561</v>
      </c>
      <c r="T2949" s="18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3"/>
        <v>42097.649224537032</v>
      </c>
      <c r="T2950" s="18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3"/>
        <v>42297.823113425926</v>
      </c>
      <c r="T2951" s="18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3"/>
        <v>42362.36518518519</v>
      </c>
      <c r="T2952" s="18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3"/>
        <v>41872.802928240737</v>
      </c>
      <c r="T2953" s="18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3"/>
        <v>42628.690266203703</v>
      </c>
      <c r="T2954" s="18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3"/>
        <v>42255.791909722218</v>
      </c>
      <c r="T2955" s="18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3"/>
        <v>42790.583368055552</v>
      </c>
      <c r="T2956" s="18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3"/>
        <v>42141.741307870368</v>
      </c>
      <c r="T2957" s="18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3"/>
        <v>42464.958912037036</v>
      </c>
      <c r="T2958" s="18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3"/>
        <v>42031.011249999996</v>
      </c>
      <c r="T2959" s="18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3"/>
        <v>42438.779131944444</v>
      </c>
      <c r="T2960" s="18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3"/>
        <v>42498.008391203708</v>
      </c>
      <c r="T2961" s="18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3"/>
        <v>41863.757210648146</v>
      </c>
      <c r="T2962" s="18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3"/>
        <v>42061.212488425925</v>
      </c>
      <c r="T2963" s="18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3"/>
        <v>42036.24428240741</v>
      </c>
      <c r="T2964" s="18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3"/>
        <v>42157.470185185186</v>
      </c>
      <c r="T2965" s="18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3"/>
        <v>41827.909942129627</v>
      </c>
      <c r="T2966" s="18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3"/>
        <v>42162.729548611111</v>
      </c>
      <c r="T2967" s="18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3"/>
        <v>42233.738564814819</v>
      </c>
      <c r="T2968" s="18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3"/>
        <v>42042.197824074072</v>
      </c>
      <c r="T2969" s="18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3"/>
        <v>42585.523842592593</v>
      </c>
      <c r="T2970" s="18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3"/>
        <v>42097.786493055552</v>
      </c>
      <c r="T2971" s="18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3"/>
        <v>41808.669571759259</v>
      </c>
      <c r="T2972" s="18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3"/>
        <v>41852.658310185187</v>
      </c>
      <c r="T2973" s="18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3"/>
        <v>42694.110185185185</v>
      </c>
      <c r="T2974" s="18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3"/>
        <v>42341.818379629629</v>
      </c>
      <c r="T2975" s="18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3"/>
        <v>41880.061006944445</v>
      </c>
      <c r="T2976" s="18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3"/>
        <v>41941.683865740742</v>
      </c>
      <c r="T2977" s="18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3"/>
        <v>42425.730671296296</v>
      </c>
      <c r="T2978" s="18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3"/>
        <v>42026.88118055556</v>
      </c>
      <c r="T2979" s="18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3"/>
        <v>41922.640590277777</v>
      </c>
      <c r="T2980" s="18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3"/>
        <v>41993.824340277773</v>
      </c>
      <c r="T2981" s="18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3"/>
        <v>42219.915856481486</v>
      </c>
      <c r="T2982" s="18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3"/>
        <v>42225.559675925921</v>
      </c>
      <c r="T2983" s="18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3"/>
        <v>42381.686840277776</v>
      </c>
      <c r="T2984" s="18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3"/>
        <v>41894.632361111115</v>
      </c>
      <c r="T2985" s="18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3"/>
        <v>42576.278715277775</v>
      </c>
      <c r="T2986" s="18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3"/>
        <v>42654.973703703698</v>
      </c>
      <c r="T2987" s="18">
        <f t="shared" si="234"/>
        <v>42674.166666666672</v>
      </c>
      <c r="U2987">
        <f t="shared" si="230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3"/>
        <v>42431.500069444446</v>
      </c>
      <c r="T2988" s="18">
        <f t="shared" si="234"/>
        <v>42491.458402777775</v>
      </c>
      <c r="U2988">
        <f t="shared" si="230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3"/>
        <v>42627.307303240741</v>
      </c>
      <c r="T2989" s="18">
        <f t="shared" si="234"/>
        <v>42656</v>
      </c>
      <c r="U2989">
        <f t="shared" ref="U2989:U3052" si="235">YEAR(S2989)</f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3"/>
        <v>42511.362048611118</v>
      </c>
      <c r="T2990" s="18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3"/>
        <v>42337.02039351852</v>
      </c>
      <c r="T2991" s="18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3"/>
        <v>42341.57430555555</v>
      </c>
      <c r="T2992" s="18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3"/>
        <v>42740.837152777778</v>
      </c>
      <c r="T2993" s="18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3"/>
        <v>42622.767476851848</v>
      </c>
      <c r="T2994" s="18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3"/>
        <v>42390.838738425926</v>
      </c>
      <c r="T2995" s="18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3"/>
        <v>41885.478842592594</v>
      </c>
      <c r="T2996" s="18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3"/>
        <v>42724.665173611109</v>
      </c>
      <c r="T2997" s="18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3"/>
        <v>42090.912500000006</v>
      </c>
      <c r="T2998" s="18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3"/>
        <v>42775.733715277776</v>
      </c>
      <c r="T2999" s="18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3"/>
        <v>41778.193622685183</v>
      </c>
      <c r="T3000" s="18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3"/>
        <v>42780.740277777775</v>
      </c>
      <c r="T3001" s="18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3"/>
        <v>42752.827199074076</v>
      </c>
      <c r="T3002" s="18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3"/>
        <v>42534.895625000005</v>
      </c>
      <c r="T3003" s="18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3"/>
        <v>41239.83625</v>
      </c>
      <c r="T3004" s="18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 s="11">
        <f t="shared" ref="P3005:P3068" si="236">IFERROR(ROUND(E3005/L3005,2),0)</f>
        <v>178.53</v>
      </c>
      <c r="Q3005" s="13" t="s">
        <v>8315</v>
      </c>
      <c r="R3005" t="s">
        <v>8355</v>
      </c>
      <c r="S3005" s="17">
        <f t="shared" si="233"/>
        <v>42398.849259259259</v>
      </c>
      <c r="T3005" s="18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 s="11">
        <f t="shared" si="236"/>
        <v>162.91</v>
      </c>
      <c r="Q3006" s="13" t="s">
        <v>8315</v>
      </c>
      <c r="R3006" t="s">
        <v>8355</v>
      </c>
      <c r="S3006" s="17">
        <f t="shared" si="233"/>
        <v>41928.881064814814</v>
      </c>
      <c r="T3006" s="18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 s="11">
        <f t="shared" si="236"/>
        <v>108.24</v>
      </c>
      <c r="Q3007" s="13" t="s">
        <v>8315</v>
      </c>
      <c r="R3007" t="s">
        <v>8355</v>
      </c>
      <c r="S3007" s="17">
        <f t="shared" si="233"/>
        <v>41888.674826388888</v>
      </c>
      <c r="T3007" s="18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 s="11">
        <f t="shared" si="236"/>
        <v>88.87</v>
      </c>
      <c r="Q3008" s="13" t="s">
        <v>8315</v>
      </c>
      <c r="R3008" t="s">
        <v>8355</v>
      </c>
      <c r="S3008" s="17">
        <f t="shared" si="233"/>
        <v>41957.756840277783</v>
      </c>
      <c r="T3008" s="18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 s="11">
        <f t="shared" si="236"/>
        <v>54</v>
      </c>
      <c r="Q3009" s="13" t="s">
        <v>8315</v>
      </c>
      <c r="R3009" t="s">
        <v>8355</v>
      </c>
      <c r="S3009" s="17">
        <f t="shared" si="233"/>
        <v>42098.216238425928</v>
      </c>
      <c r="T3009" s="18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 s="11">
        <f t="shared" si="236"/>
        <v>116.73</v>
      </c>
      <c r="Q3010" s="13" t="s">
        <v>8315</v>
      </c>
      <c r="R3010" t="s">
        <v>8355</v>
      </c>
      <c r="S3010" s="17">
        <f t="shared" si="233"/>
        <v>42360.212025462963</v>
      </c>
      <c r="T3010" s="18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 s="11">
        <f t="shared" si="236"/>
        <v>233.9</v>
      </c>
      <c r="Q3011" s="13" t="s">
        <v>8315</v>
      </c>
      <c r="R3011" t="s">
        <v>8355</v>
      </c>
      <c r="S3011" s="17">
        <f t="shared" ref="S3011:S3074" si="238">(((J3011/60)/60)/24)+DATE(1970,1,1)</f>
        <v>41939.569907407407</v>
      </c>
      <c r="T3011" s="18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8"/>
        <v>41996.832395833335</v>
      </c>
      <c r="T3012" s="18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8"/>
        <v>42334.468935185185</v>
      </c>
      <c r="T3013" s="18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8"/>
        <v>42024.702893518523</v>
      </c>
      <c r="T3014" s="18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8"/>
        <v>42146.836215277777</v>
      </c>
      <c r="T3015" s="18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8"/>
        <v>41920.123611111114</v>
      </c>
      <c r="T3016" s="18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8"/>
        <v>41785.72729166667</v>
      </c>
      <c r="T3017" s="18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8"/>
        <v>41778.548055555555</v>
      </c>
      <c r="T3018" s="18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8"/>
        <v>41841.850034722222</v>
      </c>
      <c r="T3019" s="18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8"/>
        <v>42163.29833333334</v>
      </c>
      <c r="T3020" s="18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8"/>
        <v>41758.833564814813</v>
      </c>
      <c r="T3021" s="18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8"/>
        <v>42170.846446759257</v>
      </c>
      <c r="T3022" s="18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8"/>
        <v>42660.618854166663</v>
      </c>
      <c r="T3023" s="18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8"/>
        <v>42564.95380787037</v>
      </c>
      <c r="T3024" s="18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8"/>
        <v>42121.675763888896</v>
      </c>
      <c r="T3025" s="18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8"/>
        <v>41158.993923611109</v>
      </c>
      <c r="T3026" s="18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8"/>
        <v>41761.509409722225</v>
      </c>
      <c r="T3027" s="18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8"/>
        <v>42783.459398148145</v>
      </c>
      <c r="T3028" s="18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8"/>
        <v>42053.704293981486</v>
      </c>
      <c r="T3029" s="18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8"/>
        <v>42567.264178240745</v>
      </c>
      <c r="T3030" s="18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8"/>
        <v>41932.708877314813</v>
      </c>
      <c r="T3031" s="18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8"/>
        <v>42233.747349537036</v>
      </c>
      <c r="T3032" s="18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8"/>
        <v>42597.882488425923</v>
      </c>
      <c r="T3033" s="18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8"/>
        <v>42228.044664351852</v>
      </c>
      <c r="T3034" s="18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8"/>
        <v>42570.110243055555</v>
      </c>
      <c r="T3035" s="18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8"/>
        <v>42644.535358796296</v>
      </c>
      <c r="T3036" s="18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8"/>
        <v>41368.560289351852</v>
      </c>
      <c r="T3037" s="18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8"/>
        <v>41466.785231481481</v>
      </c>
      <c r="T3038" s="18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8"/>
        <v>40378.893206018518</v>
      </c>
      <c r="T3039" s="18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8"/>
        <v>42373.252280092594</v>
      </c>
      <c r="T3040" s="18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8"/>
        <v>41610.794421296298</v>
      </c>
      <c r="T3041" s="18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8"/>
        <v>42177.791909722218</v>
      </c>
      <c r="T3042" s="18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8"/>
        <v>42359.868611111116</v>
      </c>
      <c r="T3043" s="18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8"/>
        <v>42253.688043981485</v>
      </c>
      <c r="T3044" s="18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8"/>
        <v>42083.070590277777</v>
      </c>
      <c r="T3045" s="18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8"/>
        <v>42387.7268287037</v>
      </c>
      <c r="T3046" s="18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8"/>
        <v>41843.155729166669</v>
      </c>
      <c r="T3047" s="18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8"/>
        <v>41862.803078703706</v>
      </c>
      <c r="T3048" s="18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8"/>
        <v>42443.989050925928</v>
      </c>
      <c r="T3049" s="18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8"/>
        <v>41975.901180555549</v>
      </c>
      <c r="T3050" s="18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8"/>
        <v>42139.014525462961</v>
      </c>
      <c r="T3051" s="18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8"/>
        <v>42465.16851851852</v>
      </c>
      <c r="T3052" s="18">
        <f t="shared" si="239"/>
        <v>42495.16851851852</v>
      </c>
      <c r="U3052">
        <f t="shared" si="235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8"/>
        <v>42744.416030092587</v>
      </c>
      <c r="T3053" s="18">
        <f t="shared" si="239"/>
        <v>42774.416030092587</v>
      </c>
      <c r="U3053">
        <f t="shared" ref="U3053:U3116" si="240">YEAR(S3053)</f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8"/>
        <v>42122.670069444444</v>
      </c>
      <c r="T3054" s="18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8"/>
        <v>41862.761724537035</v>
      </c>
      <c r="T3055" s="18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8"/>
        <v>42027.832800925928</v>
      </c>
      <c r="T3056" s="18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8"/>
        <v>41953.95821759259</v>
      </c>
      <c r="T3057" s="18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8"/>
        <v>41851.636388888888</v>
      </c>
      <c r="T3058" s="18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8"/>
        <v>42433.650590277779</v>
      </c>
      <c r="T3059" s="18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8"/>
        <v>42460.374305555553</v>
      </c>
      <c r="T3060" s="18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8"/>
        <v>41829.935717592591</v>
      </c>
      <c r="T3061" s="18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8"/>
        <v>42245.274699074071</v>
      </c>
      <c r="T3062" s="18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8"/>
        <v>41834.784120370372</v>
      </c>
      <c r="T3063" s="18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8"/>
        <v>42248.535787037035</v>
      </c>
      <c r="T3064" s="18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8"/>
        <v>42630.922893518517</v>
      </c>
      <c r="T3065" s="18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8"/>
        <v>42299.130162037036</v>
      </c>
      <c r="T3066" s="18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8"/>
        <v>41825.055231481485</v>
      </c>
      <c r="T3067" s="18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8"/>
        <v>42531.228437500002</v>
      </c>
      <c r="T3068" s="18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 s="11">
        <f t="shared" ref="P3069:P3132" si="241">IFERROR(ROUND(E3069/L3069,2),0)</f>
        <v>200</v>
      </c>
      <c r="Q3069" s="13" t="s">
        <v>8315</v>
      </c>
      <c r="R3069" t="s">
        <v>8355</v>
      </c>
      <c r="S3069" s="17">
        <f t="shared" si="238"/>
        <v>42226.938414351855</v>
      </c>
      <c r="T3069" s="18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 s="11">
        <f t="shared" si="241"/>
        <v>87.5</v>
      </c>
      <c r="Q3070" s="13" t="s">
        <v>8315</v>
      </c>
      <c r="R3070" t="s">
        <v>8355</v>
      </c>
      <c r="S3070" s="17">
        <f t="shared" si="238"/>
        <v>42263.691574074073</v>
      </c>
      <c r="T3070" s="18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 s="11">
        <f t="shared" si="241"/>
        <v>20.14</v>
      </c>
      <c r="Q3071" s="13" t="s">
        <v>8315</v>
      </c>
      <c r="R3071" t="s">
        <v>8355</v>
      </c>
      <c r="S3071" s="17">
        <f t="shared" si="238"/>
        <v>41957.833726851852</v>
      </c>
      <c r="T3071" s="18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 s="11">
        <f t="shared" si="241"/>
        <v>20.88</v>
      </c>
      <c r="Q3072" s="13" t="s">
        <v>8315</v>
      </c>
      <c r="R3072" t="s">
        <v>8355</v>
      </c>
      <c r="S3072" s="17">
        <f t="shared" si="238"/>
        <v>42690.733437499999</v>
      </c>
      <c r="T3072" s="18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 s="11">
        <f t="shared" si="241"/>
        <v>61.31</v>
      </c>
      <c r="Q3073" s="13" t="s">
        <v>8315</v>
      </c>
      <c r="R3073" t="s">
        <v>8355</v>
      </c>
      <c r="S3073" s="17">
        <f t="shared" si="238"/>
        <v>42097.732418981483</v>
      </c>
      <c r="T3073" s="18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 s="11">
        <f t="shared" si="241"/>
        <v>1</v>
      </c>
      <c r="Q3074" s="13" t="s">
        <v>8315</v>
      </c>
      <c r="R3074" t="s">
        <v>8355</v>
      </c>
      <c r="S3074" s="17">
        <f t="shared" si="238"/>
        <v>42658.690532407403</v>
      </c>
      <c r="T3074" s="18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 s="11">
        <f t="shared" si="241"/>
        <v>92.14</v>
      </c>
      <c r="Q3075" s="13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8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 s="11">
        <f t="shared" si="241"/>
        <v>7.33</v>
      </c>
      <c r="Q3076" s="13" t="s">
        <v>8315</v>
      </c>
      <c r="R3076" t="s">
        <v>8355</v>
      </c>
      <c r="S3076" s="17">
        <f t="shared" si="243"/>
        <v>42409.571284722217</v>
      </c>
      <c r="T3076" s="18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 s="11">
        <f t="shared" si="241"/>
        <v>64.8</v>
      </c>
      <c r="Q3077" s="13" t="s">
        <v>8315</v>
      </c>
      <c r="R3077" t="s">
        <v>8355</v>
      </c>
      <c r="S3077" s="17">
        <f t="shared" si="243"/>
        <v>42551.102314814809</v>
      </c>
      <c r="T3077" s="18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 s="11">
        <f t="shared" si="241"/>
        <v>30.12</v>
      </c>
      <c r="Q3078" s="13" t="s">
        <v>8315</v>
      </c>
      <c r="R3078" t="s">
        <v>8355</v>
      </c>
      <c r="S3078" s="17">
        <f t="shared" si="243"/>
        <v>42226.651886574073</v>
      </c>
      <c r="T3078" s="18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 s="11">
        <f t="shared" si="241"/>
        <v>52.5</v>
      </c>
      <c r="Q3079" s="13" t="s">
        <v>8315</v>
      </c>
      <c r="R3079" t="s">
        <v>8355</v>
      </c>
      <c r="S3079" s="17">
        <f t="shared" si="243"/>
        <v>42766.956921296296</v>
      </c>
      <c r="T3079" s="18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 s="11">
        <f t="shared" si="241"/>
        <v>23.67</v>
      </c>
      <c r="Q3080" s="13" t="s">
        <v>8315</v>
      </c>
      <c r="R3080" t="s">
        <v>8355</v>
      </c>
      <c r="S3080" s="17">
        <f t="shared" si="243"/>
        <v>42031.138831018514</v>
      </c>
      <c r="T3080" s="18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 s="11">
        <f t="shared" si="241"/>
        <v>415.78</v>
      </c>
      <c r="Q3081" s="13" t="s">
        <v>8315</v>
      </c>
      <c r="R3081" t="s">
        <v>8355</v>
      </c>
      <c r="S3081" s="17">
        <f t="shared" si="243"/>
        <v>42055.713368055556</v>
      </c>
      <c r="T3081" s="18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 s="11">
        <f t="shared" si="241"/>
        <v>53.71</v>
      </c>
      <c r="Q3082" s="13" t="s">
        <v>8315</v>
      </c>
      <c r="R3082" t="s">
        <v>8355</v>
      </c>
      <c r="S3082" s="17">
        <f t="shared" si="243"/>
        <v>41940.028287037036</v>
      </c>
      <c r="T3082" s="18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 s="11">
        <f t="shared" si="241"/>
        <v>420.6</v>
      </c>
      <c r="Q3083" s="13" t="s">
        <v>8315</v>
      </c>
      <c r="R3083" t="s">
        <v>8355</v>
      </c>
      <c r="S3083" s="17">
        <f t="shared" si="243"/>
        <v>42237.181608796294</v>
      </c>
      <c r="T3083" s="18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s="11">
        <f t="shared" si="241"/>
        <v>0</v>
      </c>
      <c r="Q3084" s="13" t="s">
        <v>8315</v>
      </c>
      <c r="R3084" t="s">
        <v>8355</v>
      </c>
      <c r="S3084" s="17">
        <f t="shared" si="243"/>
        <v>42293.922986111109</v>
      </c>
      <c r="T3084" s="18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7">
        <f t="shared" si="243"/>
        <v>41853.563402777778</v>
      </c>
      <c r="T3085" s="18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 s="11">
        <f t="shared" si="241"/>
        <v>78.33</v>
      </c>
      <c r="Q3086" s="13" t="s">
        <v>8315</v>
      </c>
      <c r="R3086" t="s">
        <v>8355</v>
      </c>
      <c r="S3086" s="17">
        <f t="shared" si="243"/>
        <v>42100.723738425921</v>
      </c>
      <c r="T3086" s="18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 s="11">
        <f t="shared" si="241"/>
        <v>67.78</v>
      </c>
      <c r="Q3087" s="13" t="s">
        <v>8315</v>
      </c>
      <c r="R3087" t="s">
        <v>8355</v>
      </c>
      <c r="S3087" s="17">
        <f t="shared" si="243"/>
        <v>42246.883784722217</v>
      </c>
      <c r="T3087" s="18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7">
        <f t="shared" si="243"/>
        <v>42173.67082175926</v>
      </c>
      <c r="T3088" s="18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 s="11">
        <f t="shared" si="241"/>
        <v>62.5</v>
      </c>
      <c r="Q3089" s="13" t="s">
        <v>8315</v>
      </c>
      <c r="R3089" t="s">
        <v>8355</v>
      </c>
      <c r="S3089" s="17">
        <f t="shared" si="243"/>
        <v>42665.150347222225</v>
      </c>
      <c r="T3089" s="18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 s="11">
        <f t="shared" si="241"/>
        <v>42</v>
      </c>
      <c r="Q3090" s="13" t="s">
        <v>8315</v>
      </c>
      <c r="R3090" t="s">
        <v>8355</v>
      </c>
      <c r="S3090" s="17">
        <f t="shared" si="243"/>
        <v>41981.57230324074</v>
      </c>
      <c r="T3090" s="18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 s="11">
        <f t="shared" si="241"/>
        <v>130.09</v>
      </c>
      <c r="Q3091" s="13" t="s">
        <v>8315</v>
      </c>
      <c r="R3091" t="s">
        <v>8355</v>
      </c>
      <c r="S3091" s="17">
        <f t="shared" si="243"/>
        <v>42528.542627314819</v>
      </c>
      <c r="T3091" s="18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 s="11">
        <f t="shared" si="241"/>
        <v>1270.22</v>
      </c>
      <c r="Q3092" s="13" t="s">
        <v>8315</v>
      </c>
      <c r="R3092" t="s">
        <v>8355</v>
      </c>
      <c r="S3092" s="17">
        <f t="shared" si="243"/>
        <v>42065.818807870368</v>
      </c>
      <c r="T3092" s="18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 s="11">
        <f t="shared" si="241"/>
        <v>88.44</v>
      </c>
      <c r="Q3093" s="13" t="s">
        <v>8315</v>
      </c>
      <c r="R3093" t="s">
        <v>8355</v>
      </c>
      <c r="S3093" s="17">
        <f t="shared" si="243"/>
        <v>42566.948414351849</v>
      </c>
      <c r="T3093" s="18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 s="11">
        <f t="shared" si="241"/>
        <v>56.34</v>
      </c>
      <c r="Q3094" s="13" t="s">
        <v>8315</v>
      </c>
      <c r="R3094" t="s">
        <v>8355</v>
      </c>
      <c r="S3094" s="17">
        <f t="shared" si="243"/>
        <v>42255.619351851856</v>
      </c>
      <c r="T3094" s="18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 s="11">
        <f t="shared" si="241"/>
        <v>53.53</v>
      </c>
      <c r="Q3095" s="13" t="s">
        <v>8315</v>
      </c>
      <c r="R3095" t="s">
        <v>8355</v>
      </c>
      <c r="S3095" s="17">
        <f t="shared" si="243"/>
        <v>41760.909039351849</v>
      </c>
      <c r="T3095" s="18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 s="11">
        <f t="shared" si="241"/>
        <v>25</v>
      </c>
      <c r="Q3096" s="13" t="s">
        <v>8315</v>
      </c>
      <c r="R3096" t="s">
        <v>8355</v>
      </c>
      <c r="S3096" s="17">
        <f t="shared" si="243"/>
        <v>42207.795787037037</v>
      </c>
      <c r="T3096" s="18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 s="11">
        <f t="shared" si="241"/>
        <v>50</v>
      </c>
      <c r="Q3097" s="13" t="s">
        <v>8315</v>
      </c>
      <c r="R3097" t="s">
        <v>8355</v>
      </c>
      <c r="S3097" s="17">
        <f t="shared" si="243"/>
        <v>42523.025231481486</v>
      </c>
      <c r="T3097" s="18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 s="11">
        <f t="shared" si="241"/>
        <v>56.79</v>
      </c>
      <c r="Q3098" s="13" t="s">
        <v>8315</v>
      </c>
      <c r="R3098" t="s">
        <v>8355</v>
      </c>
      <c r="S3098" s="17">
        <f t="shared" si="243"/>
        <v>42114.825532407413</v>
      </c>
      <c r="T3098" s="18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 s="11">
        <f t="shared" si="241"/>
        <v>40.83</v>
      </c>
      <c r="Q3099" s="13" t="s">
        <v>8315</v>
      </c>
      <c r="R3099" t="s">
        <v>8355</v>
      </c>
      <c r="S3099" s="17">
        <f t="shared" si="243"/>
        <v>42629.503483796296</v>
      </c>
      <c r="T3099" s="18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 s="11">
        <f t="shared" si="241"/>
        <v>65.11</v>
      </c>
      <c r="Q3100" s="13" t="s">
        <v>8315</v>
      </c>
      <c r="R3100" t="s">
        <v>8355</v>
      </c>
      <c r="S3100" s="17">
        <f t="shared" si="243"/>
        <v>42359.792233796295</v>
      </c>
      <c r="T3100" s="18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 s="11">
        <f t="shared" si="241"/>
        <v>55.6</v>
      </c>
      <c r="Q3101" s="13" t="s">
        <v>8315</v>
      </c>
      <c r="R3101" t="s">
        <v>8355</v>
      </c>
      <c r="S3101" s="17">
        <f t="shared" si="243"/>
        <v>42382.189710648148</v>
      </c>
      <c r="T3101" s="18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 s="11">
        <f t="shared" si="241"/>
        <v>140.54</v>
      </c>
      <c r="Q3102" s="13" t="s">
        <v>8315</v>
      </c>
      <c r="R3102" t="s">
        <v>8355</v>
      </c>
      <c r="S3102" s="17">
        <f t="shared" si="243"/>
        <v>41902.622395833336</v>
      </c>
      <c r="T3102" s="18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 s="11">
        <f t="shared" si="241"/>
        <v>25</v>
      </c>
      <c r="Q3103" s="13" t="s">
        <v>8315</v>
      </c>
      <c r="R3103" t="s">
        <v>8355</v>
      </c>
      <c r="S3103" s="17">
        <f t="shared" si="243"/>
        <v>42171.383530092593</v>
      </c>
      <c r="T3103" s="18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 s="11">
        <f t="shared" si="241"/>
        <v>69.53</v>
      </c>
      <c r="Q3104" s="13" t="s">
        <v>8315</v>
      </c>
      <c r="R3104" t="s">
        <v>8355</v>
      </c>
      <c r="S3104" s="17">
        <f t="shared" si="243"/>
        <v>42555.340486111112</v>
      </c>
      <c r="T3104" s="18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 s="11">
        <f t="shared" si="241"/>
        <v>5.5</v>
      </c>
      <c r="Q3105" s="13" t="s">
        <v>8315</v>
      </c>
      <c r="R3105" t="s">
        <v>8355</v>
      </c>
      <c r="S3105" s="17">
        <f t="shared" si="243"/>
        <v>42107.156319444446</v>
      </c>
      <c r="T3105" s="18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 s="11">
        <f t="shared" si="241"/>
        <v>237</v>
      </c>
      <c r="Q3106" s="13" t="s">
        <v>8315</v>
      </c>
      <c r="R3106" t="s">
        <v>8355</v>
      </c>
      <c r="S3106" s="17">
        <f t="shared" si="243"/>
        <v>42006.908692129626</v>
      </c>
      <c r="T3106" s="18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 s="11">
        <f t="shared" si="241"/>
        <v>79.87</v>
      </c>
      <c r="Q3107" s="13" t="s">
        <v>8315</v>
      </c>
      <c r="R3107" t="s">
        <v>8355</v>
      </c>
      <c r="S3107" s="17">
        <f t="shared" si="243"/>
        <v>41876.718935185185</v>
      </c>
      <c r="T3107" s="18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 s="11">
        <f t="shared" si="241"/>
        <v>10.25</v>
      </c>
      <c r="Q3108" s="13" t="s">
        <v>8315</v>
      </c>
      <c r="R3108" t="s">
        <v>8355</v>
      </c>
      <c r="S3108" s="17">
        <f t="shared" si="243"/>
        <v>42241.429120370376</v>
      </c>
      <c r="T3108" s="18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7">
        <f t="shared" si="243"/>
        <v>42128.814247685179</v>
      </c>
      <c r="T3109" s="18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 s="11">
        <f t="shared" si="241"/>
        <v>13</v>
      </c>
      <c r="Q3110" s="13" t="s">
        <v>8315</v>
      </c>
      <c r="R3110" t="s">
        <v>8355</v>
      </c>
      <c r="S3110" s="17">
        <f t="shared" si="243"/>
        <v>42062.680486111116</v>
      </c>
      <c r="T3110" s="18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 s="11">
        <f t="shared" si="241"/>
        <v>58.18</v>
      </c>
      <c r="Q3111" s="13" t="s">
        <v>8315</v>
      </c>
      <c r="R3111" t="s">
        <v>8355</v>
      </c>
      <c r="S3111" s="17">
        <f t="shared" si="243"/>
        <v>41844.125115740739</v>
      </c>
      <c r="T3111" s="18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 s="11">
        <f t="shared" si="241"/>
        <v>10</v>
      </c>
      <c r="Q3112" s="13" t="s">
        <v>8315</v>
      </c>
      <c r="R3112" t="s">
        <v>8355</v>
      </c>
      <c r="S3112" s="17">
        <f t="shared" si="243"/>
        <v>42745.031469907408</v>
      </c>
      <c r="T3112" s="18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 s="11">
        <f t="shared" si="241"/>
        <v>70.11</v>
      </c>
      <c r="Q3113" s="13" t="s">
        <v>8315</v>
      </c>
      <c r="R3113" t="s">
        <v>8355</v>
      </c>
      <c r="S3113" s="17">
        <f t="shared" si="243"/>
        <v>41885.595138888886</v>
      </c>
      <c r="T3113" s="18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 s="11">
        <f t="shared" si="241"/>
        <v>57.89</v>
      </c>
      <c r="Q3114" s="13" t="s">
        <v>8315</v>
      </c>
      <c r="R3114" t="s">
        <v>8355</v>
      </c>
      <c r="S3114" s="17">
        <f t="shared" si="243"/>
        <v>42615.121921296297</v>
      </c>
      <c r="T3114" s="18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 s="11">
        <f t="shared" si="241"/>
        <v>125.27</v>
      </c>
      <c r="Q3115" s="13" t="s">
        <v>8315</v>
      </c>
      <c r="R3115" t="s">
        <v>8355</v>
      </c>
      <c r="S3115" s="17">
        <f t="shared" si="243"/>
        <v>42081.731273148151</v>
      </c>
      <c r="T3115" s="18">
        <f t="shared" si="244"/>
        <v>42111.731273148151</v>
      </c>
      <c r="U3115">
        <f t="shared" si="240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s="11">
        <f t="shared" si="241"/>
        <v>0</v>
      </c>
      <c r="Q3116" s="13" t="s">
        <v>8315</v>
      </c>
      <c r="R3116" t="s">
        <v>8355</v>
      </c>
      <c r="S3116" s="17">
        <f t="shared" si="243"/>
        <v>41843.632523148146</v>
      </c>
      <c r="T3116" s="18">
        <f t="shared" si="244"/>
        <v>41903.632523148146</v>
      </c>
      <c r="U3116">
        <f t="shared" si="240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 s="11">
        <f t="shared" si="241"/>
        <v>300</v>
      </c>
      <c r="Q3117" s="13" t="s">
        <v>8315</v>
      </c>
      <c r="R3117" t="s">
        <v>8355</v>
      </c>
      <c r="S3117" s="17">
        <f t="shared" si="243"/>
        <v>42496.447071759263</v>
      </c>
      <c r="T3117" s="18">
        <f t="shared" si="244"/>
        <v>42526.447071759263</v>
      </c>
      <c r="U3117">
        <f t="shared" ref="U3117:U3180" si="245">YEAR(S3117)</f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 s="11">
        <f t="shared" si="241"/>
        <v>43</v>
      </c>
      <c r="Q3118" s="13" t="s">
        <v>8315</v>
      </c>
      <c r="R3118" t="s">
        <v>8355</v>
      </c>
      <c r="S3118" s="17">
        <f t="shared" si="243"/>
        <v>42081.515335648146</v>
      </c>
      <c r="T3118" s="18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 s="11">
        <f t="shared" si="241"/>
        <v>1</v>
      </c>
      <c r="Q3119" s="13" t="s">
        <v>8315</v>
      </c>
      <c r="R3119" t="s">
        <v>8355</v>
      </c>
      <c r="S3119" s="17">
        <f t="shared" si="243"/>
        <v>42509.374537037031</v>
      </c>
      <c r="T3119" s="18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 s="11">
        <f t="shared" si="241"/>
        <v>775</v>
      </c>
      <c r="Q3120" s="13" t="s">
        <v>8315</v>
      </c>
      <c r="R3120" t="s">
        <v>8355</v>
      </c>
      <c r="S3120" s="17">
        <f t="shared" si="243"/>
        <v>42534.649571759262</v>
      </c>
      <c r="T3120" s="18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 s="11">
        <f t="shared" si="241"/>
        <v>5</v>
      </c>
      <c r="Q3121" s="13" t="s">
        <v>8315</v>
      </c>
      <c r="R3121" t="s">
        <v>8355</v>
      </c>
      <c r="S3121" s="17">
        <f t="shared" si="243"/>
        <v>42060.04550925926</v>
      </c>
      <c r="T3121" s="18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 s="11">
        <f t="shared" si="241"/>
        <v>12.8</v>
      </c>
      <c r="Q3122" s="13" t="s">
        <v>8315</v>
      </c>
      <c r="R3122" t="s">
        <v>8355</v>
      </c>
      <c r="S3122" s="17">
        <f t="shared" si="243"/>
        <v>42435.942083333335</v>
      </c>
      <c r="T3122" s="18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 s="11">
        <f t="shared" si="241"/>
        <v>10</v>
      </c>
      <c r="Q3123" s="13" t="s">
        <v>8315</v>
      </c>
      <c r="R3123" t="s">
        <v>8355</v>
      </c>
      <c r="S3123" s="17">
        <f t="shared" si="243"/>
        <v>41848.679803240739</v>
      </c>
      <c r="T3123" s="18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 s="11">
        <f t="shared" si="241"/>
        <v>58</v>
      </c>
      <c r="Q3124" s="13" t="s">
        <v>8315</v>
      </c>
      <c r="R3124" t="s">
        <v>8355</v>
      </c>
      <c r="S3124" s="17">
        <f t="shared" si="243"/>
        <v>42678.932083333333</v>
      </c>
      <c r="T3124" s="18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 s="11">
        <f t="shared" si="241"/>
        <v>244.8</v>
      </c>
      <c r="Q3125" s="13" t="s">
        <v>8315</v>
      </c>
      <c r="R3125" t="s">
        <v>8355</v>
      </c>
      <c r="S3125" s="17">
        <f t="shared" si="243"/>
        <v>42530.993032407408</v>
      </c>
      <c r="T3125" s="18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 s="11">
        <f t="shared" si="241"/>
        <v>6.5</v>
      </c>
      <c r="Q3126" s="13" t="s">
        <v>8315</v>
      </c>
      <c r="R3126" t="s">
        <v>8355</v>
      </c>
      <c r="S3126" s="17">
        <f t="shared" si="243"/>
        <v>41977.780104166668</v>
      </c>
      <c r="T3126" s="18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s="11">
        <f t="shared" si="241"/>
        <v>0</v>
      </c>
      <c r="Q3127" s="13" t="s">
        <v>8315</v>
      </c>
      <c r="R3127" t="s">
        <v>8355</v>
      </c>
      <c r="S3127" s="17">
        <f t="shared" si="243"/>
        <v>42346.20685185185</v>
      </c>
      <c r="T3127" s="18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 s="11">
        <f t="shared" si="241"/>
        <v>61.18</v>
      </c>
      <c r="Q3128" s="13" t="s">
        <v>8315</v>
      </c>
      <c r="R3128" t="s">
        <v>8355</v>
      </c>
      <c r="S3128" s="17">
        <f t="shared" si="243"/>
        <v>42427.01807870371</v>
      </c>
      <c r="T3128" s="18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s="11">
        <f t="shared" si="241"/>
        <v>0</v>
      </c>
      <c r="Q3129" s="13" t="s">
        <v>8315</v>
      </c>
      <c r="R3129" t="s">
        <v>8355</v>
      </c>
      <c r="S3129" s="17">
        <f t="shared" si="243"/>
        <v>42034.856817129628</v>
      </c>
      <c r="T3129" s="18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11">
        <f t="shared" si="241"/>
        <v>139.24</v>
      </c>
      <c r="Q3130" s="13" t="s">
        <v>8315</v>
      </c>
      <c r="R3130" t="s">
        <v>8316</v>
      </c>
      <c r="S3130" s="17">
        <f t="shared" si="243"/>
        <v>42780.825706018513</v>
      </c>
      <c r="T3130" s="18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11">
        <f t="shared" si="241"/>
        <v>10</v>
      </c>
      <c r="Q3131" s="13" t="s">
        <v>8315</v>
      </c>
      <c r="R3131" t="s">
        <v>8316</v>
      </c>
      <c r="S3131" s="17">
        <f t="shared" si="243"/>
        <v>42803.842812499999</v>
      </c>
      <c r="T3131" s="18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11">
        <f t="shared" si="241"/>
        <v>93.75</v>
      </c>
      <c r="Q3132" s="13" t="s">
        <v>8315</v>
      </c>
      <c r="R3132" t="s">
        <v>8316</v>
      </c>
      <c r="S3132" s="17">
        <f t="shared" si="243"/>
        <v>42808.640231481477</v>
      </c>
      <c r="T3132" s="18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11">
        <f t="shared" ref="P3133:P3196" si="246">IFERROR(ROUND(E3133/L3133,2),0)</f>
        <v>53.75</v>
      </c>
      <c r="Q3133" s="13" t="s">
        <v>8315</v>
      </c>
      <c r="R3133" t="s">
        <v>8316</v>
      </c>
      <c r="S3133" s="17">
        <f t="shared" si="243"/>
        <v>42803.579224537039</v>
      </c>
      <c r="T3133" s="18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11">
        <f t="shared" si="246"/>
        <v>10</v>
      </c>
      <c r="Q3134" s="13" t="s">
        <v>8315</v>
      </c>
      <c r="R3134" t="s">
        <v>8316</v>
      </c>
      <c r="S3134" s="17">
        <f t="shared" si="243"/>
        <v>42786.350231481483</v>
      </c>
      <c r="T3134" s="18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11">
        <f t="shared" si="246"/>
        <v>33.75</v>
      </c>
      <c r="Q3135" s="13" t="s">
        <v>8315</v>
      </c>
      <c r="R3135" t="s">
        <v>8316</v>
      </c>
      <c r="S3135" s="17">
        <f t="shared" si="243"/>
        <v>42788.565208333333</v>
      </c>
      <c r="T3135" s="18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11">
        <f t="shared" si="246"/>
        <v>18.75</v>
      </c>
      <c r="Q3136" s="13" t="s">
        <v>8315</v>
      </c>
      <c r="R3136" t="s">
        <v>8316</v>
      </c>
      <c r="S3136" s="17">
        <f t="shared" si="243"/>
        <v>42800.720127314817</v>
      </c>
      <c r="T3136" s="18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11">
        <f t="shared" si="246"/>
        <v>23.14</v>
      </c>
      <c r="Q3137" s="13" t="s">
        <v>8315</v>
      </c>
      <c r="R3137" t="s">
        <v>8316</v>
      </c>
      <c r="S3137" s="17">
        <f t="shared" si="243"/>
        <v>42807.151863425926</v>
      </c>
      <c r="T3137" s="18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 s="11">
        <f t="shared" si="246"/>
        <v>29.05</v>
      </c>
      <c r="Q3138" s="13" t="s">
        <v>8315</v>
      </c>
      <c r="R3138" t="s">
        <v>8316</v>
      </c>
      <c r="S3138" s="17">
        <f t="shared" si="243"/>
        <v>42789.462430555555</v>
      </c>
      <c r="T3138" s="18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 s="11">
        <f t="shared" si="246"/>
        <v>50</v>
      </c>
      <c r="Q3139" s="13" t="s">
        <v>8315</v>
      </c>
      <c r="R3139" t="s">
        <v>8316</v>
      </c>
      <c r="S3139" s="17">
        <f t="shared" ref="S3139:S3202" si="248">(((J3139/60)/60)/24)+DATE(1970,1,1)</f>
        <v>42807.885057870371</v>
      </c>
      <c r="T3139" s="18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11">
        <f t="shared" si="246"/>
        <v>0</v>
      </c>
      <c r="Q3140" s="13" t="s">
        <v>8315</v>
      </c>
      <c r="R3140" t="s">
        <v>8316</v>
      </c>
      <c r="S3140" s="17">
        <f t="shared" si="248"/>
        <v>42809.645914351851</v>
      </c>
      <c r="T3140" s="18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11">
        <f t="shared" si="246"/>
        <v>450</v>
      </c>
      <c r="Q3141" s="13" t="s">
        <v>8315</v>
      </c>
      <c r="R3141" t="s">
        <v>8316</v>
      </c>
      <c r="S3141" s="17">
        <f t="shared" si="248"/>
        <v>42785.270370370374</v>
      </c>
      <c r="T3141" s="18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11">
        <f t="shared" si="246"/>
        <v>24</v>
      </c>
      <c r="Q3142" s="13" t="s">
        <v>8315</v>
      </c>
      <c r="R3142" t="s">
        <v>8316</v>
      </c>
      <c r="S3142" s="17">
        <f t="shared" si="248"/>
        <v>42802.718784722223</v>
      </c>
      <c r="T3142" s="18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11">
        <f t="shared" si="246"/>
        <v>32.25</v>
      </c>
      <c r="Q3143" s="13" t="s">
        <v>8315</v>
      </c>
      <c r="R3143" t="s">
        <v>8316</v>
      </c>
      <c r="S3143" s="17">
        <f t="shared" si="248"/>
        <v>42800.753333333334</v>
      </c>
      <c r="T3143" s="18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11">
        <f t="shared" si="246"/>
        <v>15</v>
      </c>
      <c r="Q3144" s="13" t="s">
        <v>8315</v>
      </c>
      <c r="R3144" t="s">
        <v>8316</v>
      </c>
      <c r="S3144" s="17">
        <f t="shared" si="248"/>
        <v>42783.513182870374</v>
      </c>
      <c r="T3144" s="18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11">
        <f t="shared" si="246"/>
        <v>0</v>
      </c>
      <c r="Q3145" s="13" t="s">
        <v>8315</v>
      </c>
      <c r="R3145" t="s">
        <v>8316</v>
      </c>
      <c r="S3145" s="17">
        <f t="shared" si="248"/>
        <v>42808.358287037037</v>
      </c>
      <c r="T3145" s="18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11">
        <f t="shared" si="246"/>
        <v>251.33</v>
      </c>
      <c r="Q3146" s="13" t="s">
        <v>8315</v>
      </c>
      <c r="R3146" t="s">
        <v>8316</v>
      </c>
      <c r="S3146" s="17">
        <f t="shared" si="248"/>
        <v>42796.538275462968</v>
      </c>
      <c r="T3146" s="18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11">
        <f t="shared" si="246"/>
        <v>0</v>
      </c>
      <c r="Q3147" s="13" t="s">
        <v>8315</v>
      </c>
      <c r="R3147" t="s">
        <v>8316</v>
      </c>
      <c r="S3147" s="17">
        <f t="shared" si="248"/>
        <v>42762.040902777779</v>
      </c>
      <c r="T3147" s="18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11">
        <f t="shared" si="246"/>
        <v>437.5</v>
      </c>
      <c r="Q3148" s="13" t="s">
        <v>8315</v>
      </c>
      <c r="R3148" t="s">
        <v>8316</v>
      </c>
      <c r="S3148" s="17">
        <f t="shared" si="248"/>
        <v>42796.682476851856</v>
      </c>
      <c r="T3148" s="18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11">
        <f t="shared" si="246"/>
        <v>110.35</v>
      </c>
      <c r="Q3149" s="13" t="s">
        <v>8315</v>
      </c>
      <c r="R3149" t="s">
        <v>8316</v>
      </c>
      <c r="S3149" s="17">
        <f t="shared" si="248"/>
        <v>41909.969386574077</v>
      </c>
      <c r="T3149" s="18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11">
        <f t="shared" si="246"/>
        <v>41.42</v>
      </c>
      <c r="Q3150" s="13" t="s">
        <v>8315</v>
      </c>
      <c r="R3150" t="s">
        <v>8316</v>
      </c>
      <c r="S3150" s="17">
        <f t="shared" si="248"/>
        <v>41891.665324074071</v>
      </c>
      <c r="T3150" s="18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11">
        <f t="shared" si="246"/>
        <v>52</v>
      </c>
      <c r="Q3151" s="13" t="s">
        <v>8315</v>
      </c>
      <c r="R3151" t="s">
        <v>8316</v>
      </c>
      <c r="S3151" s="17">
        <f t="shared" si="248"/>
        <v>41226.017361111109</v>
      </c>
      <c r="T3151" s="18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11">
        <f t="shared" si="246"/>
        <v>33.99</v>
      </c>
      <c r="Q3152" s="13" t="s">
        <v>8315</v>
      </c>
      <c r="R3152" t="s">
        <v>8316</v>
      </c>
      <c r="S3152" s="17">
        <f t="shared" si="248"/>
        <v>40478.263923611114</v>
      </c>
      <c r="T3152" s="18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11">
        <f t="shared" si="246"/>
        <v>103.35</v>
      </c>
      <c r="Q3153" s="13" t="s">
        <v>8315</v>
      </c>
      <c r="R3153" t="s">
        <v>8316</v>
      </c>
      <c r="S3153" s="17">
        <f t="shared" si="248"/>
        <v>41862.83997685185</v>
      </c>
      <c r="T3153" s="18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11">
        <f t="shared" si="246"/>
        <v>34.79</v>
      </c>
      <c r="Q3154" s="13" t="s">
        <v>8315</v>
      </c>
      <c r="R3154" t="s">
        <v>8316</v>
      </c>
      <c r="S3154" s="17">
        <f t="shared" si="248"/>
        <v>41550.867673611108</v>
      </c>
      <c r="T3154" s="18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11">
        <f t="shared" si="246"/>
        <v>41.77</v>
      </c>
      <c r="Q3155" s="13" t="s">
        <v>8315</v>
      </c>
      <c r="R3155" t="s">
        <v>8316</v>
      </c>
      <c r="S3155" s="17">
        <f t="shared" si="248"/>
        <v>40633.154363425929</v>
      </c>
      <c r="T3155" s="18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11">
        <f t="shared" si="246"/>
        <v>64.27</v>
      </c>
      <c r="Q3156" s="13" t="s">
        <v>8315</v>
      </c>
      <c r="R3156" t="s">
        <v>8316</v>
      </c>
      <c r="S3156" s="17">
        <f t="shared" si="248"/>
        <v>40970.875671296293</v>
      </c>
      <c r="T3156" s="18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11">
        <f t="shared" si="246"/>
        <v>31.21</v>
      </c>
      <c r="Q3157" s="13" t="s">
        <v>8315</v>
      </c>
      <c r="R3157" t="s">
        <v>8316</v>
      </c>
      <c r="S3157" s="17">
        <f t="shared" si="248"/>
        <v>41233.499131944445</v>
      </c>
      <c r="T3157" s="18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11">
        <f t="shared" si="246"/>
        <v>62.92</v>
      </c>
      <c r="Q3158" s="13" t="s">
        <v>8315</v>
      </c>
      <c r="R3158" t="s">
        <v>8316</v>
      </c>
      <c r="S3158" s="17">
        <f t="shared" si="248"/>
        <v>41026.953055555554</v>
      </c>
      <c r="T3158" s="18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11">
        <f t="shared" si="246"/>
        <v>98.54</v>
      </c>
      <c r="Q3159" s="13" t="s">
        <v>8315</v>
      </c>
      <c r="R3159" t="s">
        <v>8316</v>
      </c>
      <c r="S3159" s="17">
        <f t="shared" si="248"/>
        <v>41829.788252314815</v>
      </c>
      <c r="T3159" s="18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11">
        <f t="shared" si="246"/>
        <v>82.61</v>
      </c>
      <c r="Q3160" s="13" t="s">
        <v>8315</v>
      </c>
      <c r="R3160" t="s">
        <v>8316</v>
      </c>
      <c r="S3160" s="17">
        <f t="shared" si="248"/>
        <v>41447.839722222219</v>
      </c>
      <c r="T3160" s="18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11">
        <f t="shared" si="246"/>
        <v>38.5</v>
      </c>
      <c r="Q3161" s="13" t="s">
        <v>8315</v>
      </c>
      <c r="R3161" t="s">
        <v>8316</v>
      </c>
      <c r="S3161" s="17">
        <f t="shared" si="248"/>
        <v>40884.066678240742</v>
      </c>
      <c r="T3161" s="18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11">
        <f t="shared" si="246"/>
        <v>80.16</v>
      </c>
      <c r="Q3162" s="13" t="s">
        <v>8315</v>
      </c>
      <c r="R3162" t="s">
        <v>8316</v>
      </c>
      <c r="S3162" s="17">
        <f t="shared" si="248"/>
        <v>41841.26489583333</v>
      </c>
      <c r="T3162" s="18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11">
        <f t="shared" si="246"/>
        <v>28.41</v>
      </c>
      <c r="Q3163" s="13" t="s">
        <v>8315</v>
      </c>
      <c r="R3163" t="s">
        <v>8316</v>
      </c>
      <c r="S3163" s="17">
        <f t="shared" si="248"/>
        <v>41897.536134259259</v>
      </c>
      <c r="T3163" s="18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11">
        <f t="shared" si="246"/>
        <v>80.73</v>
      </c>
      <c r="Q3164" s="13" t="s">
        <v>8315</v>
      </c>
      <c r="R3164" t="s">
        <v>8316</v>
      </c>
      <c r="S3164" s="17">
        <f t="shared" si="248"/>
        <v>41799.685902777775</v>
      </c>
      <c r="T3164" s="18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11">
        <f t="shared" si="246"/>
        <v>200.69</v>
      </c>
      <c r="Q3165" s="13" t="s">
        <v>8315</v>
      </c>
      <c r="R3165" t="s">
        <v>8316</v>
      </c>
      <c r="S3165" s="17">
        <f t="shared" si="248"/>
        <v>41775.753761574073</v>
      </c>
      <c r="T3165" s="18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7">
        <f t="shared" si="248"/>
        <v>41766.80572916667</v>
      </c>
      <c r="T3166" s="18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11">
        <f t="shared" si="246"/>
        <v>58.1</v>
      </c>
      <c r="Q3167" s="13" t="s">
        <v>8315</v>
      </c>
      <c r="R3167" t="s">
        <v>8316</v>
      </c>
      <c r="S3167" s="17">
        <f t="shared" si="248"/>
        <v>40644.159259259257</v>
      </c>
      <c r="T3167" s="18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11">
        <f t="shared" si="246"/>
        <v>60.3</v>
      </c>
      <c r="Q3168" s="13" t="s">
        <v>8315</v>
      </c>
      <c r="R3168" t="s">
        <v>8316</v>
      </c>
      <c r="S3168" s="17">
        <f t="shared" si="248"/>
        <v>41940.69158564815</v>
      </c>
      <c r="T3168" s="18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11">
        <f t="shared" si="246"/>
        <v>63.36</v>
      </c>
      <c r="Q3169" s="13" t="s">
        <v>8315</v>
      </c>
      <c r="R3169" t="s">
        <v>8316</v>
      </c>
      <c r="S3169" s="17">
        <f t="shared" si="248"/>
        <v>41839.175706018519</v>
      </c>
      <c r="T3169" s="18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11">
        <f t="shared" si="246"/>
        <v>50.9</v>
      </c>
      <c r="Q3170" s="13" t="s">
        <v>8315</v>
      </c>
      <c r="R3170" t="s">
        <v>8316</v>
      </c>
      <c r="S3170" s="17">
        <f t="shared" si="248"/>
        <v>41772.105937500004</v>
      </c>
      <c r="T3170" s="18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11">
        <f t="shared" si="246"/>
        <v>100.5</v>
      </c>
      <c r="Q3171" s="13" t="s">
        <v>8315</v>
      </c>
      <c r="R3171" t="s">
        <v>8316</v>
      </c>
      <c r="S3171" s="17">
        <f t="shared" si="248"/>
        <v>41591.737974537034</v>
      </c>
      <c r="T3171" s="18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11">
        <f t="shared" si="246"/>
        <v>31.62</v>
      </c>
      <c r="Q3172" s="13" t="s">
        <v>8315</v>
      </c>
      <c r="R3172" t="s">
        <v>8316</v>
      </c>
      <c r="S3172" s="17">
        <f t="shared" si="248"/>
        <v>41789.080370370371</v>
      </c>
      <c r="T3172" s="18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7">
        <f t="shared" si="248"/>
        <v>42466.608310185184</v>
      </c>
      <c r="T3173" s="18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11">
        <f t="shared" si="246"/>
        <v>79.31</v>
      </c>
      <c r="Q3174" s="13" t="s">
        <v>8315</v>
      </c>
      <c r="R3174" t="s">
        <v>8316</v>
      </c>
      <c r="S3174" s="17">
        <f t="shared" si="248"/>
        <v>40923.729953703703</v>
      </c>
      <c r="T3174" s="18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11">
        <f t="shared" si="246"/>
        <v>139.19</v>
      </c>
      <c r="Q3175" s="13" t="s">
        <v>8315</v>
      </c>
      <c r="R3175" t="s">
        <v>8316</v>
      </c>
      <c r="S3175" s="17">
        <f t="shared" si="248"/>
        <v>41878.878379629627</v>
      </c>
      <c r="T3175" s="18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11">
        <f t="shared" si="246"/>
        <v>131.91</v>
      </c>
      <c r="Q3176" s="13" t="s">
        <v>8315</v>
      </c>
      <c r="R3176" t="s">
        <v>8316</v>
      </c>
      <c r="S3176" s="17">
        <f t="shared" si="248"/>
        <v>41862.864675925928</v>
      </c>
      <c r="T3176" s="18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11">
        <f t="shared" si="246"/>
        <v>91.3</v>
      </c>
      <c r="Q3177" s="13" t="s">
        <v>8315</v>
      </c>
      <c r="R3177" t="s">
        <v>8316</v>
      </c>
      <c r="S3177" s="17">
        <f t="shared" si="248"/>
        <v>40531.886886574073</v>
      </c>
      <c r="T3177" s="18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11">
        <f t="shared" si="246"/>
        <v>39.67</v>
      </c>
      <c r="Q3178" s="13" t="s">
        <v>8315</v>
      </c>
      <c r="R3178" t="s">
        <v>8316</v>
      </c>
      <c r="S3178" s="17">
        <f t="shared" si="248"/>
        <v>41477.930914351848</v>
      </c>
      <c r="T3178" s="18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11">
        <f t="shared" si="246"/>
        <v>57.55</v>
      </c>
      <c r="Q3179" s="13" t="s">
        <v>8315</v>
      </c>
      <c r="R3179" t="s">
        <v>8316</v>
      </c>
      <c r="S3179" s="17">
        <f t="shared" si="248"/>
        <v>41781.666770833333</v>
      </c>
      <c r="T3179" s="18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11">
        <f t="shared" si="246"/>
        <v>33.03</v>
      </c>
      <c r="Q3180" s="13" t="s">
        <v>8315</v>
      </c>
      <c r="R3180" t="s">
        <v>8316</v>
      </c>
      <c r="S3180" s="17">
        <f t="shared" si="248"/>
        <v>41806.605034722219</v>
      </c>
      <c r="T3180" s="18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11">
        <f t="shared" si="246"/>
        <v>77.34</v>
      </c>
      <c r="Q3181" s="13" t="s">
        <v>8315</v>
      </c>
      <c r="R3181" t="s">
        <v>8316</v>
      </c>
      <c r="S3181" s="17">
        <f t="shared" si="248"/>
        <v>41375.702210648145</v>
      </c>
      <c r="T3181" s="18">
        <f t="shared" si="249"/>
        <v>41400.702210648145</v>
      </c>
      <c r="U3181">
        <f t="shared" ref="U3181:U3244" si="250">YEAR(S3181)</f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11">
        <f t="shared" si="246"/>
        <v>31.93</v>
      </c>
      <c r="Q3182" s="13" t="s">
        <v>8315</v>
      </c>
      <c r="R3182" t="s">
        <v>8316</v>
      </c>
      <c r="S3182" s="17">
        <f t="shared" si="248"/>
        <v>41780.412604166668</v>
      </c>
      <c r="T3182" s="18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11">
        <f t="shared" si="246"/>
        <v>36.33</v>
      </c>
      <c r="Q3183" s="13" t="s">
        <v>8315</v>
      </c>
      <c r="R3183" t="s">
        <v>8316</v>
      </c>
      <c r="S3183" s="17">
        <f t="shared" si="248"/>
        <v>41779.310034722221</v>
      </c>
      <c r="T3183" s="18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11">
        <f t="shared" si="246"/>
        <v>46.77</v>
      </c>
      <c r="Q3184" s="13" t="s">
        <v>8315</v>
      </c>
      <c r="R3184" t="s">
        <v>8316</v>
      </c>
      <c r="S3184" s="17">
        <f t="shared" si="248"/>
        <v>40883.949317129627</v>
      </c>
      <c r="T3184" s="18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11">
        <f t="shared" si="246"/>
        <v>40.07</v>
      </c>
      <c r="Q3185" s="13" t="s">
        <v>8315</v>
      </c>
      <c r="R3185" t="s">
        <v>8316</v>
      </c>
      <c r="S3185" s="17">
        <f t="shared" si="248"/>
        <v>41491.79478009259</v>
      </c>
      <c r="T3185" s="18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11">
        <f t="shared" si="246"/>
        <v>100.22</v>
      </c>
      <c r="Q3186" s="13" t="s">
        <v>8315</v>
      </c>
      <c r="R3186" t="s">
        <v>8316</v>
      </c>
      <c r="S3186" s="17">
        <f t="shared" si="248"/>
        <v>41791.993414351848</v>
      </c>
      <c r="T3186" s="18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11">
        <f t="shared" si="246"/>
        <v>41.67</v>
      </c>
      <c r="Q3187" s="13" t="s">
        <v>8315</v>
      </c>
      <c r="R3187" t="s">
        <v>8316</v>
      </c>
      <c r="S3187" s="17">
        <f t="shared" si="248"/>
        <v>41829.977326388893</v>
      </c>
      <c r="T3187" s="18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11">
        <f t="shared" si="246"/>
        <v>46.71</v>
      </c>
      <c r="Q3188" s="13" t="s">
        <v>8315</v>
      </c>
      <c r="R3188" t="s">
        <v>8316</v>
      </c>
      <c r="S3188" s="17">
        <f t="shared" si="248"/>
        <v>41868.924050925925</v>
      </c>
      <c r="T3188" s="18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7">
        <f t="shared" si="248"/>
        <v>41835.666354166664</v>
      </c>
      <c r="T3189" s="18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 s="11">
        <f t="shared" si="246"/>
        <v>14.44</v>
      </c>
      <c r="Q3190" s="13" t="s">
        <v>8315</v>
      </c>
      <c r="R3190" t="s">
        <v>8357</v>
      </c>
      <c r="S3190" s="17">
        <f t="shared" si="248"/>
        <v>42144.415532407409</v>
      </c>
      <c r="T3190" s="18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 s="11">
        <f t="shared" si="246"/>
        <v>356.84</v>
      </c>
      <c r="Q3191" s="13" t="s">
        <v>8315</v>
      </c>
      <c r="R3191" t="s">
        <v>8357</v>
      </c>
      <c r="S3191" s="17">
        <f t="shared" si="248"/>
        <v>42118.346435185187</v>
      </c>
      <c r="T3191" s="18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s="11">
        <f t="shared" si="246"/>
        <v>0</v>
      </c>
      <c r="Q3192" s="13" t="s">
        <v>8315</v>
      </c>
      <c r="R3192" t="s">
        <v>8357</v>
      </c>
      <c r="S3192" s="17">
        <f t="shared" si="248"/>
        <v>42683.151331018518</v>
      </c>
      <c r="T3192" s="18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 s="11">
        <f t="shared" si="246"/>
        <v>37.75</v>
      </c>
      <c r="Q3193" s="13" t="s">
        <v>8315</v>
      </c>
      <c r="R3193" t="s">
        <v>8357</v>
      </c>
      <c r="S3193" s="17">
        <f t="shared" si="248"/>
        <v>42538.755428240736</v>
      </c>
      <c r="T3193" s="18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 s="11">
        <f t="shared" si="246"/>
        <v>12.75</v>
      </c>
      <c r="Q3194" s="13" t="s">
        <v>8315</v>
      </c>
      <c r="R3194" t="s">
        <v>8357</v>
      </c>
      <c r="S3194" s="17">
        <f t="shared" si="248"/>
        <v>42018.94049768518</v>
      </c>
      <c r="T3194" s="18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 s="11">
        <f t="shared" si="246"/>
        <v>24.46</v>
      </c>
      <c r="Q3195" s="13" t="s">
        <v>8315</v>
      </c>
      <c r="R3195" t="s">
        <v>8357</v>
      </c>
      <c r="S3195" s="17">
        <f t="shared" si="248"/>
        <v>42010.968240740738</v>
      </c>
      <c r="T3195" s="18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s="11">
        <f t="shared" si="246"/>
        <v>0</v>
      </c>
      <c r="Q3196" s="13" t="s">
        <v>8315</v>
      </c>
      <c r="R3196" t="s">
        <v>8357</v>
      </c>
      <c r="S3196" s="17">
        <f t="shared" si="248"/>
        <v>42182.062476851846</v>
      </c>
      <c r="T3196" s="18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 s="11">
        <f t="shared" ref="P3197:P3260" si="251">IFERROR(ROUND(E3197/L3197,2),0)</f>
        <v>53.08</v>
      </c>
      <c r="Q3197" s="13" t="s">
        <v>8315</v>
      </c>
      <c r="R3197" t="s">
        <v>8357</v>
      </c>
      <c r="S3197" s="17">
        <f t="shared" si="248"/>
        <v>42017.594236111108</v>
      </c>
      <c r="T3197" s="18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 s="11">
        <f t="shared" si="251"/>
        <v>300</v>
      </c>
      <c r="Q3198" s="13" t="s">
        <v>8315</v>
      </c>
      <c r="R3198" t="s">
        <v>8357</v>
      </c>
      <c r="S3198" s="17">
        <f t="shared" si="248"/>
        <v>42157.598090277781</v>
      </c>
      <c r="T3198" s="18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 s="11">
        <f t="shared" si="251"/>
        <v>286.25</v>
      </c>
      <c r="Q3199" s="13" t="s">
        <v>8315</v>
      </c>
      <c r="R3199" t="s">
        <v>8357</v>
      </c>
      <c r="S3199" s="17">
        <f t="shared" si="248"/>
        <v>42009.493263888886</v>
      </c>
      <c r="T3199" s="18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 s="11">
        <f t="shared" si="251"/>
        <v>36.67</v>
      </c>
      <c r="Q3200" s="13" t="s">
        <v>8315</v>
      </c>
      <c r="R3200" t="s">
        <v>8357</v>
      </c>
      <c r="S3200" s="17">
        <f t="shared" si="248"/>
        <v>42013.424502314811</v>
      </c>
      <c r="T3200" s="18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 s="11">
        <f t="shared" si="251"/>
        <v>49.21</v>
      </c>
      <c r="Q3201" s="13" t="s">
        <v>8315</v>
      </c>
      <c r="R3201" t="s">
        <v>8357</v>
      </c>
      <c r="S3201" s="17">
        <f t="shared" si="248"/>
        <v>41858.761782407404</v>
      </c>
      <c r="T3201" s="18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 s="11">
        <f t="shared" si="251"/>
        <v>1</v>
      </c>
      <c r="Q3202" s="13" t="s">
        <v>8315</v>
      </c>
      <c r="R3202" t="s">
        <v>8357</v>
      </c>
      <c r="S3202" s="17">
        <f t="shared" si="248"/>
        <v>42460.320613425924</v>
      </c>
      <c r="T3202" s="18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 s="11">
        <f t="shared" si="251"/>
        <v>12.5</v>
      </c>
      <c r="Q3203" s="13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8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 s="11">
        <f t="shared" si="251"/>
        <v>109.04</v>
      </c>
      <c r="Q3204" s="13" t="s">
        <v>8315</v>
      </c>
      <c r="R3204" t="s">
        <v>8357</v>
      </c>
      <c r="S3204" s="17">
        <f t="shared" si="253"/>
        <v>42293.853541666671</v>
      </c>
      <c r="T3204" s="18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 s="11">
        <f t="shared" si="251"/>
        <v>41.67</v>
      </c>
      <c r="Q3205" s="13" t="s">
        <v>8315</v>
      </c>
      <c r="R3205" t="s">
        <v>8357</v>
      </c>
      <c r="S3205" s="17">
        <f t="shared" si="253"/>
        <v>42242.988680555558</v>
      </c>
      <c r="T3205" s="18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s="11">
        <f t="shared" si="251"/>
        <v>0</v>
      </c>
      <c r="Q3206" s="13" t="s">
        <v>8315</v>
      </c>
      <c r="R3206" t="s">
        <v>8357</v>
      </c>
      <c r="S3206" s="17">
        <f t="shared" si="253"/>
        <v>42172.686099537037</v>
      </c>
      <c r="T3206" s="18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 s="11">
        <f t="shared" si="251"/>
        <v>22.75</v>
      </c>
      <c r="Q3207" s="13" t="s">
        <v>8315</v>
      </c>
      <c r="R3207" t="s">
        <v>8357</v>
      </c>
      <c r="S3207" s="17">
        <f t="shared" si="253"/>
        <v>42095.374675925923</v>
      </c>
      <c r="T3207" s="18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s="11">
        <f t="shared" si="251"/>
        <v>0</v>
      </c>
      <c r="Q3208" s="13" t="s">
        <v>8315</v>
      </c>
      <c r="R3208" t="s">
        <v>8357</v>
      </c>
      <c r="S3208" s="17">
        <f t="shared" si="253"/>
        <v>42236.276053240741</v>
      </c>
      <c r="T3208" s="18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 s="11">
        <f t="shared" si="251"/>
        <v>70.83</v>
      </c>
      <c r="Q3209" s="13" t="s">
        <v>8315</v>
      </c>
      <c r="R3209" t="s">
        <v>8357</v>
      </c>
      <c r="S3209" s="17">
        <f t="shared" si="253"/>
        <v>42057.277858796297</v>
      </c>
      <c r="T3209" s="18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11">
        <f t="shared" si="251"/>
        <v>63.11</v>
      </c>
      <c r="Q3210" s="13" t="s">
        <v>8315</v>
      </c>
      <c r="R3210" t="s">
        <v>8316</v>
      </c>
      <c r="S3210" s="17">
        <f t="shared" si="253"/>
        <v>41827.605057870373</v>
      </c>
      <c r="T3210" s="18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11">
        <f t="shared" si="251"/>
        <v>50.16</v>
      </c>
      <c r="Q3211" s="13" t="s">
        <v>8315</v>
      </c>
      <c r="R3211" t="s">
        <v>8316</v>
      </c>
      <c r="S3211" s="17">
        <f t="shared" si="253"/>
        <v>41778.637245370373</v>
      </c>
      <c r="T3211" s="18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11">
        <f t="shared" si="251"/>
        <v>62.88</v>
      </c>
      <c r="Q3212" s="13" t="s">
        <v>8315</v>
      </c>
      <c r="R3212" t="s">
        <v>8316</v>
      </c>
      <c r="S3212" s="17">
        <f t="shared" si="253"/>
        <v>41013.936562499999</v>
      </c>
      <c r="T3212" s="18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11">
        <f t="shared" si="251"/>
        <v>85.53</v>
      </c>
      <c r="Q3213" s="13" t="s">
        <v>8315</v>
      </c>
      <c r="R3213" t="s">
        <v>8316</v>
      </c>
      <c r="S3213" s="17">
        <f t="shared" si="253"/>
        <v>41834.586574074077</v>
      </c>
      <c r="T3213" s="18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11">
        <f t="shared" si="251"/>
        <v>53.72</v>
      </c>
      <c r="Q3214" s="13" t="s">
        <v>8315</v>
      </c>
      <c r="R3214" t="s">
        <v>8316</v>
      </c>
      <c r="S3214" s="17">
        <f t="shared" si="253"/>
        <v>41829.795729166668</v>
      </c>
      <c r="T3214" s="18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11">
        <f t="shared" si="251"/>
        <v>127.81</v>
      </c>
      <c r="Q3215" s="13" t="s">
        <v>8315</v>
      </c>
      <c r="R3215" t="s">
        <v>8316</v>
      </c>
      <c r="S3215" s="17">
        <f t="shared" si="253"/>
        <v>42171.763414351852</v>
      </c>
      <c r="T3215" s="18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11">
        <f t="shared" si="251"/>
        <v>106.57</v>
      </c>
      <c r="Q3216" s="13" t="s">
        <v>8315</v>
      </c>
      <c r="R3216" t="s">
        <v>8316</v>
      </c>
      <c r="S3216" s="17">
        <f t="shared" si="253"/>
        <v>42337.792511574073</v>
      </c>
      <c r="T3216" s="18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11">
        <f t="shared" si="251"/>
        <v>262.11</v>
      </c>
      <c r="Q3217" s="13" t="s">
        <v>8315</v>
      </c>
      <c r="R3217" t="s">
        <v>8316</v>
      </c>
      <c r="S3217" s="17">
        <f t="shared" si="253"/>
        <v>42219.665173611109</v>
      </c>
      <c r="T3217" s="18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11">
        <f t="shared" si="251"/>
        <v>57.17</v>
      </c>
      <c r="Q3218" s="13" t="s">
        <v>8315</v>
      </c>
      <c r="R3218" t="s">
        <v>8316</v>
      </c>
      <c r="S3218" s="17">
        <f t="shared" si="253"/>
        <v>42165.462627314817</v>
      </c>
      <c r="T3218" s="18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11">
        <f t="shared" si="251"/>
        <v>50.2</v>
      </c>
      <c r="Q3219" s="13" t="s">
        <v>8315</v>
      </c>
      <c r="R3219" t="s">
        <v>8316</v>
      </c>
      <c r="S3219" s="17">
        <f t="shared" si="253"/>
        <v>42648.546111111107</v>
      </c>
      <c r="T3219" s="18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11">
        <f t="shared" si="251"/>
        <v>66.59</v>
      </c>
      <c r="Q3220" s="13" t="s">
        <v>8315</v>
      </c>
      <c r="R3220" t="s">
        <v>8316</v>
      </c>
      <c r="S3220" s="17">
        <f t="shared" si="253"/>
        <v>41971.002152777779</v>
      </c>
      <c r="T3220" s="18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11">
        <f t="shared" si="251"/>
        <v>168.25</v>
      </c>
      <c r="Q3221" s="13" t="s">
        <v>8315</v>
      </c>
      <c r="R3221" t="s">
        <v>8316</v>
      </c>
      <c r="S3221" s="17">
        <f t="shared" si="253"/>
        <v>42050.983182870375</v>
      </c>
      <c r="T3221" s="18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11">
        <f t="shared" si="251"/>
        <v>256.37</v>
      </c>
      <c r="Q3222" s="13" t="s">
        <v>8315</v>
      </c>
      <c r="R3222" t="s">
        <v>8316</v>
      </c>
      <c r="S3222" s="17">
        <f t="shared" si="253"/>
        <v>42772.833379629628</v>
      </c>
      <c r="T3222" s="18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11">
        <f t="shared" si="251"/>
        <v>36.61</v>
      </c>
      <c r="Q3223" s="13" t="s">
        <v>8315</v>
      </c>
      <c r="R3223" t="s">
        <v>8316</v>
      </c>
      <c r="S3223" s="17">
        <f t="shared" si="253"/>
        <v>42155.696793981479</v>
      </c>
      <c r="T3223" s="18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11">
        <f t="shared" si="251"/>
        <v>37.14</v>
      </c>
      <c r="Q3224" s="13" t="s">
        <v>8315</v>
      </c>
      <c r="R3224" t="s">
        <v>8316</v>
      </c>
      <c r="S3224" s="17">
        <f t="shared" si="253"/>
        <v>42270.582141203704</v>
      </c>
      <c r="T3224" s="18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11">
        <f t="shared" si="251"/>
        <v>45.88</v>
      </c>
      <c r="Q3225" s="13" t="s">
        <v>8315</v>
      </c>
      <c r="R3225" t="s">
        <v>8316</v>
      </c>
      <c r="S3225" s="17">
        <f t="shared" si="253"/>
        <v>42206.835370370376</v>
      </c>
      <c r="T3225" s="18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11">
        <f t="shared" si="251"/>
        <v>141.71</v>
      </c>
      <c r="Q3226" s="13" t="s">
        <v>8315</v>
      </c>
      <c r="R3226" t="s">
        <v>8316</v>
      </c>
      <c r="S3226" s="17">
        <f t="shared" si="253"/>
        <v>42697.850844907407</v>
      </c>
      <c r="T3226" s="18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11">
        <f t="shared" si="251"/>
        <v>52.49</v>
      </c>
      <c r="Q3227" s="13" t="s">
        <v>8315</v>
      </c>
      <c r="R3227" t="s">
        <v>8316</v>
      </c>
      <c r="S3227" s="17">
        <f t="shared" si="253"/>
        <v>42503.559467592597</v>
      </c>
      <c r="T3227" s="18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11">
        <f t="shared" si="251"/>
        <v>59.52</v>
      </c>
      <c r="Q3228" s="13" t="s">
        <v>8315</v>
      </c>
      <c r="R3228" t="s">
        <v>8316</v>
      </c>
      <c r="S3228" s="17">
        <f t="shared" si="253"/>
        <v>42277.583472222221</v>
      </c>
      <c r="T3228" s="18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11">
        <f t="shared" si="251"/>
        <v>50</v>
      </c>
      <c r="Q3229" s="13" t="s">
        <v>8315</v>
      </c>
      <c r="R3229" t="s">
        <v>8316</v>
      </c>
      <c r="S3229" s="17">
        <f t="shared" si="253"/>
        <v>42722.882361111115</v>
      </c>
      <c r="T3229" s="18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11">
        <f t="shared" si="251"/>
        <v>193.62</v>
      </c>
      <c r="Q3230" s="13" t="s">
        <v>8315</v>
      </c>
      <c r="R3230" t="s">
        <v>8316</v>
      </c>
      <c r="S3230" s="17">
        <f t="shared" si="253"/>
        <v>42323.70930555556</v>
      </c>
      <c r="T3230" s="18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11">
        <f t="shared" si="251"/>
        <v>106.8</v>
      </c>
      <c r="Q3231" s="13" t="s">
        <v>8315</v>
      </c>
      <c r="R3231" t="s">
        <v>8316</v>
      </c>
      <c r="S3231" s="17">
        <f t="shared" si="253"/>
        <v>41933.291643518518</v>
      </c>
      <c r="T3231" s="18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11">
        <f t="shared" si="251"/>
        <v>77.22</v>
      </c>
      <c r="Q3232" s="13" t="s">
        <v>8315</v>
      </c>
      <c r="R3232" t="s">
        <v>8316</v>
      </c>
      <c r="S3232" s="17">
        <f t="shared" si="253"/>
        <v>41898.168125000004</v>
      </c>
      <c r="T3232" s="18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11">
        <f t="shared" si="251"/>
        <v>57.5</v>
      </c>
      <c r="Q3233" s="13" t="s">
        <v>8315</v>
      </c>
      <c r="R3233" t="s">
        <v>8316</v>
      </c>
      <c r="S3233" s="17">
        <f t="shared" si="253"/>
        <v>42446.943831018521</v>
      </c>
      <c r="T3233" s="18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11">
        <f t="shared" si="251"/>
        <v>50.46</v>
      </c>
      <c r="Q3234" s="13" t="s">
        <v>8315</v>
      </c>
      <c r="R3234" t="s">
        <v>8316</v>
      </c>
      <c r="S3234" s="17">
        <f t="shared" si="253"/>
        <v>42463.81385416667</v>
      </c>
      <c r="T3234" s="18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11">
        <f t="shared" si="251"/>
        <v>97.38</v>
      </c>
      <c r="Q3235" s="13" t="s">
        <v>8315</v>
      </c>
      <c r="R3235" t="s">
        <v>8316</v>
      </c>
      <c r="S3235" s="17">
        <f t="shared" si="253"/>
        <v>42766.805034722223</v>
      </c>
      <c r="T3235" s="18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11">
        <f t="shared" si="251"/>
        <v>34.92</v>
      </c>
      <c r="Q3236" s="13" t="s">
        <v>8315</v>
      </c>
      <c r="R3236" t="s">
        <v>8316</v>
      </c>
      <c r="S3236" s="17">
        <f t="shared" si="253"/>
        <v>42734.789444444439</v>
      </c>
      <c r="T3236" s="18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11">
        <f t="shared" si="251"/>
        <v>85.53</v>
      </c>
      <c r="Q3237" s="13" t="s">
        <v>8315</v>
      </c>
      <c r="R3237" t="s">
        <v>8316</v>
      </c>
      <c r="S3237" s="17">
        <f t="shared" si="253"/>
        <v>42522.347812499997</v>
      </c>
      <c r="T3237" s="18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11">
        <f t="shared" si="251"/>
        <v>182.91</v>
      </c>
      <c r="Q3238" s="13" t="s">
        <v>8315</v>
      </c>
      <c r="R3238" t="s">
        <v>8316</v>
      </c>
      <c r="S3238" s="17">
        <f t="shared" si="253"/>
        <v>42702.917048611111</v>
      </c>
      <c r="T3238" s="18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7">
        <f t="shared" si="253"/>
        <v>42252.474351851852</v>
      </c>
      <c r="T3239" s="18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11">
        <f t="shared" si="251"/>
        <v>39.81</v>
      </c>
      <c r="Q3240" s="13" t="s">
        <v>8315</v>
      </c>
      <c r="R3240" t="s">
        <v>8316</v>
      </c>
      <c r="S3240" s="17">
        <f t="shared" si="253"/>
        <v>42156.510393518518</v>
      </c>
      <c r="T3240" s="18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11">
        <f t="shared" si="251"/>
        <v>59.7</v>
      </c>
      <c r="Q3241" s="13" t="s">
        <v>8315</v>
      </c>
      <c r="R3241" t="s">
        <v>8316</v>
      </c>
      <c r="S3241" s="17">
        <f t="shared" si="253"/>
        <v>42278.089039351849</v>
      </c>
      <c r="T3241" s="18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11">
        <f t="shared" si="251"/>
        <v>88.74</v>
      </c>
      <c r="Q3242" s="13" t="s">
        <v>8315</v>
      </c>
      <c r="R3242" t="s">
        <v>8316</v>
      </c>
      <c r="S3242" s="17">
        <f t="shared" si="253"/>
        <v>42754.693842592591</v>
      </c>
      <c r="T3242" s="18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11">
        <f t="shared" si="251"/>
        <v>58.69</v>
      </c>
      <c r="Q3243" s="13" t="s">
        <v>8315</v>
      </c>
      <c r="R3243" t="s">
        <v>8316</v>
      </c>
      <c r="S3243" s="17">
        <f t="shared" si="253"/>
        <v>41893.324884259258</v>
      </c>
      <c r="T3243" s="18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7">
        <f t="shared" si="253"/>
        <v>41871.755694444444</v>
      </c>
      <c r="T3244" s="18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11">
        <f t="shared" si="251"/>
        <v>115.87</v>
      </c>
      <c r="Q3245" s="13" t="s">
        <v>8315</v>
      </c>
      <c r="R3245" t="s">
        <v>8316</v>
      </c>
      <c r="S3245" s="17">
        <f t="shared" si="253"/>
        <v>42262.096782407403</v>
      </c>
      <c r="T3245" s="18">
        <f t="shared" si="254"/>
        <v>42286</v>
      </c>
      <c r="U3245">
        <f t="shared" ref="U3245:U3308" si="255">YEAR(S3245)</f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11">
        <f t="shared" si="251"/>
        <v>23.87</v>
      </c>
      <c r="Q3246" s="13" t="s">
        <v>8315</v>
      </c>
      <c r="R3246" t="s">
        <v>8316</v>
      </c>
      <c r="S3246" s="17">
        <f t="shared" si="253"/>
        <v>42675.694236111114</v>
      </c>
      <c r="T3246" s="18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11">
        <f t="shared" si="251"/>
        <v>81.13</v>
      </c>
      <c r="Q3247" s="13" t="s">
        <v>8315</v>
      </c>
      <c r="R3247" t="s">
        <v>8316</v>
      </c>
      <c r="S3247" s="17">
        <f t="shared" si="253"/>
        <v>42135.60020833333</v>
      </c>
      <c r="T3247" s="18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11">
        <f t="shared" si="251"/>
        <v>57.63</v>
      </c>
      <c r="Q3248" s="13" t="s">
        <v>8315</v>
      </c>
      <c r="R3248" t="s">
        <v>8316</v>
      </c>
      <c r="S3248" s="17">
        <f t="shared" si="253"/>
        <v>42230.472222222219</v>
      </c>
      <c r="T3248" s="18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11">
        <f t="shared" si="251"/>
        <v>46.43</v>
      </c>
      <c r="Q3249" s="13" t="s">
        <v>8315</v>
      </c>
      <c r="R3249" t="s">
        <v>8316</v>
      </c>
      <c r="S3249" s="17">
        <f t="shared" si="253"/>
        <v>42167.434166666666</v>
      </c>
      <c r="T3249" s="18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11">
        <f t="shared" si="251"/>
        <v>60.48</v>
      </c>
      <c r="Q3250" s="13" t="s">
        <v>8315</v>
      </c>
      <c r="R3250" t="s">
        <v>8316</v>
      </c>
      <c r="S3250" s="17">
        <f t="shared" si="253"/>
        <v>42068.888391203705</v>
      </c>
      <c r="T3250" s="18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11">
        <f t="shared" si="251"/>
        <v>65.58</v>
      </c>
      <c r="Q3251" s="13" t="s">
        <v>8315</v>
      </c>
      <c r="R3251" t="s">
        <v>8316</v>
      </c>
      <c r="S3251" s="17">
        <f t="shared" si="253"/>
        <v>42145.746689814812</v>
      </c>
      <c r="T3251" s="18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11">
        <f t="shared" si="251"/>
        <v>119.19</v>
      </c>
      <c r="Q3252" s="13" t="s">
        <v>8315</v>
      </c>
      <c r="R3252" t="s">
        <v>8316</v>
      </c>
      <c r="S3252" s="17">
        <f t="shared" si="253"/>
        <v>41918.742175925923</v>
      </c>
      <c r="T3252" s="18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11">
        <f t="shared" si="251"/>
        <v>83.05</v>
      </c>
      <c r="Q3253" s="13" t="s">
        <v>8315</v>
      </c>
      <c r="R3253" t="s">
        <v>8316</v>
      </c>
      <c r="S3253" s="17">
        <f t="shared" si="253"/>
        <v>42146.731087962966</v>
      </c>
      <c r="T3253" s="18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11">
        <f t="shared" si="251"/>
        <v>57.52</v>
      </c>
      <c r="Q3254" s="13" t="s">
        <v>8315</v>
      </c>
      <c r="R3254" t="s">
        <v>8316</v>
      </c>
      <c r="S3254" s="17">
        <f t="shared" si="253"/>
        <v>42590.472685185188</v>
      </c>
      <c r="T3254" s="18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11">
        <f t="shared" si="251"/>
        <v>177.09</v>
      </c>
      <c r="Q3255" s="13" t="s">
        <v>8315</v>
      </c>
      <c r="R3255" t="s">
        <v>8316</v>
      </c>
      <c r="S3255" s="17">
        <f t="shared" si="253"/>
        <v>42602.576712962968</v>
      </c>
      <c r="T3255" s="18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11">
        <f t="shared" si="251"/>
        <v>70.77</v>
      </c>
      <c r="Q3256" s="13" t="s">
        <v>8315</v>
      </c>
      <c r="R3256" t="s">
        <v>8316</v>
      </c>
      <c r="S3256" s="17">
        <f t="shared" si="253"/>
        <v>42059.085752314815</v>
      </c>
      <c r="T3256" s="18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11">
        <f t="shared" si="251"/>
        <v>29.17</v>
      </c>
      <c r="Q3257" s="13" t="s">
        <v>8315</v>
      </c>
      <c r="R3257" t="s">
        <v>8316</v>
      </c>
      <c r="S3257" s="17">
        <f t="shared" si="253"/>
        <v>41889.768229166664</v>
      </c>
      <c r="T3257" s="18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7">
        <f t="shared" si="253"/>
        <v>42144.573807870373</v>
      </c>
      <c r="T3258" s="18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11">
        <f t="shared" si="251"/>
        <v>51.85</v>
      </c>
      <c r="Q3259" s="13" t="s">
        <v>8315</v>
      </c>
      <c r="R3259" t="s">
        <v>8316</v>
      </c>
      <c r="S3259" s="17">
        <f t="shared" si="253"/>
        <v>42758.559629629628</v>
      </c>
      <c r="T3259" s="18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11">
        <f t="shared" si="251"/>
        <v>98.2</v>
      </c>
      <c r="Q3260" s="13" t="s">
        <v>8315</v>
      </c>
      <c r="R3260" t="s">
        <v>8316</v>
      </c>
      <c r="S3260" s="17">
        <f t="shared" si="253"/>
        <v>41982.887280092589</v>
      </c>
      <c r="T3260" s="18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11">
        <f t="shared" ref="P3261:P3324" si="256">IFERROR(ROUND(E3261/L3261,2),0)</f>
        <v>251.74</v>
      </c>
      <c r="Q3261" s="13" t="s">
        <v>8315</v>
      </c>
      <c r="R3261" t="s">
        <v>8316</v>
      </c>
      <c r="S3261" s="17">
        <f t="shared" si="253"/>
        <v>42614.760937500003</v>
      </c>
      <c r="T3261" s="18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11">
        <f t="shared" si="256"/>
        <v>74.819999999999993</v>
      </c>
      <c r="Q3262" s="13" t="s">
        <v>8315</v>
      </c>
      <c r="R3262" t="s">
        <v>8316</v>
      </c>
      <c r="S3262" s="17">
        <f t="shared" si="253"/>
        <v>42303.672662037032</v>
      </c>
      <c r="T3262" s="18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11">
        <f t="shared" si="256"/>
        <v>67.650000000000006</v>
      </c>
      <c r="Q3263" s="13" t="s">
        <v>8315</v>
      </c>
      <c r="R3263" t="s">
        <v>8316</v>
      </c>
      <c r="S3263" s="17">
        <f t="shared" si="253"/>
        <v>42171.725416666668</v>
      </c>
      <c r="T3263" s="18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11">
        <f t="shared" si="256"/>
        <v>93.81</v>
      </c>
      <c r="Q3264" s="13" t="s">
        <v>8315</v>
      </c>
      <c r="R3264" t="s">
        <v>8316</v>
      </c>
      <c r="S3264" s="17">
        <f t="shared" si="253"/>
        <v>41964.315532407403</v>
      </c>
      <c r="T3264" s="18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11">
        <f t="shared" si="256"/>
        <v>41.24</v>
      </c>
      <c r="Q3265" s="13" t="s">
        <v>8315</v>
      </c>
      <c r="R3265" t="s">
        <v>8316</v>
      </c>
      <c r="S3265" s="17">
        <f t="shared" si="253"/>
        <v>42284.516064814816</v>
      </c>
      <c r="T3265" s="18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 s="11">
        <f t="shared" si="256"/>
        <v>52.55</v>
      </c>
      <c r="Q3266" s="13" t="s">
        <v>8315</v>
      </c>
      <c r="R3266" t="s">
        <v>8316</v>
      </c>
      <c r="S3266" s="17">
        <f t="shared" si="253"/>
        <v>42016.800208333334</v>
      </c>
      <c r="T3266" s="18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 s="11">
        <f t="shared" si="256"/>
        <v>70.290000000000006</v>
      </c>
      <c r="Q3267" s="13" t="s">
        <v>8315</v>
      </c>
      <c r="R3267" t="s">
        <v>8316</v>
      </c>
      <c r="S3267" s="17">
        <f t="shared" ref="S3267:S3330" si="258">(((J3267/60)/60)/24)+DATE(1970,1,1)</f>
        <v>42311.711979166663</v>
      </c>
      <c r="T3267" s="18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11">
        <f t="shared" si="256"/>
        <v>48.33</v>
      </c>
      <c r="Q3268" s="13" t="s">
        <v>8315</v>
      </c>
      <c r="R3268" t="s">
        <v>8316</v>
      </c>
      <c r="S3268" s="17">
        <f t="shared" si="258"/>
        <v>42136.536134259266</v>
      </c>
      <c r="T3268" s="18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11">
        <f t="shared" si="256"/>
        <v>53.18</v>
      </c>
      <c r="Q3269" s="13" t="s">
        <v>8315</v>
      </c>
      <c r="R3269" t="s">
        <v>8316</v>
      </c>
      <c r="S3269" s="17">
        <f t="shared" si="258"/>
        <v>42172.757638888885</v>
      </c>
      <c r="T3269" s="18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11">
        <f t="shared" si="256"/>
        <v>60.95</v>
      </c>
      <c r="Q3270" s="13" t="s">
        <v>8315</v>
      </c>
      <c r="R3270" t="s">
        <v>8316</v>
      </c>
      <c r="S3270" s="17">
        <f t="shared" si="258"/>
        <v>42590.90425925926</v>
      </c>
      <c r="T3270" s="18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11">
        <f t="shared" si="256"/>
        <v>116</v>
      </c>
      <c r="Q3271" s="13" t="s">
        <v>8315</v>
      </c>
      <c r="R3271" t="s">
        <v>8316</v>
      </c>
      <c r="S3271" s="17">
        <f t="shared" si="258"/>
        <v>42137.395798611105</v>
      </c>
      <c r="T3271" s="18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11">
        <f t="shared" si="256"/>
        <v>61</v>
      </c>
      <c r="Q3272" s="13" t="s">
        <v>8315</v>
      </c>
      <c r="R3272" t="s">
        <v>8316</v>
      </c>
      <c r="S3272" s="17">
        <f t="shared" si="258"/>
        <v>42167.533159722225</v>
      </c>
      <c r="T3272" s="18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11">
        <f t="shared" si="256"/>
        <v>38.24</v>
      </c>
      <c r="Q3273" s="13" t="s">
        <v>8315</v>
      </c>
      <c r="R3273" t="s">
        <v>8316</v>
      </c>
      <c r="S3273" s="17">
        <f t="shared" si="258"/>
        <v>41915.437210648146</v>
      </c>
      <c r="T3273" s="18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11">
        <f t="shared" si="256"/>
        <v>106.5</v>
      </c>
      <c r="Q3274" s="13" t="s">
        <v>8315</v>
      </c>
      <c r="R3274" t="s">
        <v>8316</v>
      </c>
      <c r="S3274" s="17">
        <f t="shared" si="258"/>
        <v>42284.500104166669</v>
      </c>
      <c r="T3274" s="18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11">
        <f t="shared" si="256"/>
        <v>204.57</v>
      </c>
      <c r="Q3275" s="13" t="s">
        <v>8315</v>
      </c>
      <c r="R3275" t="s">
        <v>8316</v>
      </c>
      <c r="S3275" s="17">
        <f t="shared" si="258"/>
        <v>42611.801412037035</v>
      </c>
      <c r="T3275" s="18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11">
        <f t="shared" si="256"/>
        <v>54.91</v>
      </c>
      <c r="Q3276" s="13" t="s">
        <v>8315</v>
      </c>
      <c r="R3276" t="s">
        <v>8316</v>
      </c>
      <c r="S3276" s="17">
        <f t="shared" si="258"/>
        <v>42400.704537037032</v>
      </c>
      <c r="T3276" s="18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7">
        <f t="shared" si="258"/>
        <v>42017.88045138889</v>
      </c>
      <c r="T3277" s="18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11">
        <f t="shared" si="256"/>
        <v>52.58</v>
      </c>
      <c r="Q3278" s="13" t="s">
        <v>8315</v>
      </c>
      <c r="R3278" t="s">
        <v>8316</v>
      </c>
      <c r="S3278" s="17">
        <f t="shared" si="258"/>
        <v>42426.949988425928</v>
      </c>
      <c r="T3278" s="18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11">
        <f t="shared" si="256"/>
        <v>54.3</v>
      </c>
      <c r="Q3279" s="13" t="s">
        <v>8315</v>
      </c>
      <c r="R3279" t="s">
        <v>8316</v>
      </c>
      <c r="S3279" s="17">
        <f t="shared" si="258"/>
        <v>41931.682939814818</v>
      </c>
      <c r="T3279" s="18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11">
        <f t="shared" si="256"/>
        <v>76.03</v>
      </c>
      <c r="Q3280" s="13" t="s">
        <v>8315</v>
      </c>
      <c r="R3280" t="s">
        <v>8316</v>
      </c>
      <c r="S3280" s="17">
        <f t="shared" si="258"/>
        <v>42124.848414351851</v>
      </c>
      <c r="T3280" s="18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11">
        <f t="shared" si="256"/>
        <v>105.21</v>
      </c>
      <c r="Q3281" s="13" t="s">
        <v>8315</v>
      </c>
      <c r="R3281" t="s">
        <v>8316</v>
      </c>
      <c r="S3281" s="17">
        <f t="shared" si="258"/>
        <v>42431.102534722217</v>
      </c>
      <c r="T3281" s="18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11">
        <f t="shared" si="256"/>
        <v>68.67</v>
      </c>
      <c r="Q3282" s="13" t="s">
        <v>8315</v>
      </c>
      <c r="R3282" t="s">
        <v>8316</v>
      </c>
      <c r="S3282" s="17">
        <f t="shared" si="258"/>
        <v>42121.756921296299</v>
      </c>
      <c r="T3282" s="18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7">
        <f t="shared" si="258"/>
        <v>42219.019733796296</v>
      </c>
      <c r="T3283" s="18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11">
        <f t="shared" si="256"/>
        <v>134.26</v>
      </c>
      <c r="Q3284" s="13" t="s">
        <v>8315</v>
      </c>
      <c r="R3284" t="s">
        <v>8316</v>
      </c>
      <c r="S3284" s="17">
        <f t="shared" si="258"/>
        <v>42445.19430555556</v>
      </c>
      <c r="T3284" s="18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7">
        <f t="shared" si="258"/>
        <v>42379.74418981481</v>
      </c>
      <c r="T3285" s="18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11">
        <f t="shared" si="256"/>
        <v>203.2</v>
      </c>
      <c r="Q3286" s="13" t="s">
        <v>8315</v>
      </c>
      <c r="R3286" t="s">
        <v>8316</v>
      </c>
      <c r="S3286" s="17">
        <f t="shared" si="258"/>
        <v>42380.884872685187</v>
      </c>
      <c r="T3286" s="18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11">
        <f t="shared" si="256"/>
        <v>69.19</v>
      </c>
      <c r="Q3287" s="13" t="s">
        <v>8315</v>
      </c>
      <c r="R3287" t="s">
        <v>8316</v>
      </c>
      <c r="S3287" s="17">
        <f t="shared" si="258"/>
        <v>42762.942430555559</v>
      </c>
      <c r="T3287" s="18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11">
        <f t="shared" si="256"/>
        <v>125.12</v>
      </c>
      <c r="Q3288" s="13" t="s">
        <v>8315</v>
      </c>
      <c r="R3288" t="s">
        <v>8316</v>
      </c>
      <c r="S3288" s="17">
        <f t="shared" si="258"/>
        <v>42567.840069444443</v>
      </c>
      <c r="T3288" s="18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11">
        <f t="shared" si="256"/>
        <v>73.53</v>
      </c>
      <c r="Q3289" s="13" t="s">
        <v>8315</v>
      </c>
      <c r="R3289" t="s">
        <v>8316</v>
      </c>
      <c r="S3289" s="17">
        <f t="shared" si="258"/>
        <v>42311.750324074077</v>
      </c>
      <c r="T3289" s="18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11">
        <f t="shared" si="256"/>
        <v>48.44</v>
      </c>
      <c r="Q3290" s="13" t="s">
        <v>8315</v>
      </c>
      <c r="R3290" t="s">
        <v>8316</v>
      </c>
      <c r="S3290" s="17">
        <f t="shared" si="258"/>
        <v>42505.774479166663</v>
      </c>
      <c r="T3290" s="18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11">
        <f t="shared" si="256"/>
        <v>26.61</v>
      </c>
      <c r="Q3291" s="13" t="s">
        <v>8315</v>
      </c>
      <c r="R3291" t="s">
        <v>8316</v>
      </c>
      <c r="S3291" s="17">
        <f t="shared" si="258"/>
        <v>42758.368078703701</v>
      </c>
      <c r="T3291" s="18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11">
        <f t="shared" si="256"/>
        <v>33.67</v>
      </c>
      <c r="Q3292" s="13" t="s">
        <v>8315</v>
      </c>
      <c r="R3292" t="s">
        <v>8316</v>
      </c>
      <c r="S3292" s="17">
        <f t="shared" si="258"/>
        <v>42775.51494212963</v>
      </c>
      <c r="T3292" s="18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11">
        <f t="shared" si="256"/>
        <v>40.71</v>
      </c>
      <c r="Q3293" s="13" t="s">
        <v>8315</v>
      </c>
      <c r="R3293" t="s">
        <v>8316</v>
      </c>
      <c r="S3293" s="17">
        <f t="shared" si="258"/>
        <v>42232.702546296292</v>
      </c>
      <c r="T3293" s="18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11">
        <f t="shared" si="256"/>
        <v>19.27</v>
      </c>
      <c r="Q3294" s="13" t="s">
        <v>8315</v>
      </c>
      <c r="R3294" t="s">
        <v>8316</v>
      </c>
      <c r="S3294" s="17">
        <f t="shared" si="258"/>
        <v>42282.770231481481</v>
      </c>
      <c r="T3294" s="18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11">
        <f t="shared" si="256"/>
        <v>84.29</v>
      </c>
      <c r="Q3295" s="13" t="s">
        <v>8315</v>
      </c>
      <c r="R3295" t="s">
        <v>8316</v>
      </c>
      <c r="S3295" s="17">
        <f t="shared" si="258"/>
        <v>42768.425370370373</v>
      </c>
      <c r="T3295" s="18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11">
        <f t="shared" si="256"/>
        <v>29.58</v>
      </c>
      <c r="Q3296" s="13" t="s">
        <v>8315</v>
      </c>
      <c r="R3296" t="s">
        <v>8316</v>
      </c>
      <c r="S3296" s="17">
        <f t="shared" si="258"/>
        <v>42141.541134259256</v>
      </c>
      <c r="T3296" s="18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11">
        <f t="shared" si="256"/>
        <v>26.67</v>
      </c>
      <c r="Q3297" s="13" t="s">
        <v>8315</v>
      </c>
      <c r="R3297" t="s">
        <v>8316</v>
      </c>
      <c r="S3297" s="17">
        <f t="shared" si="258"/>
        <v>42609.442465277782</v>
      </c>
      <c r="T3297" s="18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11">
        <f t="shared" si="256"/>
        <v>45.98</v>
      </c>
      <c r="Q3298" s="13" t="s">
        <v>8315</v>
      </c>
      <c r="R3298" t="s">
        <v>8316</v>
      </c>
      <c r="S3298" s="17">
        <f t="shared" si="258"/>
        <v>42309.756620370375</v>
      </c>
      <c r="T3298" s="18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11">
        <f t="shared" si="256"/>
        <v>125.09</v>
      </c>
      <c r="Q3299" s="13" t="s">
        <v>8315</v>
      </c>
      <c r="R3299" t="s">
        <v>8316</v>
      </c>
      <c r="S3299" s="17">
        <f t="shared" si="258"/>
        <v>42193.771481481483</v>
      </c>
      <c r="T3299" s="18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11">
        <f t="shared" si="256"/>
        <v>141.29</v>
      </c>
      <c r="Q3300" s="13" t="s">
        <v>8315</v>
      </c>
      <c r="R3300" t="s">
        <v>8316</v>
      </c>
      <c r="S3300" s="17">
        <f t="shared" si="258"/>
        <v>42239.957962962959</v>
      </c>
      <c r="T3300" s="18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11">
        <f t="shared" si="256"/>
        <v>55.33</v>
      </c>
      <c r="Q3301" s="13" t="s">
        <v>8315</v>
      </c>
      <c r="R3301" t="s">
        <v>8316</v>
      </c>
      <c r="S3301" s="17">
        <f t="shared" si="258"/>
        <v>42261.917395833334</v>
      </c>
      <c r="T3301" s="18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11">
        <f t="shared" si="256"/>
        <v>46.42</v>
      </c>
      <c r="Q3302" s="13" t="s">
        <v>8315</v>
      </c>
      <c r="R3302" t="s">
        <v>8316</v>
      </c>
      <c r="S3302" s="17">
        <f t="shared" si="258"/>
        <v>42102.743773148148</v>
      </c>
      <c r="T3302" s="18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11">
        <f t="shared" si="256"/>
        <v>57.2</v>
      </c>
      <c r="Q3303" s="13" t="s">
        <v>8315</v>
      </c>
      <c r="R3303" t="s">
        <v>8316</v>
      </c>
      <c r="S3303" s="17">
        <f t="shared" si="258"/>
        <v>42538.73583333334</v>
      </c>
      <c r="T3303" s="18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11">
        <f t="shared" si="256"/>
        <v>173.7</v>
      </c>
      <c r="Q3304" s="13" t="s">
        <v>8315</v>
      </c>
      <c r="R3304" t="s">
        <v>8316</v>
      </c>
      <c r="S3304" s="17">
        <f t="shared" si="258"/>
        <v>42681.35157407407</v>
      </c>
      <c r="T3304" s="18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11">
        <f t="shared" si="256"/>
        <v>59.6</v>
      </c>
      <c r="Q3305" s="13" t="s">
        <v>8315</v>
      </c>
      <c r="R3305" t="s">
        <v>8316</v>
      </c>
      <c r="S3305" s="17">
        <f t="shared" si="258"/>
        <v>42056.65143518518</v>
      </c>
      <c r="T3305" s="18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11">
        <f t="shared" si="256"/>
        <v>89.59</v>
      </c>
      <c r="Q3306" s="13" t="s">
        <v>8315</v>
      </c>
      <c r="R3306" t="s">
        <v>8316</v>
      </c>
      <c r="S3306" s="17">
        <f t="shared" si="258"/>
        <v>42696.624444444446</v>
      </c>
      <c r="T3306" s="18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11">
        <f t="shared" si="256"/>
        <v>204.05</v>
      </c>
      <c r="Q3307" s="13" t="s">
        <v>8315</v>
      </c>
      <c r="R3307" t="s">
        <v>8316</v>
      </c>
      <c r="S3307" s="17">
        <f t="shared" si="258"/>
        <v>42186.855879629627</v>
      </c>
      <c r="T3307" s="18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11">
        <f t="shared" si="256"/>
        <v>48.7</v>
      </c>
      <c r="Q3308" s="13" t="s">
        <v>8315</v>
      </c>
      <c r="R3308" t="s">
        <v>8316</v>
      </c>
      <c r="S3308" s="17">
        <f t="shared" si="258"/>
        <v>42493.219236111108</v>
      </c>
      <c r="T3308" s="18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11">
        <f t="shared" si="256"/>
        <v>53.34</v>
      </c>
      <c r="Q3309" s="13" t="s">
        <v>8315</v>
      </c>
      <c r="R3309" t="s">
        <v>8316</v>
      </c>
      <c r="S3309" s="17">
        <f t="shared" si="258"/>
        <v>42475.057164351849</v>
      </c>
      <c r="T3309" s="18">
        <f t="shared" si="259"/>
        <v>42505.057164351849</v>
      </c>
      <c r="U3309">
        <f t="shared" ref="U3309:U3372" si="260">YEAR(S3309)</f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11">
        <f t="shared" si="256"/>
        <v>75.09</v>
      </c>
      <c r="Q3310" s="13" t="s">
        <v>8315</v>
      </c>
      <c r="R3310" t="s">
        <v>8316</v>
      </c>
      <c r="S3310" s="17">
        <f t="shared" si="258"/>
        <v>42452.876909722225</v>
      </c>
      <c r="T3310" s="18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11">
        <f t="shared" si="256"/>
        <v>18</v>
      </c>
      <c r="Q3311" s="13" t="s">
        <v>8315</v>
      </c>
      <c r="R3311" t="s">
        <v>8316</v>
      </c>
      <c r="S3311" s="17">
        <f t="shared" si="258"/>
        <v>42628.650208333333</v>
      </c>
      <c r="T3311" s="18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11">
        <f t="shared" si="256"/>
        <v>209.84</v>
      </c>
      <c r="Q3312" s="13" t="s">
        <v>8315</v>
      </c>
      <c r="R3312" t="s">
        <v>8316</v>
      </c>
      <c r="S3312" s="17">
        <f t="shared" si="258"/>
        <v>42253.928530092591</v>
      </c>
      <c r="T3312" s="18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11">
        <f t="shared" si="256"/>
        <v>61.02</v>
      </c>
      <c r="Q3313" s="13" t="s">
        <v>8315</v>
      </c>
      <c r="R3313" t="s">
        <v>8316</v>
      </c>
      <c r="S3313" s="17">
        <f t="shared" si="258"/>
        <v>42264.29178240741</v>
      </c>
      <c r="T3313" s="18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11">
        <f t="shared" si="256"/>
        <v>61</v>
      </c>
      <c r="Q3314" s="13" t="s">
        <v>8315</v>
      </c>
      <c r="R3314" t="s">
        <v>8316</v>
      </c>
      <c r="S3314" s="17">
        <f t="shared" si="258"/>
        <v>42664.809560185182</v>
      </c>
      <c r="T3314" s="18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11">
        <f t="shared" si="256"/>
        <v>80.03</v>
      </c>
      <c r="Q3315" s="13" t="s">
        <v>8315</v>
      </c>
      <c r="R3315" t="s">
        <v>8316</v>
      </c>
      <c r="S3315" s="17">
        <f t="shared" si="258"/>
        <v>42382.244409722218</v>
      </c>
      <c r="T3315" s="18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11">
        <f t="shared" si="256"/>
        <v>29.07</v>
      </c>
      <c r="Q3316" s="13" t="s">
        <v>8315</v>
      </c>
      <c r="R3316" t="s">
        <v>8316</v>
      </c>
      <c r="S3316" s="17">
        <f t="shared" si="258"/>
        <v>42105.267488425925</v>
      </c>
      <c r="T3316" s="18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11">
        <f t="shared" si="256"/>
        <v>49.44</v>
      </c>
      <c r="Q3317" s="13" t="s">
        <v>8315</v>
      </c>
      <c r="R3317" t="s">
        <v>8316</v>
      </c>
      <c r="S3317" s="17">
        <f t="shared" si="258"/>
        <v>42466.303715277783</v>
      </c>
      <c r="T3317" s="18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11">
        <f t="shared" si="256"/>
        <v>93.98</v>
      </c>
      <c r="Q3318" s="13" t="s">
        <v>8315</v>
      </c>
      <c r="R3318" t="s">
        <v>8316</v>
      </c>
      <c r="S3318" s="17">
        <f t="shared" si="258"/>
        <v>41826.871238425927</v>
      </c>
      <c r="T3318" s="18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11">
        <f t="shared" si="256"/>
        <v>61.94</v>
      </c>
      <c r="Q3319" s="13" t="s">
        <v>8315</v>
      </c>
      <c r="R3319" t="s">
        <v>8316</v>
      </c>
      <c r="S3319" s="17">
        <f t="shared" si="258"/>
        <v>42499.039629629624</v>
      </c>
      <c r="T3319" s="18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11">
        <f t="shared" si="256"/>
        <v>78.5</v>
      </c>
      <c r="Q3320" s="13" t="s">
        <v>8315</v>
      </c>
      <c r="R3320" t="s">
        <v>8316</v>
      </c>
      <c r="S3320" s="17">
        <f t="shared" si="258"/>
        <v>42431.302002314813</v>
      </c>
      <c r="T3320" s="18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11">
        <f t="shared" si="256"/>
        <v>33.75</v>
      </c>
      <c r="Q3321" s="13" t="s">
        <v>8315</v>
      </c>
      <c r="R3321" t="s">
        <v>8316</v>
      </c>
      <c r="S3321" s="17">
        <f t="shared" si="258"/>
        <v>41990.585486111115</v>
      </c>
      <c r="T3321" s="18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11">
        <f t="shared" si="256"/>
        <v>66.45</v>
      </c>
      <c r="Q3322" s="13" t="s">
        <v>8315</v>
      </c>
      <c r="R3322" t="s">
        <v>8316</v>
      </c>
      <c r="S3322" s="17">
        <f t="shared" si="258"/>
        <v>42513.045798611114</v>
      </c>
      <c r="T3322" s="18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7">
        <f t="shared" si="258"/>
        <v>41914.100289351853</v>
      </c>
      <c r="T3323" s="18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11">
        <f t="shared" si="256"/>
        <v>145.65</v>
      </c>
      <c r="Q3324" s="13" t="s">
        <v>8315</v>
      </c>
      <c r="R3324" t="s">
        <v>8316</v>
      </c>
      <c r="S3324" s="17">
        <f t="shared" si="258"/>
        <v>42521.010370370372</v>
      </c>
      <c r="T3324" s="18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11">
        <f t="shared" ref="P3325:P3388" si="261">IFERROR(ROUND(E3325/L3325,2),0)</f>
        <v>25.69</v>
      </c>
      <c r="Q3325" s="13" t="s">
        <v>8315</v>
      </c>
      <c r="R3325" t="s">
        <v>8316</v>
      </c>
      <c r="S3325" s="17">
        <f t="shared" si="258"/>
        <v>42608.36583333333</v>
      </c>
      <c r="T3325" s="18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11">
        <f t="shared" si="261"/>
        <v>152.5</v>
      </c>
      <c r="Q3326" s="13" t="s">
        <v>8315</v>
      </c>
      <c r="R3326" t="s">
        <v>8316</v>
      </c>
      <c r="S3326" s="17">
        <f t="shared" si="258"/>
        <v>42512.58321759259</v>
      </c>
      <c r="T3326" s="18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11">
        <f t="shared" si="261"/>
        <v>30</v>
      </c>
      <c r="Q3327" s="13" t="s">
        <v>8315</v>
      </c>
      <c r="R3327" t="s">
        <v>8316</v>
      </c>
      <c r="S3327" s="17">
        <f t="shared" si="258"/>
        <v>42064.785613425927</v>
      </c>
      <c r="T3327" s="18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11">
        <f t="shared" si="261"/>
        <v>142.28</v>
      </c>
      <c r="Q3328" s="13" t="s">
        <v>8315</v>
      </c>
      <c r="R3328" t="s">
        <v>8316</v>
      </c>
      <c r="S3328" s="17">
        <f t="shared" si="258"/>
        <v>42041.714178240742</v>
      </c>
      <c r="T3328" s="18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11">
        <f t="shared" si="261"/>
        <v>24.55</v>
      </c>
      <c r="Q3329" s="13" t="s">
        <v>8315</v>
      </c>
      <c r="R3329" t="s">
        <v>8316</v>
      </c>
      <c r="S3329" s="17">
        <f t="shared" si="258"/>
        <v>42468.374606481477</v>
      </c>
      <c r="T3329" s="18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 s="11">
        <f t="shared" si="261"/>
        <v>292.77999999999997</v>
      </c>
      <c r="Q3330" s="13" t="s">
        <v>8315</v>
      </c>
      <c r="R3330" t="s">
        <v>8316</v>
      </c>
      <c r="S3330" s="17">
        <f t="shared" si="258"/>
        <v>41822.57503472222</v>
      </c>
      <c r="T3330" s="18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 s="11">
        <f t="shared" si="261"/>
        <v>44.92</v>
      </c>
      <c r="Q3331" s="13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8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11">
        <f t="shared" si="261"/>
        <v>23.1</v>
      </c>
      <c r="Q3332" s="13" t="s">
        <v>8315</v>
      </c>
      <c r="R3332" t="s">
        <v>8316</v>
      </c>
      <c r="S3332" s="17">
        <f t="shared" si="263"/>
        <v>42065.887361111112</v>
      </c>
      <c r="T3332" s="18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7">
        <f t="shared" si="263"/>
        <v>42248.697754629626</v>
      </c>
      <c r="T3333" s="18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7">
        <f t="shared" si="263"/>
        <v>41809.860300925924</v>
      </c>
      <c r="T3334" s="18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11">
        <f t="shared" si="261"/>
        <v>32.97</v>
      </c>
      <c r="Q3335" s="13" t="s">
        <v>8315</v>
      </c>
      <c r="R3335" t="s">
        <v>8316</v>
      </c>
      <c r="S3335" s="17">
        <f t="shared" si="263"/>
        <v>42148.676851851851</v>
      </c>
      <c r="T3335" s="18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11">
        <f t="shared" si="261"/>
        <v>116.65</v>
      </c>
      <c r="Q3336" s="13" t="s">
        <v>8315</v>
      </c>
      <c r="R3336" t="s">
        <v>8316</v>
      </c>
      <c r="S3336" s="17">
        <f t="shared" si="263"/>
        <v>42185.521087962959</v>
      </c>
      <c r="T3336" s="18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11">
        <f t="shared" si="261"/>
        <v>79.62</v>
      </c>
      <c r="Q3337" s="13" t="s">
        <v>8315</v>
      </c>
      <c r="R3337" t="s">
        <v>8316</v>
      </c>
      <c r="S3337" s="17">
        <f t="shared" si="263"/>
        <v>41827.674143518518</v>
      </c>
      <c r="T3337" s="18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11">
        <f t="shared" si="261"/>
        <v>27.78</v>
      </c>
      <c r="Q3338" s="13" t="s">
        <v>8315</v>
      </c>
      <c r="R3338" t="s">
        <v>8316</v>
      </c>
      <c r="S3338" s="17">
        <f t="shared" si="263"/>
        <v>42437.398680555561</v>
      </c>
      <c r="T3338" s="18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11">
        <f t="shared" si="261"/>
        <v>81.03</v>
      </c>
      <c r="Q3339" s="13" t="s">
        <v>8315</v>
      </c>
      <c r="R3339" t="s">
        <v>8316</v>
      </c>
      <c r="S3339" s="17">
        <f t="shared" si="263"/>
        <v>41901.282025462962</v>
      </c>
      <c r="T3339" s="18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11">
        <f t="shared" si="261"/>
        <v>136.85</v>
      </c>
      <c r="Q3340" s="13" t="s">
        <v>8315</v>
      </c>
      <c r="R3340" t="s">
        <v>8316</v>
      </c>
      <c r="S3340" s="17">
        <f t="shared" si="263"/>
        <v>42769.574999999997</v>
      </c>
      <c r="T3340" s="18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11">
        <f t="shared" si="261"/>
        <v>177.62</v>
      </c>
      <c r="Q3341" s="13" t="s">
        <v>8315</v>
      </c>
      <c r="R3341" t="s">
        <v>8316</v>
      </c>
      <c r="S3341" s="17">
        <f t="shared" si="263"/>
        <v>42549.665717592594</v>
      </c>
      <c r="T3341" s="18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11">
        <f t="shared" si="261"/>
        <v>109.08</v>
      </c>
      <c r="Q3342" s="13" t="s">
        <v>8315</v>
      </c>
      <c r="R3342" t="s">
        <v>8316</v>
      </c>
      <c r="S3342" s="17">
        <f t="shared" si="263"/>
        <v>42685.974004629628</v>
      </c>
      <c r="T3342" s="18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11">
        <f t="shared" si="261"/>
        <v>119.64</v>
      </c>
      <c r="Q3343" s="13" t="s">
        <v>8315</v>
      </c>
      <c r="R3343" t="s">
        <v>8316</v>
      </c>
      <c r="S3343" s="17">
        <f t="shared" si="263"/>
        <v>42510.798854166671</v>
      </c>
      <c r="T3343" s="18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7">
        <f t="shared" si="263"/>
        <v>42062.296412037031</v>
      </c>
      <c r="T3344" s="18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11">
        <f t="shared" si="261"/>
        <v>52.17</v>
      </c>
      <c r="Q3345" s="13" t="s">
        <v>8315</v>
      </c>
      <c r="R3345" t="s">
        <v>8316</v>
      </c>
      <c r="S3345" s="17">
        <f t="shared" si="263"/>
        <v>42452.916481481487</v>
      </c>
      <c r="T3345" s="18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11">
        <f t="shared" si="261"/>
        <v>114.13</v>
      </c>
      <c r="Q3346" s="13" t="s">
        <v>8315</v>
      </c>
      <c r="R3346" t="s">
        <v>8316</v>
      </c>
      <c r="S3346" s="17">
        <f t="shared" si="263"/>
        <v>41851.200150462959</v>
      </c>
      <c r="T3346" s="18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11">
        <f t="shared" si="261"/>
        <v>50</v>
      </c>
      <c r="Q3347" s="13" t="s">
        <v>8315</v>
      </c>
      <c r="R3347" t="s">
        <v>8316</v>
      </c>
      <c r="S3347" s="17">
        <f t="shared" si="263"/>
        <v>42053.106111111112</v>
      </c>
      <c r="T3347" s="18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11">
        <f t="shared" si="261"/>
        <v>91.67</v>
      </c>
      <c r="Q3348" s="13" t="s">
        <v>8315</v>
      </c>
      <c r="R3348" t="s">
        <v>8316</v>
      </c>
      <c r="S3348" s="17">
        <f t="shared" si="263"/>
        <v>42054.024421296301</v>
      </c>
      <c r="T3348" s="18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11">
        <f t="shared" si="261"/>
        <v>108.59</v>
      </c>
      <c r="Q3349" s="13" t="s">
        <v>8315</v>
      </c>
      <c r="R3349" t="s">
        <v>8316</v>
      </c>
      <c r="S3349" s="17">
        <f t="shared" si="263"/>
        <v>42484.551550925928</v>
      </c>
      <c r="T3349" s="18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7">
        <f t="shared" si="263"/>
        <v>42466.558796296296</v>
      </c>
      <c r="T3350" s="18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11">
        <f t="shared" si="261"/>
        <v>109.57</v>
      </c>
      <c r="Q3351" s="13" t="s">
        <v>8315</v>
      </c>
      <c r="R3351" t="s">
        <v>8316</v>
      </c>
      <c r="S3351" s="17">
        <f t="shared" si="263"/>
        <v>42513.110787037032</v>
      </c>
      <c r="T3351" s="18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11">
        <f t="shared" si="261"/>
        <v>71.67</v>
      </c>
      <c r="Q3352" s="13" t="s">
        <v>8315</v>
      </c>
      <c r="R3352" t="s">
        <v>8316</v>
      </c>
      <c r="S3352" s="17">
        <f t="shared" si="263"/>
        <v>42302.701516203699</v>
      </c>
      <c r="T3352" s="18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11">
        <f t="shared" si="261"/>
        <v>93.61</v>
      </c>
      <c r="Q3353" s="13" t="s">
        <v>8315</v>
      </c>
      <c r="R3353" t="s">
        <v>8316</v>
      </c>
      <c r="S3353" s="17">
        <f t="shared" si="263"/>
        <v>41806.395428240743</v>
      </c>
      <c r="T3353" s="18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11">
        <f t="shared" si="261"/>
        <v>76.8</v>
      </c>
      <c r="Q3354" s="13" t="s">
        <v>8315</v>
      </c>
      <c r="R3354" t="s">
        <v>8316</v>
      </c>
      <c r="S3354" s="17">
        <f t="shared" si="263"/>
        <v>42495.992800925931</v>
      </c>
      <c r="T3354" s="18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7">
        <f t="shared" si="263"/>
        <v>42479.432291666672</v>
      </c>
      <c r="T3355" s="18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11">
        <f t="shared" si="261"/>
        <v>55.6</v>
      </c>
      <c r="Q3356" s="13" t="s">
        <v>8315</v>
      </c>
      <c r="R3356" t="s">
        <v>8316</v>
      </c>
      <c r="S3356" s="17">
        <f t="shared" si="263"/>
        <v>42270.7269212963</v>
      </c>
      <c r="T3356" s="18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7">
        <f t="shared" si="263"/>
        <v>42489.619525462964</v>
      </c>
      <c r="T3357" s="18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11">
        <f t="shared" si="261"/>
        <v>56.33</v>
      </c>
      <c r="Q3358" s="13" t="s">
        <v>8315</v>
      </c>
      <c r="R3358" t="s">
        <v>8316</v>
      </c>
      <c r="S3358" s="17">
        <f t="shared" si="263"/>
        <v>42536.815648148149</v>
      </c>
      <c r="T3358" s="18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11">
        <f t="shared" si="261"/>
        <v>96.19</v>
      </c>
      <c r="Q3359" s="13" t="s">
        <v>8315</v>
      </c>
      <c r="R3359" t="s">
        <v>8316</v>
      </c>
      <c r="S3359" s="17">
        <f t="shared" si="263"/>
        <v>41822.417939814812</v>
      </c>
      <c r="T3359" s="18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11">
        <f t="shared" si="261"/>
        <v>63.57</v>
      </c>
      <c r="Q3360" s="13" t="s">
        <v>8315</v>
      </c>
      <c r="R3360" t="s">
        <v>8316</v>
      </c>
      <c r="S3360" s="17">
        <f t="shared" si="263"/>
        <v>41932.311099537037</v>
      </c>
      <c r="T3360" s="18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11">
        <f t="shared" si="261"/>
        <v>184.78</v>
      </c>
      <c r="Q3361" s="13" t="s">
        <v>8315</v>
      </c>
      <c r="R3361" t="s">
        <v>8316</v>
      </c>
      <c r="S3361" s="17">
        <f t="shared" si="263"/>
        <v>42746.057106481487</v>
      </c>
      <c r="T3361" s="18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11">
        <f t="shared" si="261"/>
        <v>126.72</v>
      </c>
      <c r="Q3362" s="13" t="s">
        <v>8315</v>
      </c>
      <c r="R3362" t="s">
        <v>8316</v>
      </c>
      <c r="S3362" s="17">
        <f t="shared" si="263"/>
        <v>42697.082673611112</v>
      </c>
      <c r="T3362" s="18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11">
        <f t="shared" si="261"/>
        <v>83.43</v>
      </c>
      <c r="Q3363" s="13" t="s">
        <v>8315</v>
      </c>
      <c r="R3363" t="s">
        <v>8316</v>
      </c>
      <c r="S3363" s="17">
        <f t="shared" si="263"/>
        <v>41866.025347222225</v>
      </c>
      <c r="T3363" s="18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11">
        <f t="shared" si="261"/>
        <v>54.5</v>
      </c>
      <c r="Q3364" s="13" t="s">
        <v>8315</v>
      </c>
      <c r="R3364" t="s">
        <v>8316</v>
      </c>
      <c r="S3364" s="17">
        <f t="shared" si="263"/>
        <v>42056.091631944444</v>
      </c>
      <c r="T3364" s="18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11">
        <f t="shared" si="261"/>
        <v>302.31</v>
      </c>
      <c r="Q3365" s="13" t="s">
        <v>8315</v>
      </c>
      <c r="R3365" t="s">
        <v>8316</v>
      </c>
      <c r="S3365" s="17">
        <f t="shared" si="263"/>
        <v>41851.771354166667</v>
      </c>
      <c r="T3365" s="18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11">
        <f t="shared" si="261"/>
        <v>44.14</v>
      </c>
      <c r="Q3366" s="13" t="s">
        <v>8315</v>
      </c>
      <c r="R3366" t="s">
        <v>8316</v>
      </c>
      <c r="S3366" s="17">
        <f t="shared" si="263"/>
        <v>42422.977418981478</v>
      </c>
      <c r="T3366" s="18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11">
        <f t="shared" si="261"/>
        <v>866.67</v>
      </c>
      <c r="Q3367" s="13" t="s">
        <v>8315</v>
      </c>
      <c r="R3367" t="s">
        <v>8316</v>
      </c>
      <c r="S3367" s="17">
        <f t="shared" si="263"/>
        <v>42321.101759259262</v>
      </c>
      <c r="T3367" s="18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11">
        <f t="shared" si="261"/>
        <v>61.39</v>
      </c>
      <c r="Q3368" s="13" t="s">
        <v>8315</v>
      </c>
      <c r="R3368" t="s">
        <v>8316</v>
      </c>
      <c r="S3368" s="17">
        <f t="shared" si="263"/>
        <v>42107.067557870367</v>
      </c>
      <c r="T3368" s="18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11">
        <f t="shared" si="261"/>
        <v>29.67</v>
      </c>
      <c r="Q3369" s="13" t="s">
        <v>8315</v>
      </c>
      <c r="R3369" t="s">
        <v>8316</v>
      </c>
      <c r="S3369" s="17">
        <f t="shared" si="263"/>
        <v>42192.933958333335</v>
      </c>
      <c r="T3369" s="18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11">
        <f t="shared" si="261"/>
        <v>45.48</v>
      </c>
      <c r="Q3370" s="13" t="s">
        <v>8315</v>
      </c>
      <c r="R3370" t="s">
        <v>8316</v>
      </c>
      <c r="S3370" s="17">
        <f t="shared" si="263"/>
        <v>41969.199756944443</v>
      </c>
      <c r="T3370" s="18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11">
        <f t="shared" si="261"/>
        <v>96.2</v>
      </c>
      <c r="Q3371" s="13" t="s">
        <v>8315</v>
      </c>
      <c r="R3371" t="s">
        <v>8316</v>
      </c>
      <c r="S3371" s="17">
        <f t="shared" si="263"/>
        <v>42690.041435185187</v>
      </c>
      <c r="T3371" s="18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11">
        <f t="shared" si="261"/>
        <v>67.92</v>
      </c>
      <c r="Q3372" s="13" t="s">
        <v>8315</v>
      </c>
      <c r="R3372" t="s">
        <v>8316</v>
      </c>
      <c r="S3372" s="17">
        <f t="shared" si="263"/>
        <v>42690.334317129629</v>
      </c>
      <c r="T3372" s="18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11">
        <f t="shared" si="261"/>
        <v>30.78</v>
      </c>
      <c r="Q3373" s="13" t="s">
        <v>8315</v>
      </c>
      <c r="R3373" t="s">
        <v>8316</v>
      </c>
      <c r="S3373" s="17">
        <f t="shared" si="263"/>
        <v>42312.874594907407</v>
      </c>
      <c r="T3373" s="18">
        <f t="shared" si="264"/>
        <v>42340.874594907407</v>
      </c>
      <c r="U3373">
        <f t="shared" ref="U3373:U3436" si="265">YEAR(S3373)</f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11">
        <f t="shared" si="261"/>
        <v>38.33</v>
      </c>
      <c r="Q3374" s="13" t="s">
        <v>8315</v>
      </c>
      <c r="R3374" t="s">
        <v>8316</v>
      </c>
      <c r="S3374" s="17">
        <f t="shared" si="263"/>
        <v>41855.548101851848</v>
      </c>
      <c r="T3374" s="18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11">
        <f t="shared" si="261"/>
        <v>66.83</v>
      </c>
      <c r="Q3375" s="13" t="s">
        <v>8315</v>
      </c>
      <c r="R3375" t="s">
        <v>8316</v>
      </c>
      <c r="S3375" s="17">
        <f t="shared" si="263"/>
        <v>42179.854629629626</v>
      </c>
      <c r="T3375" s="18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11">
        <f t="shared" si="261"/>
        <v>71.73</v>
      </c>
      <c r="Q3376" s="13" t="s">
        <v>8315</v>
      </c>
      <c r="R3376" t="s">
        <v>8316</v>
      </c>
      <c r="S3376" s="17">
        <f t="shared" si="263"/>
        <v>42275.731666666667</v>
      </c>
      <c r="T3376" s="18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11">
        <f t="shared" si="261"/>
        <v>176.47</v>
      </c>
      <c r="Q3377" s="13" t="s">
        <v>8315</v>
      </c>
      <c r="R3377" t="s">
        <v>8316</v>
      </c>
      <c r="S3377" s="17">
        <f t="shared" si="263"/>
        <v>41765.610798611109</v>
      </c>
      <c r="T3377" s="18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11">
        <f t="shared" si="261"/>
        <v>421.11</v>
      </c>
      <c r="Q3378" s="13" t="s">
        <v>8315</v>
      </c>
      <c r="R3378" t="s">
        <v>8316</v>
      </c>
      <c r="S3378" s="17">
        <f t="shared" si="263"/>
        <v>42059.701319444444</v>
      </c>
      <c r="T3378" s="18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11">
        <f t="shared" si="261"/>
        <v>104.99</v>
      </c>
      <c r="Q3379" s="13" t="s">
        <v>8315</v>
      </c>
      <c r="R3379" t="s">
        <v>8316</v>
      </c>
      <c r="S3379" s="17">
        <f t="shared" si="263"/>
        <v>42053.732627314821</v>
      </c>
      <c r="T3379" s="18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11">
        <f t="shared" si="261"/>
        <v>28.19</v>
      </c>
      <c r="Q3380" s="13" t="s">
        <v>8315</v>
      </c>
      <c r="R3380" t="s">
        <v>8316</v>
      </c>
      <c r="S3380" s="17">
        <f t="shared" si="263"/>
        <v>41858.355393518519</v>
      </c>
      <c r="T3380" s="18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11">
        <f t="shared" si="261"/>
        <v>54.55</v>
      </c>
      <c r="Q3381" s="13" t="s">
        <v>8315</v>
      </c>
      <c r="R3381" t="s">
        <v>8316</v>
      </c>
      <c r="S3381" s="17">
        <f t="shared" si="263"/>
        <v>42225.513888888891</v>
      </c>
      <c r="T3381" s="18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11">
        <f t="shared" si="261"/>
        <v>111.89</v>
      </c>
      <c r="Q3382" s="13" t="s">
        <v>8315</v>
      </c>
      <c r="R3382" t="s">
        <v>8316</v>
      </c>
      <c r="S3382" s="17">
        <f t="shared" si="263"/>
        <v>41937.95344907407</v>
      </c>
      <c r="T3382" s="18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11">
        <f t="shared" si="261"/>
        <v>85.21</v>
      </c>
      <c r="Q3383" s="13" t="s">
        <v>8315</v>
      </c>
      <c r="R3383" t="s">
        <v>8316</v>
      </c>
      <c r="S3383" s="17">
        <f t="shared" si="263"/>
        <v>42044.184988425928</v>
      </c>
      <c r="T3383" s="18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7">
        <f t="shared" si="263"/>
        <v>42559.431203703702</v>
      </c>
      <c r="T3384" s="18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11">
        <f t="shared" si="261"/>
        <v>65.17</v>
      </c>
      <c r="Q3385" s="13" t="s">
        <v>8315</v>
      </c>
      <c r="R3385" t="s">
        <v>8316</v>
      </c>
      <c r="S3385" s="17">
        <f t="shared" si="263"/>
        <v>42524.782638888893</v>
      </c>
      <c r="T3385" s="18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11">
        <f t="shared" si="261"/>
        <v>93.76</v>
      </c>
      <c r="Q3386" s="13" t="s">
        <v>8315</v>
      </c>
      <c r="R3386" t="s">
        <v>8316</v>
      </c>
      <c r="S3386" s="17">
        <f t="shared" si="263"/>
        <v>42292.087592592594</v>
      </c>
      <c r="T3386" s="18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7">
        <f t="shared" si="263"/>
        <v>41953.8675</v>
      </c>
      <c r="T3387" s="18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11">
        <f t="shared" si="261"/>
        <v>51.22</v>
      </c>
      <c r="Q3388" s="13" t="s">
        <v>8315</v>
      </c>
      <c r="R3388" t="s">
        <v>8316</v>
      </c>
      <c r="S3388" s="17">
        <f t="shared" si="263"/>
        <v>41946.644745370373</v>
      </c>
      <c r="T3388" s="18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11">
        <f t="shared" ref="P3389:P3452" si="266">IFERROR(ROUND(E3389/L3389,2),0)</f>
        <v>100.17</v>
      </c>
      <c r="Q3389" s="13" t="s">
        <v>8315</v>
      </c>
      <c r="R3389" t="s">
        <v>8316</v>
      </c>
      <c r="S3389" s="17">
        <f t="shared" si="263"/>
        <v>41947.762592592589</v>
      </c>
      <c r="T3389" s="18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11">
        <f t="shared" si="266"/>
        <v>34.6</v>
      </c>
      <c r="Q3390" s="13" t="s">
        <v>8315</v>
      </c>
      <c r="R3390" t="s">
        <v>8316</v>
      </c>
      <c r="S3390" s="17">
        <f t="shared" si="263"/>
        <v>42143.461122685185</v>
      </c>
      <c r="T3390" s="18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11">
        <f t="shared" si="266"/>
        <v>184.68</v>
      </c>
      <c r="Q3391" s="13" t="s">
        <v>8315</v>
      </c>
      <c r="R3391" t="s">
        <v>8316</v>
      </c>
      <c r="S3391" s="17">
        <f t="shared" si="263"/>
        <v>42494.563449074078</v>
      </c>
      <c r="T3391" s="18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11">
        <f t="shared" si="266"/>
        <v>69.819999999999993</v>
      </c>
      <c r="Q3392" s="13" t="s">
        <v>8315</v>
      </c>
      <c r="R3392" t="s">
        <v>8316</v>
      </c>
      <c r="S3392" s="17">
        <f t="shared" si="263"/>
        <v>41815.774826388886</v>
      </c>
      <c r="T3392" s="18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11">
        <f t="shared" si="266"/>
        <v>61.94</v>
      </c>
      <c r="Q3393" s="13" t="s">
        <v>8315</v>
      </c>
      <c r="R3393" t="s">
        <v>8316</v>
      </c>
      <c r="S3393" s="17">
        <f t="shared" si="263"/>
        <v>41830.545694444445</v>
      </c>
      <c r="T3393" s="18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 s="11">
        <f t="shared" si="266"/>
        <v>41.67</v>
      </c>
      <c r="Q3394" s="13" t="s">
        <v>8315</v>
      </c>
      <c r="R3394" t="s">
        <v>8316</v>
      </c>
      <c r="S3394" s="17">
        <f t="shared" si="263"/>
        <v>42446.845543981486</v>
      </c>
      <c r="T3394" s="18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 s="11">
        <f t="shared" si="266"/>
        <v>36.07</v>
      </c>
      <c r="Q3395" s="13" t="s">
        <v>8315</v>
      </c>
      <c r="R3395" t="s">
        <v>8316</v>
      </c>
      <c r="S3395" s="17">
        <f t="shared" ref="S3395:S3458" si="268">(((J3395/60)/60)/24)+DATE(1970,1,1)</f>
        <v>41923.921643518523</v>
      </c>
      <c r="T3395" s="18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11">
        <f t="shared" si="266"/>
        <v>29</v>
      </c>
      <c r="Q3396" s="13" t="s">
        <v>8315</v>
      </c>
      <c r="R3396" t="s">
        <v>8316</v>
      </c>
      <c r="S3396" s="17">
        <f t="shared" si="268"/>
        <v>41817.59542824074</v>
      </c>
      <c r="T3396" s="18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11">
        <f t="shared" si="266"/>
        <v>24.21</v>
      </c>
      <c r="Q3397" s="13" t="s">
        <v>8315</v>
      </c>
      <c r="R3397" t="s">
        <v>8316</v>
      </c>
      <c r="S3397" s="17">
        <f t="shared" si="268"/>
        <v>42140.712314814817</v>
      </c>
      <c r="T3397" s="18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11">
        <f t="shared" si="266"/>
        <v>55.89</v>
      </c>
      <c r="Q3398" s="13" t="s">
        <v>8315</v>
      </c>
      <c r="R3398" t="s">
        <v>8316</v>
      </c>
      <c r="S3398" s="17">
        <f t="shared" si="268"/>
        <v>41764.44663194444</v>
      </c>
      <c r="T3398" s="18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11">
        <f t="shared" si="266"/>
        <v>11.67</v>
      </c>
      <c r="Q3399" s="13" t="s">
        <v>8315</v>
      </c>
      <c r="R3399" t="s">
        <v>8316</v>
      </c>
      <c r="S3399" s="17">
        <f t="shared" si="268"/>
        <v>42378.478344907402</v>
      </c>
      <c r="T3399" s="18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7">
        <f t="shared" si="268"/>
        <v>41941.75203703704</v>
      </c>
      <c r="T3400" s="18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11">
        <f t="shared" si="266"/>
        <v>27.07</v>
      </c>
      <c r="Q3401" s="13" t="s">
        <v>8315</v>
      </c>
      <c r="R3401" t="s">
        <v>8316</v>
      </c>
      <c r="S3401" s="17">
        <f t="shared" si="268"/>
        <v>42026.920428240745</v>
      </c>
      <c r="T3401" s="18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11">
        <f t="shared" si="266"/>
        <v>118.13</v>
      </c>
      <c r="Q3402" s="13" t="s">
        <v>8315</v>
      </c>
      <c r="R3402" t="s">
        <v>8316</v>
      </c>
      <c r="S3402" s="17">
        <f t="shared" si="268"/>
        <v>41834.953865740739</v>
      </c>
      <c r="T3402" s="18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11">
        <f t="shared" si="266"/>
        <v>44.76</v>
      </c>
      <c r="Q3403" s="13" t="s">
        <v>8315</v>
      </c>
      <c r="R3403" t="s">
        <v>8316</v>
      </c>
      <c r="S3403" s="17">
        <f t="shared" si="268"/>
        <v>42193.723912037036</v>
      </c>
      <c r="T3403" s="18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11">
        <f t="shared" si="266"/>
        <v>99.79</v>
      </c>
      <c r="Q3404" s="13" t="s">
        <v>8315</v>
      </c>
      <c r="R3404" t="s">
        <v>8316</v>
      </c>
      <c r="S3404" s="17">
        <f t="shared" si="268"/>
        <v>42290.61855324074</v>
      </c>
      <c r="T3404" s="18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11">
        <f t="shared" si="266"/>
        <v>117.65</v>
      </c>
      <c r="Q3405" s="13" t="s">
        <v>8315</v>
      </c>
      <c r="R3405" t="s">
        <v>8316</v>
      </c>
      <c r="S3405" s="17">
        <f t="shared" si="268"/>
        <v>42150.462083333332</v>
      </c>
      <c r="T3405" s="18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11">
        <f t="shared" si="266"/>
        <v>203.33</v>
      </c>
      <c r="Q3406" s="13" t="s">
        <v>8315</v>
      </c>
      <c r="R3406" t="s">
        <v>8316</v>
      </c>
      <c r="S3406" s="17">
        <f t="shared" si="268"/>
        <v>42152.503495370373</v>
      </c>
      <c r="T3406" s="18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11">
        <f t="shared" si="266"/>
        <v>28.32</v>
      </c>
      <c r="Q3407" s="13" t="s">
        <v>8315</v>
      </c>
      <c r="R3407" t="s">
        <v>8316</v>
      </c>
      <c r="S3407" s="17">
        <f t="shared" si="268"/>
        <v>42410.017199074078</v>
      </c>
      <c r="T3407" s="18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11">
        <f t="shared" si="266"/>
        <v>110.23</v>
      </c>
      <c r="Q3408" s="13" t="s">
        <v>8315</v>
      </c>
      <c r="R3408" t="s">
        <v>8316</v>
      </c>
      <c r="S3408" s="17">
        <f t="shared" si="268"/>
        <v>41791.492777777778</v>
      </c>
      <c r="T3408" s="18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11">
        <f t="shared" si="266"/>
        <v>31.97</v>
      </c>
      <c r="Q3409" s="13" t="s">
        <v>8315</v>
      </c>
      <c r="R3409" t="s">
        <v>8316</v>
      </c>
      <c r="S3409" s="17">
        <f t="shared" si="268"/>
        <v>41796.422326388885</v>
      </c>
      <c r="T3409" s="18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11">
        <f t="shared" si="266"/>
        <v>58.61</v>
      </c>
      <c r="Q3410" s="13" t="s">
        <v>8315</v>
      </c>
      <c r="R3410" t="s">
        <v>8316</v>
      </c>
      <c r="S3410" s="17">
        <f t="shared" si="268"/>
        <v>41808.991944444446</v>
      </c>
      <c r="T3410" s="18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11">
        <f t="shared" si="266"/>
        <v>29.43</v>
      </c>
      <c r="Q3411" s="13" t="s">
        <v>8315</v>
      </c>
      <c r="R3411" t="s">
        <v>8316</v>
      </c>
      <c r="S3411" s="17">
        <f t="shared" si="268"/>
        <v>42544.814328703709</v>
      </c>
      <c r="T3411" s="18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11">
        <f t="shared" si="266"/>
        <v>81.38</v>
      </c>
      <c r="Q3412" s="13" t="s">
        <v>8315</v>
      </c>
      <c r="R3412" t="s">
        <v>8316</v>
      </c>
      <c r="S3412" s="17">
        <f t="shared" si="268"/>
        <v>42500.041550925926</v>
      </c>
      <c r="T3412" s="18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11">
        <f t="shared" si="266"/>
        <v>199.17</v>
      </c>
      <c r="Q3413" s="13" t="s">
        <v>8315</v>
      </c>
      <c r="R3413" t="s">
        <v>8316</v>
      </c>
      <c r="S3413" s="17">
        <f t="shared" si="268"/>
        <v>42265.022824074069</v>
      </c>
      <c r="T3413" s="18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11">
        <f t="shared" si="266"/>
        <v>115.38</v>
      </c>
      <c r="Q3414" s="13" t="s">
        <v>8315</v>
      </c>
      <c r="R3414" t="s">
        <v>8316</v>
      </c>
      <c r="S3414" s="17">
        <f t="shared" si="268"/>
        <v>41879.959050925929</v>
      </c>
      <c r="T3414" s="18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11">
        <f t="shared" si="266"/>
        <v>46.43</v>
      </c>
      <c r="Q3415" s="13" t="s">
        <v>8315</v>
      </c>
      <c r="R3415" t="s">
        <v>8316</v>
      </c>
      <c r="S3415" s="17">
        <f t="shared" si="268"/>
        <v>42053.733078703706</v>
      </c>
      <c r="T3415" s="18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7">
        <f t="shared" si="268"/>
        <v>42675.832465277781</v>
      </c>
      <c r="T3416" s="18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11">
        <f t="shared" si="266"/>
        <v>22.22</v>
      </c>
      <c r="Q3417" s="13" t="s">
        <v>8315</v>
      </c>
      <c r="R3417" t="s">
        <v>8316</v>
      </c>
      <c r="S3417" s="17">
        <f t="shared" si="268"/>
        <v>42467.144166666665</v>
      </c>
      <c r="T3417" s="18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11">
        <f t="shared" si="266"/>
        <v>159.47</v>
      </c>
      <c r="Q3418" s="13" t="s">
        <v>8315</v>
      </c>
      <c r="R3418" t="s">
        <v>8316</v>
      </c>
      <c r="S3418" s="17">
        <f t="shared" si="268"/>
        <v>42089.412557870368</v>
      </c>
      <c r="T3418" s="18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11">
        <f t="shared" si="266"/>
        <v>37.78</v>
      </c>
      <c r="Q3419" s="13" t="s">
        <v>8315</v>
      </c>
      <c r="R3419" t="s">
        <v>8316</v>
      </c>
      <c r="S3419" s="17">
        <f t="shared" si="268"/>
        <v>41894.91375</v>
      </c>
      <c r="T3419" s="18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11">
        <f t="shared" si="266"/>
        <v>72.05</v>
      </c>
      <c r="Q3420" s="13" t="s">
        <v>8315</v>
      </c>
      <c r="R3420" t="s">
        <v>8316</v>
      </c>
      <c r="S3420" s="17">
        <f t="shared" si="268"/>
        <v>41752.83457175926</v>
      </c>
      <c r="T3420" s="18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11">
        <f t="shared" si="266"/>
        <v>63.7</v>
      </c>
      <c r="Q3421" s="13" t="s">
        <v>8315</v>
      </c>
      <c r="R3421" t="s">
        <v>8316</v>
      </c>
      <c r="S3421" s="17">
        <f t="shared" si="268"/>
        <v>42448.821585648147</v>
      </c>
      <c r="T3421" s="18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11">
        <f t="shared" si="266"/>
        <v>28.41</v>
      </c>
      <c r="Q3422" s="13" t="s">
        <v>8315</v>
      </c>
      <c r="R3422" t="s">
        <v>8316</v>
      </c>
      <c r="S3422" s="17">
        <f t="shared" si="268"/>
        <v>42405.090300925927</v>
      </c>
      <c r="T3422" s="18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11">
        <f t="shared" si="266"/>
        <v>103.21</v>
      </c>
      <c r="Q3423" s="13" t="s">
        <v>8315</v>
      </c>
      <c r="R3423" t="s">
        <v>8316</v>
      </c>
      <c r="S3423" s="17">
        <f t="shared" si="268"/>
        <v>42037.791238425925</v>
      </c>
      <c r="T3423" s="18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7">
        <f t="shared" si="268"/>
        <v>42323.562222222223</v>
      </c>
      <c r="T3424" s="18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11">
        <f t="shared" si="266"/>
        <v>35</v>
      </c>
      <c r="Q3425" s="13" t="s">
        <v>8315</v>
      </c>
      <c r="R3425" t="s">
        <v>8316</v>
      </c>
      <c r="S3425" s="17">
        <f t="shared" si="268"/>
        <v>42088.911354166667</v>
      </c>
      <c r="T3425" s="18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11">
        <f t="shared" si="266"/>
        <v>81.78</v>
      </c>
      <c r="Q3426" s="13" t="s">
        <v>8315</v>
      </c>
      <c r="R3426" t="s">
        <v>8316</v>
      </c>
      <c r="S3426" s="17">
        <f t="shared" si="268"/>
        <v>42018.676898148144</v>
      </c>
      <c r="T3426" s="18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7">
        <f t="shared" si="268"/>
        <v>41884.617314814815</v>
      </c>
      <c r="T3427" s="18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11">
        <f t="shared" si="266"/>
        <v>46.61</v>
      </c>
      <c r="Q3428" s="13" t="s">
        <v>8315</v>
      </c>
      <c r="R3428" t="s">
        <v>8316</v>
      </c>
      <c r="S3428" s="17">
        <f t="shared" si="268"/>
        <v>41884.056747685187</v>
      </c>
      <c r="T3428" s="18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11">
        <f t="shared" si="266"/>
        <v>51.72</v>
      </c>
      <c r="Q3429" s="13" t="s">
        <v>8315</v>
      </c>
      <c r="R3429" t="s">
        <v>8316</v>
      </c>
      <c r="S3429" s="17">
        <f t="shared" si="268"/>
        <v>41792.645277777774</v>
      </c>
      <c r="T3429" s="18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11">
        <f t="shared" si="266"/>
        <v>40.29</v>
      </c>
      <c r="Q3430" s="13" t="s">
        <v>8315</v>
      </c>
      <c r="R3430" t="s">
        <v>8316</v>
      </c>
      <c r="S3430" s="17">
        <f t="shared" si="268"/>
        <v>42038.720451388886</v>
      </c>
      <c r="T3430" s="18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11">
        <f t="shared" si="266"/>
        <v>16.25</v>
      </c>
      <c r="Q3431" s="13" t="s">
        <v>8315</v>
      </c>
      <c r="R3431" t="s">
        <v>8316</v>
      </c>
      <c r="S3431" s="17">
        <f t="shared" si="268"/>
        <v>42662.021539351852</v>
      </c>
      <c r="T3431" s="18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11">
        <f t="shared" si="266"/>
        <v>30.15</v>
      </c>
      <c r="Q3432" s="13" t="s">
        <v>8315</v>
      </c>
      <c r="R3432" t="s">
        <v>8316</v>
      </c>
      <c r="S3432" s="17">
        <f t="shared" si="268"/>
        <v>41820.945613425924</v>
      </c>
      <c r="T3432" s="18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11">
        <f t="shared" si="266"/>
        <v>95.24</v>
      </c>
      <c r="Q3433" s="13" t="s">
        <v>8315</v>
      </c>
      <c r="R3433" t="s">
        <v>8316</v>
      </c>
      <c r="S3433" s="17">
        <f t="shared" si="268"/>
        <v>41839.730937500004</v>
      </c>
      <c r="T3433" s="18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11">
        <f t="shared" si="266"/>
        <v>52.21</v>
      </c>
      <c r="Q3434" s="13" t="s">
        <v>8315</v>
      </c>
      <c r="R3434" t="s">
        <v>8316</v>
      </c>
      <c r="S3434" s="17">
        <f t="shared" si="268"/>
        <v>42380.581180555557</v>
      </c>
      <c r="T3434" s="18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11">
        <f t="shared" si="266"/>
        <v>134.15</v>
      </c>
      <c r="Q3435" s="13" t="s">
        <v>8315</v>
      </c>
      <c r="R3435" t="s">
        <v>8316</v>
      </c>
      <c r="S3435" s="17">
        <f t="shared" si="268"/>
        <v>41776.063136574077</v>
      </c>
      <c r="T3435" s="18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11">
        <f t="shared" si="266"/>
        <v>62.83</v>
      </c>
      <c r="Q3436" s="13" t="s">
        <v>8315</v>
      </c>
      <c r="R3436" t="s">
        <v>8316</v>
      </c>
      <c r="S3436" s="17">
        <f t="shared" si="268"/>
        <v>41800.380428240744</v>
      </c>
      <c r="T3436" s="18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11">
        <f t="shared" si="266"/>
        <v>58.95</v>
      </c>
      <c r="Q3437" s="13" t="s">
        <v>8315</v>
      </c>
      <c r="R3437" t="s">
        <v>8316</v>
      </c>
      <c r="S3437" s="17">
        <f t="shared" si="268"/>
        <v>42572.61681712963</v>
      </c>
      <c r="T3437" s="18">
        <f t="shared" si="269"/>
        <v>42589.125</v>
      </c>
      <c r="U3437">
        <f t="shared" ref="U3437:U3500" si="270">YEAR(S3437)</f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7">
        <f t="shared" si="268"/>
        <v>41851.541585648149</v>
      </c>
      <c r="T3438" s="18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11">
        <f t="shared" si="266"/>
        <v>84.17</v>
      </c>
      <c r="Q3439" s="13" t="s">
        <v>8315</v>
      </c>
      <c r="R3439" t="s">
        <v>8316</v>
      </c>
      <c r="S3439" s="17">
        <f t="shared" si="268"/>
        <v>42205.710879629631</v>
      </c>
      <c r="T3439" s="18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11">
        <f t="shared" si="266"/>
        <v>186.07</v>
      </c>
      <c r="Q3440" s="13" t="s">
        <v>8315</v>
      </c>
      <c r="R3440" t="s">
        <v>8316</v>
      </c>
      <c r="S3440" s="17">
        <f t="shared" si="268"/>
        <v>42100.927858796291</v>
      </c>
      <c r="T3440" s="18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11">
        <f t="shared" si="266"/>
        <v>89.79</v>
      </c>
      <c r="Q3441" s="13" t="s">
        <v>8315</v>
      </c>
      <c r="R3441" t="s">
        <v>8316</v>
      </c>
      <c r="S3441" s="17">
        <f t="shared" si="268"/>
        <v>42374.911226851851</v>
      </c>
      <c r="T3441" s="18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11">
        <f t="shared" si="266"/>
        <v>64.16</v>
      </c>
      <c r="Q3442" s="13" t="s">
        <v>8315</v>
      </c>
      <c r="R3442" t="s">
        <v>8316</v>
      </c>
      <c r="S3442" s="17">
        <f t="shared" si="268"/>
        <v>41809.12300925926</v>
      </c>
      <c r="T3442" s="18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11">
        <f t="shared" si="266"/>
        <v>59.65</v>
      </c>
      <c r="Q3443" s="13" t="s">
        <v>8315</v>
      </c>
      <c r="R3443" t="s">
        <v>8316</v>
      </c>
      <c r="S3443" s="17">
        <f t="shared" si="268"/>
        <v>42294.429641203707</v>
      </c>
      <c r="T3443" s="18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11">
        <f t="shared" si="266"/>
        <v>31.25</v>
      </c>
      <c r="Q3444" s="13" t="s">
        <v>8315</v>
      </c>
      <c r="R3444" t="s">
        <v>8316</v>
      </c>
      <c r="S3444" s="17">
        <f t="shared" si="268"/>
        <v>42124.841111111105</v>
      </c>
      <c r="T3444" s="18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11">
        <f t="shared" si="266"/>
        <v>41.22</v>
      </c>
      <c r="Q3445" s="13" t="s">
        <v>8315</v>
      </c>
      <c r="R3445" t="s">
        <v>8316</v>
      </c>
      <c r="S3445" s="17">
        <f t="shared" si="268"/>
        <v>41861.524837962963</v>
      </c>
      <c r="T3445" s="18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11">
        <f t="shared" si="266"/>
        <v>43.35</v>
      </c>
      <c r="Q3446" s="13" t="s">
        <v>8315</v>
      </c>
      <c r="R3446" t="s">
        <v>8316</v>
      </c>
      <c r="S3446" s="17">
        <f t="shared" si="268"/>
        <v>42521.291504629626</v>
      </c>
      <c r="T3446" s="18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11">
        <f t="shared" si="266"/>
        <v>64.52</v>
      </c>
      <c r="Q3447" s="13" t="s">
        <v>8315</v>
      </c>
      <c r="R3447" t="s">
        <v>8316</v>
      </c>
      <c r="S3447" s="17">
        <f t="shared" si="268"/>
        <v>42272.530509259261</v>
      </c>
      <c r="T3447" s="18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11">
        <f t="shared" si="266"/>
        <v>43.28</v>
      </c>
      <c r="Q3448" s="13" t="s">
        <v>8315</v>
      </c>
      <c r="R3448" t="s">
        <v>8316</v>
      </c>
      <c r="S3448" s="17">
        <f t="shared" si="268"/>
        <v>42016.832465277781</v>
      </c>
      <c r="T3448" s="18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11">
        <f t="shared" si="266"/>
        <v>77</v>
      </c>
      <c r="Q3449" s="13" t="s">
        <v>8315</v>
      </c>
      <c r="R3449" t="s">
        <v>8316</v>
      </c>
      <c r="S3449" s="17">
        <f t="shared" si="268"/>
        <v>42402.889027777783</v>
      </c>
      <c r="T3449" s="18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11">
        <f t="shared" si="266"/>
        <v>51.22</v>
      </c>
      <c r="Q3450" s="13" t="s">
        <v>8315</v>
      </c>
      <c r="R3450" t="s">
        <v>8316</v>
      </c>
      <c r="S3450" s="17">
        <f t="shared" si="268"/>
        <v>41960.119085648148</v>
      </c>
      <c r="T3450" s="18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11">
        <f t="shared" si="266"/>
        <v>68.25</v>
      </c>
      <c r="Q3451" s="13" t="s">
        <v>8315</v>
      </c>
      <c r="R3451" t="s">
        <v>8316</v>
      </c>
      <c r="S3451" s="17">
        <f t="shared" si="268"/>
        <v>42532.052523148144</v>
      </c>
      <c r="T3451" s="18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7">
        <f t="shared" si="268"/>
        <v>42036.704525462963</v>
      </c>
      <c r="T3452" s="18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11">
        <f t="shared" ref="P3453:P3516" si="271">IFERROR(ROUND(E3453/L3453,2),0)</f>
        <v>41.13</v>
      </c>
      <c r="Q3453" s="13" t="s">
        <v>8315</v>
      </c>
      <c r="R3453" t="s">
        <v>8316</v>
      </c>
      <c r="S3453" s="17">
        <f t="shared" si="268"/>
        <v>42088.723692129628</v>
      </c>
      <c r="T3453" s="18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11">
        <f t="shared" si="271"/>
        <v>41.41</v>
      </c>
      <c r="Q3454" s="13" t="s">
        <v>8315</v>
      </c>
      <c r="R3454" t="s">
        <v>8316</v>
      </c>
      <c r="S3454" s="17">
        <f t="shared" si="268"/>
        <v>41820.639189814814</v>
      </c>
      <c r="T3454" s="18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11">
        <f t="shared" si="271"/>
        <v>27.5</v>
      </c>
      <c r="Q3455" s="13" t="s">
        <v>8315</v>
      </c>
      <c r="R3455" t="s">
        <v>8316</v>
      </c>
      <c r="S3455" s="17">
        <f t="shared" si="268"/>
        <v>42535.97865740741</v>
      </c>
      <c r="T3455" s="18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11">
        <f t="shared" si="271"/>
        <v>33.57</v>
      </c>
      <c r="Q3456" s="13" t="s">
        <v>8315</v>
      </c>
      <c r="R3456" t="s">
        <v>8316</v>
      </c>
      <c r="S3456" s="17">
        <f t="shared" si="268"/>
        <v>41821.698599537034</v>
      </c>
      <c r="T3456" s="18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11">
        <f t="shared" si="271"/>
        <v>145.87</v>
      </c>
      <c r="Q3457" s="13" t="s">
        <v>8315</v>
      </c>
      <c r="R3457" t="s">
        <v>8316</v>
      </c>
      <c r="S3457" s="17">
        <f t="shared" si="268"/>
        <v>42626.7503125</v>
      </c>
      <c r="T3457" s="18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 s="11">
        <f t="shared" si="271"/>
        <v>358.69</v>
      </c>
      <c r="Q3458" s="13" t="s">
        <v>8315</v>
      </c>
      <c r="R3458" t="s">
        <v>8316</v>
      </c>
      <c r="S3458" s="17">
        <f t="shared" si="268"/>
        <v>41821.205636574072</v>
      </c>
      <c r="T3458" s="18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 s="11">
        <f t="shared" si="271"/>
        <v>50.98</v>
      </c>
      <c r="Q3459" s="13" t="s">
        <v>8315</v>
      </c>
      <c r="R3459" t="s">
        <v>8316</v>
      </c>
      <c r="S3459" s="17">
        <f t="shared" ref="S3459:S3522" si="273">(((J3459/60)/60)/24)+DATE(1970,1,1)</f>
        <v>42016.706678240742</v>
      </c>
      <c r="T3459" s="18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11">
        <f t="shared" si="271"/>
        <v>45.04</v>
      </c>
      <c r="Q3460" s="13" t="s">
        <v>8315</v>
      </c>
      <c r="R3460" t="s">
        <v>8316</v>
      </c>
      <c r="S3460" s="17">
        <f t="shared" si="273"/>
        <v>42011.202581018515</v>
      </c>
      <c r="T3460" s="18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11">
        <f t="shared" si="271"/>
        <v>17.53</v>
      </c>
      <c r="Q3461" s="13" t="s">
        <v>8315</v>
      </c>
      <c r="R3461" t="s">
        <v>8316</v>
      </c>
      <c r="S3461" s="17">
        <f t="shared" si="273"/>
        <v>42480.479861111111</v>
      </c>
      <c r="T3461" s="18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11">
        <f t="shared" si="271"/>
        <v>50</v>
      </c>
      <c r="Q3462" s="13" t="s">
        <v>8315</v>
      </c>
      <c r="R3462" t="s">
        <v>8316</v>
      </c>
      <c r="S3462" s="17">
        <f t="shared" si="273"/>
        <v>41852.527222222219</v>
      </c>
      <c r="T3462" s="18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11">
        <f t="shared" si="271"/>
        <v>57.92</v>
      </c>
      <c r="Q3463" s="13" t="s">
        <v>8315</v>
      </c>
      <c r="R3463" t="s">
        <v>8316</v>
      </c>
      <c r="S3463" s="17">
        <f t="shared" si="273"/>
        <v>42643.632858796293</v>
      </c>
      <c r="T3463" s="18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11">
        <f t="shared" si="271"/>
        <v>29.71</v>
      </c>
      <c r="Q3464" s="13" t="s">
        <v>8315</v>
      </c>
      <c r="R3464" t="s">
        <v>8316</v>
      </c>
      <c r="S3464" s="17">
        <f t="shared" si="273"/>
        <v>42179.898472222223</v>
      </c>
      <c r="T3464" s="18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11">
        <f t="shared" si="271"/>
        <v>90.68</v>
      </c>
      <c r="Q3465" s="13" t="s">
        <v>8315</v>
      </c>
      <c r="R3465" t="s">
        <v>8316</v>
      </c>
      <c r="S3465" s="17">
        <f t="shared" si="273"/>
        <v>42612.918807870374</v>
      </c>
      <c r="T3465" s="18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11">
        <f t="shared" si="271"/>
        <v>55.01</v>
      </c>
      <c r="Q3466" s="13" t="s">
        <v>8315</v>
      </c>
      <c r="R3466" t="s">
        <v>8316</v>
      </c>
      <c r="S3466" s="17">
        <f t="shared" si="273"/>
        <v>42575.130057870367</v>
      </c>
      <c r="T3466" s="18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11">
        <f t="shared" si="271"/>
        <v>57.22</v>
      </c>
      <c r="Q3467" s="13" t="s">
        <v>8315</v>
      </c>
      <c r="R3467" t="s">
        <v>8316</v>
      </c>
      <c r="S3467" s="17">
        <f t="shared" si="273"/>
        <v>42200.625833333332</v>
      </c>
      <c r="T3467" s="18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11">
        <f t="shared" si="271"/>
        <v>72.95</v>
      </c>
      <c r="Q3468" s="13" t="s">
        <v>8315</v>
      </c>
      <c r="R3468" t="s">
        <v>8316</v>
      </c>
      <c r="S3468" s="17">
        <f t="shared" si="273"/>
        <v>42420.019097222219</v>
      </c>
      <c r="T3468" s="18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11">
        <f t="shared" si="271"/>
        <v>64.47</v>
      </c>
      <c r="Q3469" s="13" t="s">
        <v>8315</v>
      </c>
      <c r="R3469" t="s">
        <v>8316</v>
      </c>
      <c r="S3469" s="17">
        <f t="shared" si="273"/>
        <v>42053.671666666662</v>
      </c>
      <c r="T3469" s="18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11">
        <f t="shared" si="271"/>
        <v>716.35</v>
      </c>
      <c r="Q3470" s="13" t="s">
        <v>8315</v>
      </c>
      <c r="R3470" t="s">
        <v>8316</v>
      </c>
      <c r="S3470" s="17">
        <f t="shared" si="273"/>
        <v>42605.765381944439</v>
      </c>
      <c r="T3470" s="18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11">
        <f t="shared" si="271"/>
        <v>50.4</v>
      </c>
      <c r="Q3471" s="13" t="s">
        <v>8315</v>
      </c>
      <c r="R3471" t="s">
        <v>8316</v>
      </c>
      <c r="S3471" s="17">
        <f t="shared" si="273"/>
        <v>42458.641724537039</v>
      </c>
      <c r="T3471" s="18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11">
        <f t="shared" si="271"/>
        <v>41.67</v>
      </c>
      <c r="Q3472" s="13" t="s">
        <v>8315</v>
      </c>
      <c r="R3472" t="s">
        <v>8316</v>
      </c>
      <c r="S3472" s="17">
        <f t="shared" si="273"/>
        <v>42529.022013888884</v>
      </c>
      <c r="T3472" s="18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7">
        <f t="shared" si="273"/>
        <v>41841.820486111108</v>
      </c>
      <c r="T3473" s="18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11">
        <f t="shared" si="271"/>
        <v>88.74</v>
      </c>
      <c r="Q3474" s="13" t="s">
        <v>8315</v>
      </c>
      <c r="R3474" t="s">
        <v>8316</v>
      </c>
      <c r="S3474" s="17">
        <f t="shared" si="273"/>
        <v>41928.170497685183</v>
      </c>
      <c r="T3474" s="18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7">
        <f t="shared" si="273"/>
        <v>42062.834444444445</v>
      </c>
      <c r="T3475" s="18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11">
        <f t="shared" si="271"/>
        <v>51.79</v>
      </c>
      <c r="Q3476" s="13" t="s">
        <v>8315</v>
      </c>
      <c r="R3476" t="s">
        <v>8316</v>
      </c>
      <c r="S3476" s="17">
        <f t="shared" si="273"/>
        <v>42541.501516203702</v>
      </c>
      <c r="T3476" s="18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11">
        <f t="shared" si="271"/>
        <v>20</v>
      </c>
      <c r="Q3477" s="13" t="s">
        <v>8315</v>
      </c>
      <c r="R3477" t="s">
        <v>8316</v>
      </c>
      <c r="S3477" s="17">
        <f t="shared" si="273"/>
        <v>41918.880833333329</v>
      </c>
      <c r="T3477" s="18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11">
        <f t="shared" si="271"/>
        <v>52</v>
      </c>
      <c r="Q3478" s="13" t="s">
        <v>8315</v>
      </c>
      <c r="R3478" t="s">
        <v>8316</v>
      </c>
      <c r="S3478" s="17">
        <f t="shared" si="273"/>
        <v>41921.279976851853</v>
      </c>
      <c r="T3478" s="18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11">
        <f t="shared" si="271"/>
        <v>53.23</v>
      </c>
      <c r="Q3479" s="13" t="s">
        <v>8315</v>
      </c>
      <c r="R3479" t="s">
        <v>8316</v>
      </c>
      <c r="S3479" s="17">
        <f t="shared" si="273"/>
        <v>42128.736608796295</v>
      </c>
      <c r="T3479" s="18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11">
        <f t="shared" si="271"/>
        <v>39.6</v>
      </c>
      <c r="Q3480" s="13" t="s">
        <v>8315</v>
      </c>
      <c r="R3480" t="s">
        <v>8316</v>
      </c>
      <c r="S3480" s="17">
        <f t="shared" si="273"/>
        <v>42053.916921296302</v>
      </c>
      <c r="T3480" s="18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11">
        <f t="shared" si="271"/>
        <v>34.25</v>
      </c>
      <c r="Q3481" s="13" t="s">
        <v>8315</v>
      </c>
      <c r="R3481" t="s">
        <v>8316</v>
      </c>
      <c r="S3481" s="17">
        <f t="shared" si="273"/>
        <v>41781.855092592588</v>
      </c>
      <c r="T3481" s="18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11">
        <f t="shared" si="271"/>
        <v>164.62</v>
      </c>
      <c r="Q3482" s="13" t="s">
        <v>8315</v>
      </c>
      <c r="R3482" t="s">
        <v>8316</v>
      </c>
      <c r="S3482" s="17">
        <f t="shared" si="273"/>
        <v>42171.317442129628</v>
      </c>
      <c r="T3482" s="18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11">
        <f t="shared" si="271"/>
        <v>125.05</v>
      </c>
      <c r="Q3483" s="13" t="s">
        <v>8315</v>
      </c>
      <c r="R3483" t="s">
        <v>8316</v>
      </c>
      <c r="S3483" s="17">
        <f t="shared" si="273"/>
        <v>41989.24754629629</v>
      </c>
      <c r="T3483" s="18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11">
        <f t="shared" si="271"/>
        <v>51.88</v>
      </c>
      <c r="Q3484" s="13" t="s">
        <v>8315</v>
      </c>
      <c r="R3484" t="s">
        <v>8316</v>
      </c>
      <c r="S3484" s="17">
        <f t="shared" si="273"/>
        <v>41796.771597222221</v>
      </c>
      <c r="T3484" s="18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11">
        <f t="shared" si="271"/>
        <v>40.29</v>
      </c>
      <c r="Q3485" s="13" t="s">
        <v>8315</v>
      </c>
      <c r="R3485" t="s">
        <v>8316</v>
      </c>
      <c r="S3485" s="17">
        <f t="shared" si="273"/>
        <v>41793.668761574074</v>
      </c>
      <c r="T3485" s="18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11">
        <f t="shared" si="271"/>
        <v>64.91</v>
      </c>
      <c r="Q3486" s="13" t="s">
        <v>8315</v>
      </c>
      <c r="R3486" t="s">
        <v>8316</v>
      </c>
      <c r="S3486" s="17">
        <f t="shared" si="273"/>
        <v>42506.760405092587</v>
      </c>
      <c r="T3486" s="18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11">
        <f t="shared" si="271"/>
        <v>55.33</v>
      </c>
      <c r="Q3487" s="13" t="s">
        <v>8315</v>
      </c>
      <c r="R3487" t="s">
        <v>8316</v>
      </c>
      <c r="S3487" s="17">
        <f t="shared" si="273"/>
        <v>42372.693055555559</v>
      </c>
      <c r="T3487" s="18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11">
        <f t="shared" si="271"/>
        <v>83.14</v>
      </c>
      <c r="Q3488" s="13" t="s">
        <v>8315</v>
      </c>
      <c r="R3488" t="s">
        <v>8316</v>
      </c>
      <c r="S3488" s="17">
        <f t="shared" si="273"/>
        <v>42126.87501157407</v>
      </c>
      <c r="T3488" s="18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11">
        <f t="shared" si="271"/>
        <v>38.71</v>
      </c>
      <c r="Q3489" s="13" t="s">
        <v>8315</v>
      </c>
      <c r="R3489" t="s">
        <v>8316</v>
      </c>
      <c r="S3489" s="17">
        <f t="shared" si="273"/>
        <v>42149.940416666665</v>
      </c>
      <c r="T3489" s="18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11">
        <f t="shared" si="271"/>
        <v>125.38</v>
      </c>
      <c r="Q3490" s="13" t="s">
        <v>8315</v>
      </c>
      <c r="R3490" t="s">
        <v>8316</v>
      </c>
      <c r="S3490" s="17">
        <f t="shared" si="273"/>
        <v>42087.768055555556</v>
      </c>
      <c r="T3490" s="18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7">
        <f t="shared" si="273"/>
        <v>41753.635775462964</v>
      </c>
      <c r="T3491" s="18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11">
        <f t="shared" si="271"/>
        <v>47.22</v>
      </c>
      <c r="Q3492" s="13" t="s">
        <v>8315</v>
      </c>
      <c r="R3492" t="s">
        <v>8316</v>
      </c>
      <c r="S3492" s="17">
        <f t="shared" si="273"/>
        <v>42443.802361111113</v>
      </c>
      <c r="T3492" s="18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7">
        <f t="shared" si="273"/>
        <v>42121.249814814815</v>
      </c>
      <c r="T3493" s="18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11">
        <f t="shared" si="271"/>
        <v>114.29</v>
      </c>
      <c r="Q3494" s="13" t="s">
        <v>8315</v>
      </c>
      <c r="R3494" t="s">
        <v>8316</v>
      </c>
      <c r="S3494" s="17">
        <f t="shared" si="273"/>
        <v>42268.009224537032</v>
      </c>
      <c r="T3494" s="18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11">
        <f t="shared" si="271"/>
        <v>51.72</v>
      </c>
      <c r="Q3495" s="13" t="s">
        <v>8315</v>
      </c>
      <c r="R3495" t="s">
        <v>8316</v>
      </c>
      <c r="S3495" s="17">
        <f t="shared" si="273"/>
        <v>41848.866157407407</v>
      </c>
      <c r="T3495" s="18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11">
        <f t="shared" si="271"/>
        <v>30.77</v>
      </c>
      <c r="Q3496" s="13" t="s">
        <v>8315</v>
      </c>
      <c r="R3496" t="s">
        <v>8316</v>
      </c>
      <c r="S3496" s="17">
        <f t="shared" si="273"/>
        <v>42689.214988425927</v>
      </c>
      <c r="T3496" s="18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7">
        <f t="shared" si="273"/>
        <v>41915.762835648151</v>
      </c>
      <c r="T3497" s="18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11">
        <f t="shared" si="271"/>
        <v>47.85</v>
      </c>
      <c r="Q3498" s="13" t="s">
        <v>8315</v>
      </c>
      <c r="R3498" t="s">
        <v>8316</v>
      </c>
      <c r="S3498" s="17">
        <f t="shared" si="273"/>
        <v>42584.846828703703</v>
      </c>
      <c r="T3498" s="18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7">
        <f t="shared" si="273"/>
        <v>42511.741944444439</v>
      </c>
      <c r="T3499" s="18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11">
        <f t="shared" si="271"/>
        <v>40.24</v>
      </c>
      <c r="Q3500" s="13" t="s">
        <v>8315</v>
      </c>
      <c r="R3500" t="s">
        <v>8316</v>
      </c>
      <c r="S3500" s="17">
        <f t="shared" si="273"/>
        <v>42459.15861111111</v>
      </c>
      <c r="T3500" s="18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11">
        <f t="shared" si="271"/>
        <v>60.29</v>
      </c>
      <c r="Q3501" s="13" t="s">
        <v>8315</v>
      </c>
      <c r="R3501" t="s">
        <v>8316</v>
      </c>
      <c r="S3501" s="17">
        <f t="shared" si="273"/>
        <v>42132.036168981482</v>
      </c>
      <c r="T3501" s="18">
        <f t="shared" si="274"/>
        <v>42186.290972222225</v>
      </c>
      <c r="U3501">
        <f t="shared" ref="U3501:U3564" si="275">YEAR(S3501)</f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11">
        <f t="shared" si="271"/>
        <v>25.31</v>
      </c>
      <c r="Q3502" s="13" t="s">
        <v>8315</v>
      </c>
      <c r="R3502" t="s">
        <v>8316</v>
      </c>
      <c r="S3502" s="17">
        <f t="shared" si="273"/>
        <v>42419.91942129629</v>
      </c>
      <c r="T3502" s="18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7">
        <f t="shared" si="273"/>
        <v>42233.763831018514</v>
      </c>
      <c r="T3503" s="18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11">
        <f t="shared" si="271"/>
        <v>136</v>
      </c>
      <c r="Q3504" s="13" t="s">
        <v>8315</v>
      </c>
      <c r="R3504" t="s">
        <v>8316</v>
      </c>
      <c r="S3504" s="17">
        <f t="shared" si="273"/>
        <v>42430.839398148149</v>
      </c>
      <c r="T3504" s="18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7">
        <f t="shared" si="273"/>
        <v>42545.478333333333</v>
      </c>
      <c r="T3505" s="18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11">
        <f t="shared" si="271"/>
        <v>125</v>
      </c>
      <c r="Q3506" s="13" t="s">
        <v>8315</v>
      </c>
      <c r="R3506" t="s">
        <v>8316</v>
      </c>
      <c r="S3506" s="17">
        <f t="shared" si="273"/>
        <v>42297.748738425929</v>
      </c>
      <c r="T3506" s="18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7">
        <f t="shared" si="273"/>
        <v>41760.935706018521</v>
      </c>
      <c r="T3507" s="18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11">
        <f t="shared" si="271"/>
        <v>105</v>
      </c>
      <c r="Q3508" s="13" t="s">
        <v>8315</v>
      </c>
      <c r="R3508" t="s">
        <v>8316</v>
      </c>
      <c r="S3508" s="17">
        <f t="shared" si="273"/>
        <v>41829.734259259261</v>
      </c>
      <c r="T3508" s="18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11">
        <f t="shared" si="271"/>
        <v>145</v>
      </c>
      <c r="Q3509" s="13" t="s">
        <v>8315</v>
      </c>
      <c r="R3509" t="s">
        <v>8316</v>
      </c>
      <c r="S3509" s="17">
        <f t="shared" si="273"/>
        <v>42491.92288194444</v>
      </c>
      <c r="T3509" s="18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11">
        <f t="shared" si="271"/>
        <v>12</v>
      </c>
      <c r="Q3510" s="13" t="s">
        <v>8315</v>
      </c>
      <c r="R3510" t="s">
        <v>8316</v>
      </c>
      <c r="S3510" s="17">
        <f t="shared" si="273"/>
        <v>42477.729780092588</v>
      </c>
      <c r="T3510" s="18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11">
        <f t="shared" si="271"/>
        <v>96.67</v>
      </c>
      <c r="Q3511" s="13" t="s">
        <v>8315</v>
      </c>
      <c r="R3511" t="s">
        <v>8316</v>
      </c>
      <c r="S3511" s="17">
        <f t="shared" si="273"/>
        <v>41950.859560185185</v>
      </c>
      <c r="T3511" s="18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11">
        <f t="shared" si="271"/>
        <v>60.33</v>
      </c>
      <c r="Q3512" s="13" t="s">
        <v>8315</v>
      </c>
      <c r="R3512" t="s">
        <v>8316</v>
      </c>
      <c r="S3512" s="17">
        <f t="shared" si="273"/>
        <v>41802.62090277778</v>
      </c>
      <c r="T3512" s="18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11">
        <f t="shared" si="271"/>
        <v>79.89</v>
      </c>
      <c r="Q3513" s="13" t="s">
        <v>8315</v>
      </c>
      <c r="R3513" t="s">
        <v>8316</v>
      </c>
      <c r="S3513" s="17">
        <f t="shared" si="273"/>
        <v>41927.873784722222</v>
      </c>
      <c r="T3513" s="18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11">
        <f t="shared" si="271"/>
        <v>58.82</v>
      </c>
      <c r="Q3514" s="13" t="s">
        <v>8315</v>
      </c>
      <c r="R3514" t="s">
        <v>8316</v>
      </c>
      <c r="S3514" s="17">
        <f t="shared" si="273"/>
        <v>42057.536944444444</v>
      </c>
      <c r="T3514" s="18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11">
        <f t="shared" si="271"/>
        <v>75.34</v>
      </c>
      <c r="Q3515" s="13" t="s">
        <v>8315</v>
      </c>
      <c r="R3515" t="s">
        <v>8316</v>
      </c>
      <c r="S3515" s="17">
        <f t="shared" si="273"/>
        <v>41781.096203703702</v>
      </c>
      <c r="T3515" s="18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11">
        <f t="shared" si="271"/>
        <v>55</v>
      </c>
      <c r="Q3516" s="13" t="s">
        <v>8315</v>
      </c>
      <c r="R3516" t="s">
        <v>8316</v>
      </c>
      <c r="S3516" s="17">
        <f t="shared" si="273"/>
        <v>42020.846666666665</v>
      </c>
      <c r="T3516" s="18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11">
        <f t="shared" ref="P3517:P3580" si="276">IFERROR(ROUND(E3517/L3517,2),0)</f>
        <v>66.959999999999994</v>
      </c>
      <c r="Q3517" s="13" t="s">
        <v>8315</v>
      </c>
      <c r="R3517" t="s">
        <v>8316</v>
      </c>
      <c r="S3517" s="17">
        <f t="shared" si="273"/>
        <v>42125.772812499999</v>
      </c>
      <c r="T3517" s="18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11">
        <f t="shared" si="276"/>
        <v>227.27</v>
      </c>
      <c r="Q3518" s="13" t="s">
        <v>8315</v>
      </c>
      <c r="R3518" t="s">
        <v>8316</v>
      </c>
      <c r="S3518" s="17">
        <f t="shared" si="273"/>
        <v>41856.010069444441</v>
      </c>
      <c r="T3518" s="18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11">
        <f t="shared" si="276"/>
        <v>307.69</v>
      </c>
      <c r="Q3519" s="13" t="s">
        <v>8315</v>
      </c>
      <c r="R3519" t="s">
        <v>8316</v>
      </c>
      <c r="S3519" s="17">
        <f t="shared" si="273"/>
        <v>41794.817523148151</v>
      </c>
      <c r="T3519" s="18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11">
        <f t="shared" si="276"/>
        <v>50.02</v>
      </c>
      <c r="Q3520" s="13" t="s">
        <v>8315</v>
      </c>
      <c r="R3520" t="s">
        <v>8316</v>
      </c>
      <c r="S3520" s="17">
        <f t="shared" si="273"/>
        <v>41893.783553240741</v>
      </c>
      <c r="T3520" s="18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11">
        <f t="shared" si="276"/>
        <v>72.39</v>
      </c>
      <c r="Q3521" s="13" t="s">
        <v>8315</v>
      </c>
      <c r="R3521" t="s">
        <v>8316</v>
      </c>
      <c r="S3521" s="17">
        <f t="shared" si="273"/>
        <v>42037.598958333328</v>
      </c>
      <c r="T3521" s="18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 s="11">
        <f t="shared" si="276"/>
        <v>95.95</v>
      </c>
      <c r="Q3522" s="13" t="s">
        <v>8315</v>
      </c>
      <c r="R3522" t="s">
        <v>8316</v>
      </c>
      <c r="S3522" s="17">
        <f t="shared" si="273"/>
        <v>42227.824212962965</v>
      </c>
      <c r="T3522" s="18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 s="11">
        <f t="shared" si="276"/>
        <v>45.62</v>
      </c>
      <c r="Q3523" s="13" t="s">
        <v>8315</v>
      </c>
      <c r="R3523" t="s">
        <v>8316</v>
      </c>
      <c r="S3523" s="17">
        <f t="shared" ref="S3523:S3586" si="278">(((J3523/60)/60)/24)+DATE(1970,1,1)</f>
        <v>41881.361342592594</v>
      </c>
      <c r="T3523" s="18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11">
        <f t="shared" si="276"/>
        <v>41.03</v>
      </c>
      <c r="Q3524" s="13" t="s">
        <v>8315</v>
      </c>
      <c r="R3524" t="s">
        <v>8316</v>
      </c>
      <c r="S3524" s="17">
        <f t="shared" si="278"/>
        <v>42234.789884259255</v>
      </c>
      <c r="T3524" s="18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11">
        <f t="shared" si="276"/>
        <v>56.83</v>
      </c>
      <c r="Q3525" s="13" t="s">
        <v>8315</v>
      </c>
      <c r="R3525" t="s">
        <v>8316</v>
      </c>
      <c r="S3525" s="17">
        <f t="shared" si="278"/>
        <v>42581.397546296299</v>
      </c>
      <c r="T3525" s="18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11">
        <f t="shared" si="276"/>
        <v>137.24</v>
      </c>
      <c r="Q3526" s="13" t="s">
        <v>8315</v>
      </c>
      <c r="R3526" t="s">
        <v>8316</v>
      </c>
      <c r="S3526" s="17">
        <f t="shared" si="278"/>
        <v>41880.76357638889</v>
      </c>
      <c r="T3526" s="18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7">
        <f t="shared" si="278"/>
        <v>42214.6956712963</v>
      </c>
      <c r="T3527" s="18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11">
        <f t="shared" si="276"/>
        <v>99</v>
      </c>
      <c r="Q3528" s="13" t="s">
        <v>8315</v>
      </c>
      <c r="R3528" t="s">
        <v>8316</v>
      </c>
      <c r="S3528" s="17">
        <f t="shared" si="278"/>
        <v>42460.335312499999</v>
      </c>
      <c r="T3528" s="18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7">
        <f t="shared" si="278"/>
        <v>42167.023206018523</v>
      </c>
      <c r="T3529" s="18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11">
        <f t="shared" si="276"/>
        <v>45.11</v>
      </c>
      <c r="Q3530" s="13" t="s">
        <v>8315</v>
      </c>
      <c r="R3530" t="s">
        <v>8316</v>
      </c>
      <c r="S3530" s="17">
        <f t="shared" si="278"/>
        <v>42733.50136574074</v>
      </c>
      <c r="T3530" s="18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11">
        <f t="shared" si="276"/>
        <v>36.67</v>
      </c>
      <c r="Q3531" s="13" t="s">
        <v>8315</v>
      </c>
      <c r="R3531" t="s">
        <v>8316</v>
      </c>
      <c r="S3531" s="17">
        <f t="shared" si="278"/>
        <v>42177.761782407411</v>
      </c>
      <c r="T3531" s="18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11">
        <f t="shared" si="276"/>
        <v>125</v>
      </c>
      <c r="Q3532" s="13" t="s">
        <v>8315</v>
      </c>
      <c r="R3532" t="s">
        <v>8316</v>
      </c>
      <c r="S3532" s="17">
        <f t="shared" si="278"/>
        <v>42442.623344907406</v>
      </c>
      <c r="T3532" s="18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11">
        <f t="shared" si="276"/>
        <v>49.23</v>
      </c>
      <c r="Q3533" s="13" t="s">
        <v>8315</v>
      </c>
      <c r="R3533" t="s">
        <v>8316</v>
      </c>
      <c r="S3533" s="17">
        <f t="shared" si="278"/>
        <v>42521.654328703706</v>
      </c>
      <c r="T3533" s="18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11">
        <f t="shared" si="276"/>
        <v>42.3</v>
      </c>
      <c r="Q3534" s="13" t="s">
        <v>8315</v>
      </c>
      <c r="R3534" t="s">
        <v>8316</v>
      </c>
      <c r="S3534" s="17">
        <f t="shared" si="278"/>
        <v>41884.599849537037</v>
      </c>
      <c r="T3534" s="18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11">
        <f t="shared" si="276"/>
        <v>78.88</v>
      </c>
      <c r="Q3535" s="13" t="s">
        <v>8315</v>
      </c>
      <c r="R3535" t="s">
        <v>8316</v>
      </c>
      <c r="S3535" s="17">
        <f t="shared" si="278"/>
        <v>42289.761192129634</v>
      </c>
      <c r="T3535" s="18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11">
        <f t="shared" si="276"/>
        <v>38.28</v>
      </c>
      <c r="Q3536" s="13" t="s">
        <v>8315</v>
      </c>
      <c r="R3536" t="s">
        <v>8316</v>
      </c>
      <c r="S3536" s="17">
        <f t="shared" si="278"/>
        <v>42243.6252662037</v>
      </c>
      <c r="T3536" s="18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11">
        <f t="shared" si="276"/>
        <v>44.85</v>
      </c>
      <c r="Q3537" s="13" t="s">
        <v>8315</v>
      </c>
      <c r="R3537" t="s">
        <v>8316</v>
      </c>
      <c r="S3537" s="17">
        <f t="shared" si="278"/>
        <v>42248.640162037031</v>
      </c>
      <c r="T3537" s="18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11">
        <f t="shared" si="276"/>
        <v>13.53</v>
      </c>
      <c r="Q3538" s="13" t="s">
        <v>8315</v>
      </c>
      <c r="R3538" t="s">
        <v>8316</v>
      </c>
      <c r="S3538" s="17">
        <f t="shared" si="278"/>
        <v>42328.727141203708</v>
      </c>
      <c r="T3538" s="18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11">
        <f t="shared" si="276"/>
        <v>43.5</v>
      </c>
      <c r="Q3539" s="13" t="s">
        <v>8315</v>
      </c>
      <c r="R3539" t="s">
        <v>8316</v>
      </c>
      <c r="S3539" s="17">
        <f t="shared" si="278"/>
        <v>41923.354351851849</v>
      </c>
      <c r="T3539" s="18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11">
        <f t="shared" si="276"/>
        <v>30.95</v>
      </c>
      <c r="Q3540" s="13" t="s">
        <v>8315</v>
      </c>
      <c r="R3540" t="s">
        <v>8316</v>
      </c>
      <c r="S3540" s="17">
        <f t="shared" si="278"/>
        <v>42571.420601851853</v>
      </c>
      <c r="T3540" s="18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11">
        <f t="shared" si="276"/>
        <v>55.23</v>
      </c>
      <c r="Q3541" s="13" t="s">
        <v>8315</v>
      </c>
      <c r="R3541" t="s">
        <v>8316</v>
      </c>
      <c r="S3541" s="17">
        <f t="shared" si="278"/>
        <v>42600.756041666667</v>
      </c>
      <c r="T3541" s="18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11">
        <f t="shared" si="276"/>
        <v>46.13</v>
      </c>
      <c r="Q3542" s="13" t="s">
        <v>8315</v>
      </c>
      <c r="R3542" t="s">
        <v>8316</v>
      </c>
      <c r="S3542" s="17">
        <f t="shared" si="278"/>
        <v>42517.003368055557</v>
      </c>
      <c r="T3542" s="18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7">
        <f t="shared" si="278"/>
        <v>42222.730034722219</v>
      </c>
      <c r="T3543" s="18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7">
        <f t="shared" si="278"/>
        <v>41829.599791666667</v>
      </c>
      <c r="T3544" s="18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11">
        <f t="shared" si="276"/>
        <v>54.14</v>
      </c>
      <c r="Q3545" s="13" t="s">
        <v>8315</v>
      </c>
      <c r="R3545" t="s">
        <v>8316</v>
      </c>
      <c r="S3545" s="17">
        <f t="shared" si="278"/>
        <v>42150.755312499998</v>
      </c>
      <c r="T3545" s="18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11">
        <f t="shared" si="276"/>
        <v>104.17</v>
      </c>
      <c r="Q3546" s="13" t="s">
        <v>8315</v>
      </c>
      <c r="R3546" t="s">
        <v>8316</v>
      </c>
      <c r="S3546" s="17">
        <f t="shared" si="278"/>
        <v>42040.831678240742</v>
      </c>
      <c r="T3546" s="18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11">
        <f t="shared" si="276"/>
        <v>31.38</v>
      </c>
      <c r="Q3547" s="13" t="s">
        <v>8315</v>
      </c>
      <c r="R3547" t="s">
        <v>8316</v>
      </c>
      <c r="S3547" s="17">
        <f t="shared" si="278"/>
        <v>42075.807395833333</v>
      </c>
      <c r="T3547" s="18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11">
        <f t="shared" si="276"/>
        <v>59.21</v>
      </c>
      <c r="Q3548" s="13" t="s">
        <v>8315</v>
      </c>
      <c r="R3548" t="s">
        <v>8316</v>
      </c>
      <c r="S3548" s="17">
        <f t="shared" si="278"/>
        <v>42073.660694444443</v>
      </c>
      <c r="T3548" s="18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11">
        <f t="shared" si="276"/>
        <v>119.18</v>
      </c>
      <c r="Q3549" s="13" t="s">
        <v>8315</v>
      </c>
      <c r="R3549" t="s">
        <v>8316</v>
      </c>
      <c r="S3549" s="17">
        <f t="shared" si="278"/>
        <v>42480.078715277778</v>
      </c>
      <c r="T3549" s="18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11">
        <f t="shared" si="276"/>
        <v>164.62</v>
      </c>
      <c r="Q3550" s="13" t="s">
        <v>8315</v>
      </c>
      <c r="R3550" t="s">
        <v>8316</v>
      </c>
      <c r="S3550" s="17">
        <f t="shared" si="278"/>
        <v>42411.942291666666</v>
      </c>
      <c r="T3550" s="18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11">
        <f t="shared" si="276"/>
        <v>24.29</v>
      </c>
      <c r="Q3551" s="13" t="s">
        <v>8315</v>
      </c>
      <c r="R3551" t="s">
        <v>8316</v>
      </c>
      <c r="S3551" s="17">
        <f t="shared" si="278"/>
        <v>42223.394363425927</v>
      </c>
      <c r="T3551" s="18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11">
        <f t="shared" si="276"/>
        <v>40.94</v>
      </c>
      <c r="Q3552" s="13" t="s">
        <v>8315</v>
      </c>
      <c r="R3552" t="s">
        <v>8316</v>
      </c>
      <c r="S3552" s="17">
        <f t="shared" si="278"/>
        <v>42462.893495370372</v>
      </c>
      <c r="T3552" s="18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11">
        <f t="shared" si="276"/>
        <v>61.1</v>
      </c>
      <c r="Q3553" s="13" t="s">
        <v>8315</v>
      </c>
      <c r="R3553" t="s">
        <v>8316</v>
      </c>
      <c r="S3553" s="17">
        <f t="shared" si="278"/>
        <v>41753.515856481477</v>
      </c>
      <c r="T3553" s="18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11">
        <f t="shared" si="276"/>
        <v>38.65</v>
      </c>
      <c r="Q3554" s="13" t="s">
        <v>8315</v>
      </c>
      <c r="R3554" t="s">
        <v>8316</v>
      </c>
      <c r="S3554" s="17">
        <f t="shared" si="278"/>
        <v>41788.587083333332</v>
      </c>
      <c r="T3554" s="18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11">
        <f t="shared" si="276"/>
        <v>56.2</v>
      </c>
      <c r="Q3555" s="13" t="s">
        <v>8315</v>
      </c>
      <c r="R3555" t="s">
        <v>8316</v>
      </c>
      <c r="S3555" s="17">
        <f t="shared" si="278"/>
        <v>42196.028703703705</v>
      </c>
      <c r="T3555" s="18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11">
        <f t="shared" si="276"/>
        <v>107</v>
      </c>
      <c r="Q3556" s="13" t="s">
        <v>8315</v>
      </c>
      <c r="R3556" t="s">
        <v>8316</v>
      </c>
      <c r="S3556" s="17">
        <f t="shared" si="278"/>
        <v>42016.050451388888</v>
      </c>
      <c r="T3556" s="18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11">
        <f t="shared" si="276"/>
        <v>171.43</v>
      </c>
      <c r="Q3557" s="13" t="s">
        <v>8315</v>
      </c>
      <c r="R3557" t="s">
        <v>8316</v>
      </c>
      <c r="S3557" s="17">
        <f t="shared" si="278"/>
        <v>42661.442060185189</v>
      </c>
      <c r="T3557" s="18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11">
        <f t="shared" si="276"/>
        <v>110.5</v>
      </c>
      <c r="Q3558" s="13" t="s">
        <v>8315</v>
      </c>
      <c r="R3558" t="s">
        <v>8316</v>
      </c>
      <c r="S3558" s="17">
        <f t="shared" si="278"/>
        <v>41808.649583333332</v>
      </c>
      <c r="T3558" s="18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11">
        <f t="shared" si="276"/>
        <v>179.28</v>
      </c>
      <c r="Q3559" s="13" t="s">
        <v>8315</v>
      </c>
      <c r="R3559" t="s">
        <v>8316</v>
      </c>
      <c r="S3559" s="17">
        <f t="shared" si="278"/>
        <v>41730.276747685188</v>
      </c>
      <c r="T3559" s="18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11">
        <f t="shared" si="276"/>
        <v>22.91</v>
      </c>
      <c r="Q3560" s="13" t="s">
        <v>8315</v>
      </c>
      <c r="R3560" t="s">
        <v>8316</v>
      </c>
      <c r="S3560" s="17">
        <f t="shared" si="278"/>
        <v>42139.816840277781</v>
      </c>
      <c r="T3560" s="18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11">
        <f t="shared" si="276"/>
        <v>43.13</v>
      </c>
      <c r="Q3561" s="13" t="s">
        <v>8315</v>
      </c>
      <c r="R3561" t="s">
        <v>8316</v>
      </c>
      <c r="S3561" s="17">
        <f t="shared" si="278"/>
        <v>42194.096157407403</v>
      </c>
      <c r="T3561" s="18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11">
        <f t="shared" si="276"/>
        <v>46.89</v>
      </c>
      <c r="Q3562" s="13" t="s">
        <v>8315</v>
      </c>
      <c r="R3562" t="s">
        <v>8316</v>
      </c>
      <c r="S3562" s="17">
        <f t="shared" si="278"/>
        <v>42115.889652777783</v>
      </c>
      <c r="T3562" s="18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11">
        <f t="shared" si="276"/>
        <v>47.41</v>
      </c>
      <c r="Q3563" s="13" t="s">
        <v>8315</v>
      </c>
      <c r="R3563" t="s">
        <v>8316</v>
      </c>
      <c r="S3563" s="17">
        <f t="shared" si="278"/>
        <v>42203.680300925931</v>
      </c>
      <c r="T3563" s="18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11">
        <f t="shared" si="276"/>
        <v>15.13</v>
      </c>
      <c r="Q3564" s="13" t="s">
        <v>8315</v>
      </c>
      <c r="R3564" t="s">
        <v>8316</v>
      </c>
      <c r="S3564" s="17">
        <f t="shared" si="278"/>
        <v>42433.761886574073</v>
      </c>
      <c r="T3564" s="18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11">
        <f t="shared" si="276"/>
        <v>21.1</v>
      </c>
      <c r="Q3565" s="13" t="s">
        <v>8315</v>
      </c>
      <c r="R3565" t="s">
        <v>8316</v>
      </c>
      <c r="S3565" s="17">
        <f t="shared" si="278"/>
        <v>42555.671944444446</v>
      </c>
      <c r="T3565" s="18">
        <f t="shared" si="279"/>
        <v>42583.791666666672</v>
      </c>
      <c r="U3565">
        <f t="shared" ref="U3565:U3628" si="280">YEAR(S3565)</f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11">
        <f t="shared" si="276"/>
        <v>59.12</v>
      </c>
      <c r="Q3566" s="13" t="s">
        <v>8315</v>
      </c>
      <c r="R3566" t="s">
        <v>8316</v>
      </c>
      <c r="S3566" s="17">
        <f t="shared" si="278"/>
        <v>42236.623252314821</v>
      </c>
      <c r="T3566" s="18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11">
        <f t="shared" si="276"/>
        <v>97.92</v>
      </c>
      <c r="Q3567" s="13" t="s">
        <v>8315</v>
      </c>
      <c r="R3567" t="s">
        <v>8316</v>
      </c>
      <c r="S3567" s="17">
        <f t="shared" si="278"/>
        <v>41974.743148148147</v>
      </c>
      <c r="T3567" s="18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11">
        <f t="shared" si="276"/>
        <v>55.13</v>
      </c>
      <c r="Q3568" s="13" t="s">
        <v>8315</v>
      </c>
      <c r="R3568" t="s">
        <v>8316</v>
      </c>
      <c r="S3568" s="17">
        <f t="shared" si="278"/>
        <v>41997.507905092592</v>
      </c>
      <c r="T3568" s="18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11">
        <f t="shared" si="276"/>
        <v>26.54</v>
      </c>
      <c r="Q3569" s="13" t="s">
        <v>8315</v>
      </c>
      <c r="R3569" t="s">
        <v>8316</v>
      </c>
      <c r="S3569" s="17">
        <f t="shared" si="278"/>
        <v>42135.810694444444</v>
      </c>
      <c r="T3569" s="18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11">
        <f t="shared" si="276"/>
        <v>58.42</v>
      </c>
      <c r="Q3570" s="13" t="s">
        <v>8315</v>
      </c>
      <c r="R3570" t="s">
        <v>8316</v>
      </c>
      <c r="S3570" s="17">
        <f t="shared" si="278"/>
        <v>41869.740671296298</v>
      </c>
      <c r="T3570" s="18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11">
        <f t="shared" si="276"/>
        <v>122.54</v>
      </c>
      <c r="Q3571" s="13" t="s">
        <v>8315</v>
      </c>
      <c r="R3571" t="s">
        <v>8316</v>
      </c>
      <c r="S3571" s="17">
        <f t="shared" si="278"/>
        <v>41982.688611111109</v>
      </c>
      <c r="T3571" s="18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11">
        <f t="shared" si="276"/>
        <v>87.96</v>
      </c>
      <c r="Q3572" s="13" t="s">
        <v>8315</v>
      </c>
      <c r="R3572" t="s">
        <v>8316</v>
      </c>
      <c r="S3572" s="17">
        <f t="shared" si="278"/>
        <v>41976.331979166673</v>
      </c>
      <c r="T3572" s="18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7">
        <f t="shared" si="278"/>
        <v>41912.858946759261</v>
      </c>
      <c r="T3573" s="18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11">
        <f t="shared" si="276"/>
        <v>55.56</v>
      </c>
      <c r="Q3574" s="13" t="s">
        <v>8315</v>
      </c>
      <c r="R3574" t="s">
        <v>8316</v>
      </c>
      <c r="S3574" s="17">
        <f t="shared" si="278"/>
        <v>42146.570393518516</v>
      </c>
      <c r="T3574" s="18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11">
        <f t="shared" si="276"/>
        <v>39.54</v>
      </c>
      <c r="Q3575" s="13" t="s">
        <v>8315</v>
      </c>
      <c r="R3575" t="s">
        <v>8316</v>
      </c>
      <c r="S3575" s="17">
        <f t="shared" si="278"/>
        <v>41921.375532407408</v>
      </c>
      <c r="T3575" s="18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11">
        <f t="shared" si="276"/>
        <v>136.78</v>
      </c>
      <c r="Q3576" s="13" t="s">
        <v>8315</v>
      </c>
      <c r="R3576" t="s">
        <v>8316</v>
      </c>
      <c r="S3576" s="17">
        <f t="shared" si="278"/>
        <v>41926.942685185182</v>
      </c>
      <c r="T3576" s="18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11">
        <f t="shared" si="276"/>
        <v>99.34</v>
      </c>
      <c r="Q3577" s="13" t="s">
        <v>8315</v>
      </c>
      <c r="R3577" t="s">
        <v>8316</v>
      </c>
      <c r="S3577" s="17">
        <f t="shared" si="278"/>
        <v>42561.783877314811</v>
      </c>
      <c r="T3577" s="18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11">
        <f t="shared" si="276"/>
        <v>20</v>
      </c>
      <c r="Q3578" s="13" t="s">
        <v>8315</v>
      </c>
      <c r="R3578" t="s">
        <v>8316</v>
      </c>
      <c r="S3578" s="17">
        <f t="shared" si="278"/>
        <v>42649.54923611111</v>
      </c>
      <c r="T3578" s="18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11">
        <f t="shared" si="276"/>
        <v>28.89</v>
      </c>
      <c r="Q3579" s="13" t="s">
        <v>8315</v>
      </c>
      <c r="R3579" t="s">
        <v>8316</v>
      </c>
      <c r="S3579" s="17">
        <f t="shared" si="278"/>
        <v>42093.786840277782</v>
      </c>
      <c r="T3579" s="18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7">
        <f t="shared" si="278"/>
        <v>42460.733530092592</v>
      </c>
      <c r="T3580" s="18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11">
        <f t="shared" ref="P3581:P3644" si="281">IFERROR(ROUND(E3581/L3581,2),0)</f>
        <v>35.71</v>
      </c>
      <c r="Q3581" s="13" t="s">
        <v>8315</v>
      </c>
      <c r="R3581" t="s">
        <v>8316</v>
      </c>
      <c r="S3581" s="17">
        <f t="shared" si="278"/>
        <v>42430.762222222227</v>
      </c>
      <c r="T3581" s="18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11">
        <f t="shared" si="281"/>
        <v>37.96</v>
      </c>
      <c r="Q3582" s="13" t="s">
        <v>8315</v>
      </c>
      <c r="R3582" t="s">
        <v>8316</v>
      </c>
      <c r="S3582" s="17">
        <f t="shared" si="278"/>
        <v>42026.176180555558</v>
      </c>
      <c r="T3582" s="18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11">
        <f t="shared" si="281"/>
        <v>33.33</v>
      </c>
      <c r="Q3583" s="13" t="s">
        <v>8315</v>
      </c>
      <c r="R3583" t="s">
        <v>8316</v>
      </c>
      <c r="S3583" s="17">
        <f t="shared" si="278"/>
        <v>41836.471180555556</v>
      </c>
      <c r="T3583" s="18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11">
        <f t="shared" si="281"/>
        <v>58.57</v>
      </c>
      <c r="Q3584" s="13" t="s">
        <v>8315</v>
      </c>
      <c r="R3584" t="s">
        <v>8316</v>
      </c>
      <c r="S3584" s="17">
        <f t="shared" si="278"/>
        <v>42451.095856481479</v>
      </c>
      <c r="T3584" s="18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11">
        <f t="shared" si="281"/>
        <v>135.63</v>
      </c>
      <c r="Q3585" s="13" t="s">
        <v>8315</v>
      </c>
      <c r="R3585" t="s">
        <v>8316</v>
      </c>
      <c r="S3585" s="17">
        <f t="shared" si="278"/>
        <v>42418.425983796296</v>
      </c>
      <c r="T3585" s="18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 s="11">
        <f t="shared" si="281"/>
        <v>30.94</v>
      </c>
      <c r="Q3586" s="13" t="s">
        <v>8315</v>
      </c>
      <c r="R3586" t="s">
        <v>8316</v>
      </c>
      <c r="S3586" s="17">
        <f t="shared" si="278"/>
        <v>42168.316481481481</v>
      </c>
      <c r="T3586" s="18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 s="11">
        <f t="shared" si="281"/>
        <v>176.09</v>
      </c>
      <c r="Q3587" s="13" t="s">
        <v>8315</v>
      </c>
      <c r="R3587" t="s">
        <v>8316</v>
      </c>
      <c r="S3587" s="17">
        <f t="shared" ref="S3587:S3650" si="283">(((J3587/60)/60)/24)+DATE(1970,1,1)</f>
        <v>41964.716319444444</v>
      </c>
      <c r="T3587" s="18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7">
        <f t="shared" si="283"/>
        <v>42576.697569444441</v>
      </c>
      <c r="T3588" s="18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11">
        <f t="shared" si="281"/>
        <v>22.61</v>
      </c>
      <c r="Q3589" s="13" t="s">
        <v>8315</v>
      </c>
      <c r="R3589" t="s">
        <v>8316</v>
      </c>
      <c r="S3589" s="17">
        <f t="shared" si="283"/>
        <v>42503.539976851855</v>
      </c>
      <c r="T3589" s="18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11">
        <f t="shared" si="281"/>
        <v>18.27</v>
      </c>
      <c r="Q3590" s="13" t="s">
        <v>8315</v>
      </c>
      <c r="R3590" t="s">
        <v>8316</v>
      </c>
      <c r="S3590" s="17">
        <f t="shared" si="283"/>
        <v>42101.828819444447</v>
      </c>
      <c r="T3590" s="18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11">
        <f t="shared" si="281"/>
        <v>82.26</v>
      </c>
      <c r="Q3591" s="13" t="s">
        <v>8315</v>
      </c>
      <c r="R3591" t="s">
        <v>8316</v>
      </c>
      <c r="S3591" s="17">
        <f t="shared" si="283"/>
        <v>42125.647534722222</v>
      </c>
      <c r="T3591" s="18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11">
        <f t="shared" si="281"/>
        <v>68.53</v>
      </c>
      <c r="Q3592" s="13" t="s">
        <v>8315</v>
      </c>
      <c r="R3592" t="s">
        <v>8316</v>
      </c>
      <c r="S3592" s="17">
        <f t="shared" si="283"/>
        <v>41902.333726851852</v>
      </c>
      <c r="T3592" s="18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11">
        <f t="shared" si="281"/>
        <v>68.06</v>
      </c>
      <c r="Q3593" s="13" t="s">
        <v>8315</v>
      </c>
      <c r="R3593" t="s">
        <v>8316</v>
      </c>
      <c r="S3593" s="17">
        <f t="shared" si="283"/>
        <v>42003.948425925926</v>
      </c>
      <c r="T3593" s="18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7">
        <f t="shared" si="283"/>
        <v>41988.829942129625</v>
      </c>
      <c r="T3594" s="18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11">
        <f t="shared" si="281"/>
        <v>77.19</v>
      </c>
      <c r="Q3595" s="13" t="s">
        <v>8315</v>
      </c>
      <c r="R3595" t="s">
        <v>8316</v>
      </c>
      <c r="S3595" s="17">
        <f t="shared" si="283"/>
        <v>41974.898599537039</v>
      </c>
      <c r="T3595" s="18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11">
        <f t="shared" si="281"/>
        <v>55.97</v>
      </c>
      <c r="Q3596" s="13" t="s">
        <v>8315</v>
      </c>
      <c r="R3596" t="s">
        <v>8316</v>
      </c>
      <c r="S3596" s="17">
        <f t="shared" si="283"/>
        <v>42592.066921296297</v>
      </c>
      <c r="T3596" s="18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11">
        <f t="shared" si="281"/>
        <v>49.69</v>
      </c>
      <c r="Q3597" s="13" t="s">
        <v>8315</v>
      </c>
      <c r="R3597" t="s">
        <v>8316</v>
      </c>
      <c r="S3597" s="17">
        <f t="shared" si="283"/>
        <v>42050.008368055554</v>
      </c>
      <c r="T3597" s="18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11">
        <f t="shared" si="281"/>
        <v>79</v>
      </c>
      <c r="Q3598" s="13" t="s">
        <v>8315</v>
      </c>
      <c r="R3598" t="s">
        <v>8316</v>
      </c>
      <c r="S3598" s="17">
        <f t="shared" si="283"/>
        <v>41856.715069444443</v>
      </c>
      <c r="T3598" s="18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11">
        <f t="shared" si="281"/>
        <v>77.73</v>
      </c>
      <c r="Q3599" s="13" t="s">
        <v>8315</v>
      </c>
      <c r="R3599" t="s">
        <v>8316</v>
      </c>
      <c r="S3599" s="17">
        <f t="shared" si="283"/>
        <v>42417.585532407407</v>
      </c>
      <c r="T3599" s="18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11">
        <f t="shared" si="281"/>
        <v>40.78</v>
      </c>
      <c r="Q3600" s="13" t="s">
        <v>8315</v>
      </c>
      <c r="R3600" t="s">
        <v>8316</v>
      </c>
      <c r="S3600" s="17">
        <f t="shared" si="283"/>
        <v>41866.79886574074</v>
      </c>
      <c r="T3600" s="18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11">
        <f t="shared" si="281"/>
        <v>59.41</v>
      </c>
      <c r="Q3601" s="13" t="s">
        <v>8315</v>
      </c>
      <c r="R3601" t="s">
        <v>8316</v>
      </c>
      <c r="S3601" s="17">
        <f t="shared" si="283"/>
        <v>42220.79487268519</v>
      </c>
      <c r="T3601" s="18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11">
        <f t="shared" si="281"/>
        <v>3.25</v>
      </c>
      <c r="Q3602" s="13" t="s">
        <v>8315</v>
      </c>
      <c r="R3602" t="s">
        <v>8316</v>
      </c>
      <c r="S3602" s="17">
        <f t="shared" si="283"/>
        <v>42628.849120370374</v>
      </c>
      <c r="T3602" s="18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7">
        <f t="shared" si="283"/>
        <v>41990.99863425926</v>
      </c>
      <c r="T3603" s="18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11">
        <f t="shared" si="281"/>
        <v>81.67</v>
      </c>
      <c r="Q3604" s="13" t="s">
        <v>8315</v>
      </c>
      <c r="R3604" t="s">
        <v>8316</v>
      </c>
      <c r="S3604" s="17">
        <f t="shared" si="283"/>
        <v>42447.894432870366</v>
      </c>
      <c r="T3604" s="18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11">
        <f t="shared" si="281"/>
        <v>44.91</v>
      </c>
      <c r="Q3605" s="13" t="s">
        <v>8315</v>
      </c>
      <c r="R3605" t="s">
        <v>8316</v>
      </c>
      <c r="S3605" s="17">
        <f t="shared" si="283"/>
        <v>42283.864351851851</v>
      </c>
      <c r="T3605" s="18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11">
        <f t="shared" si="281"/>
        <v>49.06</v>
      </c>
      <c r="Q3606" s="13" t="s">
        <v>8315</v>
      </c>
      <c r="R3606" t="s">
        <v>8316</v>
      </c>
      <c r="S3606" s="17">
        <f t="shared" si="283"/>
        <v>42483.015694444446</v>
      </c>
      <c r="T3606" s="18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11">
        <f t="shared" si="281"/>
        <v>30.67</v>
      </c>
      <c r="Q3607" s="13" t="s">
        <v>8315</v>
      </c>
      <c r="R3607" t="s">
        <v>8316</v>
      </c>
      <c r="S3607" s="17">
        <f t="shared" si="283"/>
        <v>42383.793124999997</v>
      </c>
      <c r="T3607" s="18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11">
        <f t="shared" si="281"/>
        <v>61.06</v>
      </c>
      <c r="Q3608" s="13" t="s">
        <v>8315</v>
      </c>
      <c r="R3608" t="s">
        <v>8316</v>
      </c>
      <c r="S3608" s="17">
        <f t="shared" si="283"/>
        <v>42566.604826388888</v>
      </c>
      <c r="T3608" s="18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11">
        <f t="shared" si="281"/>
        <v>29</v>
      </c>
      <c r="Q3609" s="13" t="s">
        <v>8315</v>
      </c>
      <c r="R3609" t="s">
        <v>8316</v>
      </c>
      <c r="S3609" s="17">
        <f t="shared" si="283"/>
        <v>42338.963912037041</v>
      </c>
      <c r="T3609" s="18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11">
        <f t="shared" si="281"/>
        <v>29.63</v>
      </c>
      <c r="Q3610" s="13" t="s">
        <v>8315</v>
      </c>
      <c r="R3610" t="s">
        <v>8316</v>
      </c>
      <c r="S3610" s="17">
        <f t="shared" si="283"/>
        <v>42506.709375000006</v>
      </c>
      <c r="T3610" s="18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11">
        <f t="shared" si="281"/>
        <v>143.1</v>
      </c>
      <c r="Q3611" s="13" t="s">
        <v>8315</v>
      </c>
      <c r="R3611" t="s">
        <v>8316</v>
      </c>
      <c r="S3611" s="17">
        <f t="shared" si="283"/>
        <v>42429.991724537031</v>
      </c>
      <c r="T3611" s="18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11">
        <f t="shared" si="281"/>
        <v>52.35</v>
      </c>
      <c r="Q3612" s="13" t="s">
        <v>8315</v>
      </c>
      <c r="R3612" t="s">
        <v>8316</v>
      </c>
      <c r="S3612" s="17">
        <f t="shared" si="283"/>
        <v>42203.432129629626</v>
      </c>
      <c r="T3612" s="18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11">
        <f t="shared" si="281"/>
        <v>66.67</v>
      </c>
      <c r="Q3613" s="13" t="s">
        <v>8315</v>
      </c>
      <c r="R3613" t="s">
        <v>8316</v>
      </c>
      <c r="S3613" s="17">
        <f t="shared" si="283"/>
        <v>42072.370381944449</v>
      </c>
      <c r="T3613" s="18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11">
        <f t="shared" si="281"/>
        <v>126.67</v>
      </c>
      <c r="Q3614" s="13" t="s">
        <v>8315</v>
      </c>
      <c r="R3614" t="s">
        <v>8316</v>
      </c>
      <c r="S3614" s="17">
        <f t="shared" si="283"/>
        <v>41789.726979166669</v>
      </c>
      <c r="T3614" s="18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11">
        <f t="shared" si="281"/>
        <v>62.5</v>
      </c>
      <c r="Q3615" s="13" t="s">
        <v>8315</v>
      </c>
      <c r="R3615" t="s">
        <v>8316</v>
      </c>
      <c r="S3615" s="17">
        <f t="shared" si="283"/>
        <v>41788.58997685185</v>
      </c>
      <c r="T3615" s="18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11">
        <f t="shared" si="281"/>
        <v>35.49</v>
      </c>
      <c r="Q3616" s="13" t="s">
        <v>8315</v>
      </c>
      <c r="R3616" t="s">
        <v>8316</v>
      </c>
      <c r="S3616" s="17">
        <f t="shared" si="283"/>
        <v>42144.041851851856</v>
      </c>
      <c r="T3616" s="18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11">
        <f t="shared" si="281"/>
        <v>37.08</v>
      </c>
      <c r="Q3617" s="13" t="s">
        <v>8315</v>
      </c>
      <c r="R3617" t="s">
        <v>8316</v>
      </c>
      <c r="S3617" s="17">
        <f t="shared" si="283"/>
        <v>42318.593703703707</v>
      </c>
      <c r="T3617" s="18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11">
        <f t="shared" si="281"/>
        <v>69.33</v>
      </c>
      <c r="Q3618" s="13" t="s">
        <v>8315</v>
      </c>
      <c r="R3618" t="s">
        <v>8316</v>
      </c>
      <c r="S3618" s="17">
        <f t="shared" si="283"/>
        <v>42052.949814814812</v>
      </c>
      <c r="T3618" s="18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11">
        <f t="shared" si="281"/>
        <v>17.25</v>
      </c>
      <c r="Q3619" s="13" t="s">
        <v>8315</v>
      </c>
      <c r="R3619" t="s">
        <v>8316</v>
      </c>
      <c r="S3619" s="17">
        <f t="shared" si="283"/>
        <v>42779.610289351855</v>
      </c>
      <c r="T3619" s="18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11">
        <f t="shared" si="281"/>
        <v>36.07</v>
      </c>
      <c r="Q3620" s="13" t="s">
        <v>8315</v>
      </c>
      <c r="R3620" t="s">
        <v>8316</v>
      </c>
      <c r="S3620" s="17">
        <f t="shared" si="283"/>
        <v>42128.627893518518</v>
      </c>
      <c r="T3620" s="18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11">
        <f t="shared" si="281"/>
        <v>66.47</v>
      </c>
      <c r="Q3621" s="13" t="s">
        <v>8315</v>
      </c>
      <c r="R3621" t="s">
        <v>8316</v>
      </c>
      <c r="S3621" s="17">
        <f t="shared" si="283"/>
        <v>42661.132245370376</v>
      </c>
      <c r="T3621" s="18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11">
        <f t="shared" si="281"/>
        <v>56.07</v>
      </c>
      <c r="Q3622" s="13" t="s">
        <v>8315</v>
      </c>
      <c r="R3622" t="s">
        <v>8316</v>
      </c>
      <c r="S3622" s="17">
        <f t="shared" si="283"/>
        <v>42037.938206018516</v>
      </c>
      <c r="T3622" s="18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11">
        <f t="shared" si="281"/>
        <v>47.03</v>
      </c>
      <c r="Q3623" s="13" t="s">
        <v>8315</v>
      </c>
      <c r="R3623" t="s">
        <v>8316</v>
      </c>
      <c r="S3623" s="17">
        <f t="shared" si="283"/>
        <v>42619.935694444444</v>
      </c>
      <c r="T3623" s="18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11">
        <f t="shared" si="281"/>
        <v>47.67</v>
      </c>
      <c r="Q3624" s="13" t="s">
        <v>8315</v>
      </c>
      <c r="R3624" t="s">
        <v>8316</v>
      </c>
      <c r="S3624" s="17">
        <f t="shared" si="283"/>
        <v>41877.221886574072</v>
      </c>
      <c r="T3624" s="18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11">
        <f t="shared" si="281"/>
        <v>88.24</v>
      </c>
      <c r="Q3625" s="13" t="s">
        <v>8315</v>
      </c>
      <c r="R3625" t="s">
        <v>8316</v>
      </c>
      <c r="S3625" s="17">
        <f t="shared" si="283"/>
        <v>41828.736921296295</v>
      </c>
      <c r="T3625" s="18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11">
        <f t="shared" si="281"/>
        <v>80.72</v>
      </c>
      <c r="Q3626" s="13" t="s">
        <v>8315</v>
      </c>
      <c r="R3626" t="s">
        <v>8316</v>
      </c>
      <c r="S3626" s="17">
        <f t="shared" si="283"/>
        <v>42545.774189814809</v>
      </c>
      <c r="T3626" s="18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11">
        <f t="shared" si="281"/>
        <v>39.49</v>
      </c>
      <c r="Q3627" s="13" t="s">
        <v>8315</v>
      </c>
      <c r="R3627" t="s">
        <v>8316</v>
      </c>
      <c r="S3627" s="17">
        <f t="shared" si="283"/>
        <v>42157.652511574073</v>
      </c>
      <c r="T3627" s="18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11">
        <f t="shared" si="281"/>
        <v>84.85</v>
      </c>
      <c r="Q3628" s="13" t="s">
        <v>8315</v>
      </c>
      <c r="R3628" t="s">
        <v>8316</v>
      </c>
      <c r="S3628" s="17">
        <f t="shared" si="283"/>
        <v>41846.667326388888</v>
      </c>
      <c r="T3628" s="18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11">
        <f t="shared" si="281"/>
        <v>68.97</v>
      </c>
      <c r="Q3629" s="13" t="s">
        <v>8315</v>
      </c>
      <c r="R3629" t="s">
        <v>8316</v>
      </c>
      <c r="S3629" s="17">
        <f t="shared" si="283"/>
        <v>42460.741747685184</v>
      </c>
      <c r="T3629" s="18">
        <f t="shared" si="284"/>
        <v>42511.165972222225</v>
      </c>
      <c r="U3629">
        <f t="shared" ref="U3629:U3692" si="285">YEAR(S3629)</f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s="11">
        <f t="shared" si="281"/>
        <v>0</v>
      </c>
      <c r="Q3630" s="13" t="s">
        <v>8315</v>
      </c>
      <c r="R3630" t="s">
        <v>8357</v>
      </c>
      <c r="S3630" s="17">
        <f t="shared" si="283"/>
        <v>42291.833287037036</v>
      </c>
      <c r="T3630" s="18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 s="11">
        <f t="shared" si="281"/>
        <v>1</v>
      </c>
      <c r="Q3631" s="13" t="s">
        <v>8315</v>
      </c>
      <c r="R3631" t="s">
        <v>8357</v>
      </c>
      <c r="S3631" s="17">
        <f t="shared" si="283"/>
        <v>42437.094490740739</v>
      </c>
      <c r="T3631" s="18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 s="11">
        <f t="shared" si="281"/>
        <v>1</v>
      </c>
      <c r="Q3632" s="13" t="s">
        <v>8315</v>
      </c>
      <c r="R3632" t="s">
        <v>8357</v>
      </c>
      <c r="S3632" s="17">
        <f t="shared" si="283"/>
        <v>41942.84710648148</v>
      </c>
      <c r="T3632" s="18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 s="11">
        <f t="shared" si="281"/>
        <v>147.88</v>
      </c>
      <c r="Q3633" s="13" t="s">
        <v>8315</v>
      </c>
      <c r="R3633" t="s">
        <v>8357</v>
      </c>
      <c r="S3633" s="17">
        <f t="shared" si="283"/>
        <v>41880.753437499996</v>
      </c>
      <c r="T3633" s="18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 s="11">
        <f t="shared" si="281"/>
        <v>100</v>
      </c>
      <c r="Q3634" s="13" t="s">
        <v>8315</v>
      </c>
      <c r="R3634" t="s">
        <v>8357</v>
      </c>
      <c r="S3634" s="17">
        <f t="shared" si="283"/>
        <v>41946.936909722222</v>
      </c>
      <c r="T3634" s="18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 s="11">
        <f t="shared" si="281"/>
        <v>56.84</v>
      </c>
      <c r="Q3635" s="13" t="s">
        <v>8315</v>
      </c>
      <c r="R3635" t="s">
        <v>8357</v>
      </c>
      <c r="S3635" s="17">
        <f t="shared" si="283"/>
        <v>42649.623460648145</v>
      </c>
      <c r="T3635" s="18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 s="11">
        <f t="shared" si="281"/>
        <v>176.94</v>
      </c>
      <c r="Q3636" s="13" t="s">
        <v>8315</v>
      </c>
      <c r="R3636" t="s">
        <v>8357</v>
      </c>
      <c r="S3636" s="17">
        <f t="shared" si="283"/>
        <v>42701.166365740741</v>
      </c>
      <c r="T3636" s="18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 s="11">
        <f t="shared" si="281"/>
        <v>127.6</v>
      </c>
      <c r="Q3637" s="13" t="s">
        <v>8315</v>
      </c>
      <c r="R3637" t="s">
        <v>8357</v>
      </c>
      <c r="S3637" s="17">
        <f t="shared" si="283"/>
        <v>42450.88282407407</v>
      </c>
      <c r="T3637" s="18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s="11">
        <f t="shared" si="281"/>
        <v>0</v>
      </c>
      <c r="Q3638" s="13" t="s">
        <v>8315</v>
      </c>
      <c r="R3638" t="s">
        <v>8357</v>
      </c>
      <c r="S3638" s="17">
        <f t="shared" si="283"/>
        <v>42226.694780092599</v>
      </c>
      <c r="T3638" s="18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 s="11">
        <f t="shared" si="281"/>
        <v>66.14</v>
      </c>
      <c r="Q3639" s="13" t="s">
        <v>8315</v>
      </c>
      <c r="R3639" t="s">
        <v>8357</v>
      </c>
      <c r="S3639" s="17">
        <f t="shared" si="283"/>
        <v>41975.700636574074</v>
      </c>
      <c r="T3639" s="18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 s="11">
        <f t="shared" si="281"/>
        <v>108</v>
      </c>
      <c r="Q3640" s="13" t="s">
        <v>8315</v>
      </c>
      <c r="R3640" t="s">
        <v>8357</v>
      </c>
      <c r="S3640" s="17">
        <f t="shared" si="283"/>
        <v>42053.672824074078</v>
      </c>
      <c r="T3640" s="18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 s="11">
        <f t="shared" si="281"/>
        <v>1</v>
      </c>
      <c r="Q3641" s="13" t="s">
        <v>8315</v>
      </c>
      <c r="R3641" t="s">
        <v>8357</v>
      </c>
      <c r="S3641" s="17">
        <f t="shared" si="283"/>
        <v>42590.677152777775</v>
      </c>
      <c r="T3641" s="18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7">
        <f t="shared" si="283"/>
        <v>42104.781597222223</v>
      </c>
      <c r="T3642" s="18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s="11">
        <f t="shared" si="281"/>
        <v>0</v>
      </c>
      <c r="Q3643" s="13" t="s">
        <v>8315</v>
      </c>
      <c r="R3643" t="s">
        <v>8357</v>
      </c>
      <c r="S3643" s="17">
        <f t="shared" si="283"/>
        <v>41899.627071759263</v>
      </c>
      <c r="T3643" s="18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 s="11">
        <f t="shared" si="281"/>
        <v>7.5</v>
      </c>
      <c r="Q3644" s="13" t="s">
        <v>8315</v>
      </c>
      <c r="R3644" t="s">
        <v>8357</v>
      </c>
      <c r="S3644" s="17">
        <f t="shared" si="283"/>
        <v>42297.816284722227</v>
      </c>
      <c r="T3644" s="18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s="11">
        <f t="shared" ref="P3645:P3708" si="286">IFERROR(ROUND(E3645/L3645,2),0)</f>
        <v>0</v>
      </c>
      <c r="Q3645" s="13" t="s">
        <v>8315</v>
      </c>
      <c r="R3645" t="s">
        <v>8357</v>
      </c>
      <c r="S3645" s="17">
        <f t="shared" si="283"/>
        <v>42285.143969907411</v>
      </c>
      <c r="T3645" s="18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 s="11">
        <f t="shared" si="286"/>
        <v>68.42</v>
      </c>
      <c r="Q3646" s="13" t="s">
        <v>8315</v>
      </c>
      <c r="R3646" t="s">
        <v>8357</v>
      </c>
      <c r="S3646" s="17">
        <f t="shared" si="283"/>
        <v>42409.241747685184</v>
      </c>
      <c r="T3646" s="18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 s="11">
        <f t="shared" si="286"/>
        <v>1</v>
      </c>
      <c r="Q3647" s="13" t="s">
        <v>8315</v>
      </c>
      <c r="R3647" t="s">
        <v>8357</v>
      </c>
      <c r="S3647" s="17">
        <f t="shared" si="283"/>
        <v>42665.970347222217</v>
      </c>
      <c r="T3647" s="18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 s="11">
        <f t="shared" si="286"/>
        <v>60.13</v>
      </c>
      <c r="Q3648" s="13" t="s">
        <v>8315</v>
      </c>
      <c r="R3648" t="s">
        <v>8357</v>
      </c>
      <c r="S3648" s="17">
        <f t="shared" si="283"/>
        <v>42140.421319444446</v>
      </c>
      <c r="T3648" s="18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 s="11">
        <f t="shared" si="286"/>
        <v>15</v>
      </c>
      <c r="Q3649" s="13" t="s">
        <v>8315</v>
      </c>
      <c r="R3649" t="s">
        <v>8357</v>
      </c>
      <c r="S3649" s="17">
        <f t="shared" si="283"/>
        <v>42598.749155092592</v>
      </c>
      <c r="T3649" s="18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 s="11">
        <f t="shared" si="286"/>
        <v>550.04</v>
      </c>
      <c r="Q3650" s="13" t="s">
        <v>8315</v>
      </c>
      <c r="R3650" t="s">
        <v>8316</v>
      </c>
      <c r="S3650" s="17">
        <f t="shared" si="283"/>
        <v>41887.292187500003</v>
      </c>
      <c r="T3650" s="18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 s="11">
        <f t="shared" si="286"/>
        <v>97.5</v>
      </c>
      <c r="Q3651" s="13" t="s">
        <v>8315</v>
      </c>
      <c r="R3651" t="s">
        <v>8316</v>
      </c>
      <c r="S3651" s="17">
        <f t="shared" ref="S3651:S3714" si="288">(((J3651/60)/60)/24)+DATE(1970,1,1)</f>
        <v>41780.712893518517</v>
      </c>
      <c r="T3651" s="18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11">
        <f t="shared" si="286"/>
        <v>29.41</v>
      </c>
      <c r="Q3652" s="13" t="s">
        <v>8315</v>
      </c>
      <c r="R3652" t="s">
        <v>8316</v>
      </c>
      <c r="S3652" s="17">
        <f t="shared" si="288"/>
        <v>42381.478981481487</v>
      </c>
      <c r="T3652" s="18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11">
        <f t="shared" si="286"/>
        <v>57.78</v>
      </c>
      <c r="Q3653" s="13" t="s">
        <v>8315</v>
      </c>
      <c r="R3653" t="s">
        <v>8316</v>
      </c>
      <c r="S3653" s="17">
        <f t="shared" si="288"/>
        <v>41828.646319444444</v>
      </c>
      <c r="T3653" s="18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11">
        <f t="shared" si="286"/>
        <v>44.24</v>
      </c>
      <c r="Q3654" s="13" t="s">
        <v>8315</v>
      </c>
      <c r="R3654" t="s">
        <v>8316</v>
      </c>
      <c r="S3654" s="17">
        <f t="shared" si="288"/>
        <v>42596.644699074073</v>
      </c>
      <c r="T3654" s="18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11">
        <f t="shared" si="286"/>
        <v>60.91</v>
      </c>
      <c r="Q3655" s="13" t="s">
        <v>8315</v>
      </c>
      <c r="R3655" t="s">
        <v>8316</v>
      </c>
      <c r="S3655" s="17">
        <f t="shared" si="288"/>
        <v>42191.363506944443</v>
      </c>
      <c r="T3655" s="18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11">
        <f t="shared" si="286"/>
        <v>68.84</v>
      </c>
      <c r="Q3656" s="13" t="s">
        <v>8315</v>
      </c>
      <c r="R3656" t="s">
        <v>8316</v>
      </c>
      <c r="S3656" s="17">
        <f t="shared" si="288"/>
        <v>42440.416504629626</v>
      </c>
      <c r="T3656" s="18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11">
        <f t="shared" si="286"/>
        <v>73.58</v>
      </c>
      <c r="Q3657" s="13" t="s">
        <v>8315</v>
      </c>
      <c r="R3657" t="s">
        <v>8316</v>
      </c>
      <c r="S3657" s="17">
        <f t="shared" si="288"/>
        <v>42173.803217592591</v>
      </c>
      <c r="T3657" s="18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11">
        <f t="shared" si="286"/>
        <v>115.02</v>
      </c>
      <c r="Q3658" s="13" t="s">
        <v>8315</v>
      </c>
      <c r="R3658" t="s">
        <v>8316</v>
      </c>
      <c r="S3658" s="17">
        <f t="shared" si="288"/>
        <v>42737.910138888896</v>
      </c>
      <c r="T3658" s="18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11">
        <f t="shared" si="286"/>
        <v>110.75</v>
      </c>
      <c r="Q3659" s="13" t="s">
        <v>8315</v>
      </c>
      <c r="R3659" t="s">
        <v>8316</v>
      </c>
      <c r="S3659" s="17">
        <f t="shared" si="288"/>
        <v>42499.629849537043</v>
      </c>
      <c r="T3659" s="18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11">
        <f t="shared" si="286"/>
        <v>75.5</v>
      </c>
      <c r="Q3660" s="13" t="s">
        <v>8315</v>
      </c>
      <c r="R3660" t="s">
        <v>8316</v>
      </c>
      <c r="S3660" s="17">
        <f t="shared" si="288"/>
        <v>41775.858564814815</v>
      </c>
      <c r="T3660" s="18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11">
        <f t="shared" si="286"/>
        <v>235.46</v>
      </c>
      <c r="Q3661" s="13" t="s">
        <v>8315</v>
      </c>
      <c r="R3661" t="s">
        <v>8316</v>
      </c>
      <c r="S3661" s="17">
        <f t="shared" si="288"/>
        <v>42055.277199074073</v>
      </c>
      <c r="T3661" s="18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11">
        <f t="shared" si="286"/>
        <v>11.36</v>
      </c>
      <c r="Q3662" s="13" t="s">
        <v>8315</v>
      </c>
      <c r="R3662" t="s">
        <v>8316</v>
      </c>
      <c r="S3662" s="17">
        <f t="shared" si="288"/>
        <v>41971.881076388891</v>
      </c>
      <c r="T3662" s="18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11">
        <f t="shared" si="286"/>
        <v>92.5</v>
      </c>
      <c r="Q3663" s="13" t="s">
        <v>8315</v>
      </c>
      <c r="R3663" t="s">
        <v>8316</v>
      </c>
      <c r="S3663" s="17">
        <f t="shared" si="288"/>
        <v>42447.896666666667</v>
      </c>
      <c r="T3663" s="18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11">
        <f t="shared" si="286"/>
        <v>202.85</v>
      </c>
      <c r="Q3664" s="13" t="s">
        <v>8315</v>
      </c>
      <c r="R3664" t="s">
        <v>8316</v>
      </c>
      <c r="S3664" s="17">
        <f t="shared" si="288"/>
        <v>42064.220069444447</v>
      </c>
      <c r="T3664" s="18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11">
        <f t="shared" si="286"/>
        <v>26</v>
      </c>
      <c r="Q3665" s="13" t="s">
        <v>8315</v>
      </c>
      <c r="R3665" t="s">
        <v>8316</v>
      </c>
      <c r="S3665" s="17">
        <f t="shared" si="288"/>
        <v>42665.451736111107</v>
      </c>
      <c r="T3665" s="18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11">
        <f t="shared" si="286"/>
        <v>46.05</v>
      </c>
      <c r="Q3666" s="13" t="s">
        <v>8315</v>
      </c>
      <c r="R3666" t="s">
        <v>8316</v>
      </c>
      <c r="S3666" s="17">
        <f t="shared" si="288"/>
        <v>42523.248715277776</v>
      </c>
      <c r="T3666" s="18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11">
        <f t="shared" si="286"/>
        <v>51</v>
      </c>
      <c r="Q3667" s="13" t="s">
        <v>8315</v>
      </c>
      <c r="R3667" t="s">
        <v>8316</v>
      </c>
      <c r="S3667" s="17">
        <f t="shared" si="288"/>
        <v>42294.808124999996</v>
      </c>
      <c r="T3667" s="18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11">
        <f t="shared" si="286"/>
        <v>31.58</v>
      </c>
      <c r="Q3668" s="13" t="s">
        <v>8315</v>
      </c>
      <c r="R3668" t="s">
        <v>8316</v>
      </c>
      <c r="S3668" s="17">
        <f t="shared" si="288"/>
        <v>41822.90488425926</v>
      </c>
      <c r="T3668" s="18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11">
        <f t="shared" si="286"/>
        <v>53.36</v>
      </c>
      <c r="Q3669" s="13" t="s">
        <v>8315</v>
      </c>
      <c r="R3669" t="s">
        <v>8316</v>
      </c>
      <c r="S3669" s="17">
        <f t="shared" si="288"/>
        <v>42173.970127314817</v>
      </c>
      <c r="T3669" s="18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11">
        <f t="shared" si="286"/>
        <v>36.96</v>
      </c>
      <c r="Q3670" s="13" t="s">
        <v>8315</v>
      </c>
      <c r="R3670" t="s">
        <v>8316</v>
      </c>
      <c r="S3670" s="17">
        <f t="shared" si="288"/>
        <v>42185.556157407409</v>
      </c>
      <c r="T3670" s="18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7">
        <f t="shared" si="288"/>
        <v>42136.675196759257</v>
      </c>
      <c r="T3671" s="18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7">
        <f t="shared" si="288"/>
        <v>42142.514016203699</v>
      </c>
      <c r="T3672" s="18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11">
        <f t="shared" si="286"/>
        <v>88.25</v>
      </c>
      <c r="Q3673" s="13" t="s">
        <v>8315</v>
      </c>
      <c r="R3673" t="s">
        <v>8316</v>
      </c>
      <c r="S3673" s="17">
        <f t="shared" si="288"/>
        <v>41820.62809027778</v>
      </c>
      <c r="T3673" s="18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11">
        <f t="shared" si="286"/>
        <v>53.44</v>
      </c>
      <c r="Q3674" s="13" t="s">
        <v>8315</v>
      </c>
      <c r="R3674" t="s">
        <v>8316</v>
      </c>
      <c r="S3674" s="17">
        <f t="shared" si="288"/>
        <v>41878.946574074071</v>
      </c>
      <c r="T3674" s="18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7">
        <f t="shared" si="288"/>
        <v>41914.295104166667</v>
      </c>
      <c r="T3675" s="18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11">
        <f t="shared" si="286"/>
        <v>145.16</v>
      </c>
      <c r="Q3676" s="13" t="s">
        <v>8315</v>
      </c>
      <c r="R3676" t="s">
        <v>8316</v>
      </c>
      <c r="S3676" s="17">
        <f t="shared" si="288"/>
        <v>42556.873020833329</v>
      </c>
      <c r="T3676" s="18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11">
        <f t="shared" si="286"/>
        <v>23.33</v>
      </c>
      <c r="Q3677" s="13" t="s">
        <v>8315</v>
      </c>
      <c r="R3677" t="s">
        <v>8316</v>
      </c>
      <c r="S3677" s="17">
        <f t="shared" si="288"/>
        <v>42493.597013888888</v>
      </c>
      <c r="T3677" s="18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11">
        <f t="shared" si="286"/>
        <v>64.38</v>
      </c>
      <c r="Q3678" s="13" t="s">
        <v>8315</v>
      </c>
      <c r="R3678" t="s">
        <v>8316</v>
      </c>
      <c r="S3678" s="17">
        <f t="shared" si="288"/>
        <v>41876.815787037034</v>
      </c>
      <c r="T3678" s="18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11">
        <f t="shared" si="286"/>
        <v>62.05</v>
      </c>
      <c r="Q3679" s="13" t="s">
        <v>8315</v>
      </c>
      <c r="R3679" t="s">
        <v>8316</v>
      </c>
      <c r="S3679" s="17">
        <f t="shared" si="288"/>
        <v>41802.574282407404</v>
      </c>
      <c r="T3679" s="18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11">
        <f t="shared" si="286"/>
        <v>66.13</v>
      </c>
      <c r="Q3680" s="13" t="s">
        <v>8315</v>
      </c>
      <c r="R3680" t="s">
        <v>8316</v>
      </c>
      <c r="S3680" s="17">
        <f t="shared" si="288"/>
        <v>42120.531226851846</v>
      </c>
      <c r="T3680" s="18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7">
        <f t="shared" si="288"/>
        <v>41786.761354166665</v>
      </c>
      <c r="T3681" s="18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11">
        <f t="shared" si="286"/>
        <v>99.5</v>
      </c>
      <c r="Q3682" s="13" t="s">
        <v>8315</v>
      </c>
      <c r="R3682" t="s">
        <v>8316</v>
      </c>
      <c r="S3682" s="17">
        <f t="shared" si="288"/>
        <v>42627.454097222217</v>
      </c>
      <c r="T3682" s="18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11">
        <f t="shared" si="286"/>
        <v>62.17</v>
      </c>
      <c r="Q3683" s="13" t="s">
        <v>8315</v>
      </c>
      <c r="R3683" t="s">
        <v>8316</v>
      </c>
      <c r="S3683" s="17">
        <f t="shared" si="288"/>
        <v>42374.651504629626</v>
      </c>
      <c r="T3683" s="18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11">
        <f t="shared" si="286"/>
        <v>62.33</v>
      </c>
      <c r="Q3684" s="13" t="s">
        <v>8315</v>
      </c>
      <c r="R3684" t="s">
        <v>8316</v>
      </c>
      <c r="S3684" s="17">
        <f t="shared" si="288"/>
        <v>41772.685393518521</v>
      </c>
      <c r="T3684" s="18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11">
        <f t="shared" si="286"/>
        <v>58.79</v>
      </c>
      <c r="Q3685" s="13" t="s">
        <v>8315</v>
      </c>
      <c r="R3685" t="s">
        <v>8316</v>
      </c>
      <c r="S3685" s="17">
        <f t="shared" si="288"/>
        <v>42633.116851851853</v>
      </c>
      <c r="T3685" s="18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11">
        <f t="shared" si="286"/>
        <v>45.35</v>
      </c>
      <c r="Q3686" s="13" t="s">
        <v>8315</v>
      </c>
      <c r="R3686" t="s">
        <v>8316</v>
      </c>
      <c r="S3686" s="17">
        <f t="shared" si="288"/>
        <v>42219.180393518516</v>
      </c>
      <c r="T3686" s="18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11">
        <f t="shared" si="286"/>
        <v>41.94</v>
      </c>
      <c r="Q3687" s="13" t="s">
        <v>8315</v>
      </c>
      <c r="R3687" t="s">
        <v>8316</v>
      </c>
      <c r="S3687" s="17">
        <f t="shared" si="288"/>
        <v>41753.593275462961</v>
      </c>
      <c r="T3687" s="18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11">
        <f t="shared" si="286"/>
        <v>59.17</v>
      </c>
      <c r="Q3688" s="13" t="s">
        <v>8315</v>
      </c>
      <c r="R3688" t="s">
        <v>8316</v>
      </c>
      <c r="S3688" s="17">
        <f t="shared" si="288"/>
        <v>42230.662731481483</v>
      </c>
      <c r="T3688" s="18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11">
        <f t="shared" si="286"/>
        <v>200.49</v>
      </c>
      <c r="Q3689" s="13" t="s">
        <v>8315</v>
      </c>
      <c r="R3689" t="s">
        <v>8316</v>
      </c>
      <c r="S3689" s="17">
        <f t="shared" si="288"/>
        <v>41787.218229166669</v>
      </c>
      <c r="T3689" s="18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11">
        <f t="shared" si="286"/>
        <v>83.97</v>
      </c>
      <c r="Q3690" s="13" t="s">
        <v>8315</v>
      </c>
      <c r="R3690" t="s">
        <v>8316</v>
      </c>
      <c r="S3690" s="17">
        <f t="shared" si="288"/>
        <v>41829.787083333329</v>
      </c>
      <c r="T3690" s="18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11">
        <f t="shared" si="286"/>
        <v>57.26</v>
      </c>
      <c r="Q3691" s="13" t="s">
        <v>8315</v>
      </c>
      <c r="R3691" t="s">
        <v>8316</v>
      </c>
      <c r="S3691" s="17">
        <f t="shared" si="288"/>
        <v>42147.826840277776</v>
      </c>
      <c r="T3691" s="18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11">
        <f t="shared" si="286"/>
        <v>58.06</v>
      </c>
      <c r="Q3692" s="13" t="s">
        <v>8315</v>
      </c>
      <c r="R3692" t="s">
        <v>8316</v>
      </c>
      <c r="S3692" s="17">
        <f t="shared" si="288"/>
        <v>41940.598182870373</v>
      </c>
      <c r="T3692" s="18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11">
        <f t="shared" si="286"/>
        <v>186.8</v>
      </c>
      <c r="Q3693" s="13" t="s">
        <v>8315</v>
      </c>
      <c r="R3693" t="s">
        <v>8316</v>
      </c>
      <c r="S3693" s="17">
        <f t="shared" si="288"/>
        <v>42020.700567129628</v>
      </c>
      <c r="T3693" s="18">
        <f t="shared" si="289"/>
        <v>42065.207638888889</v>
      </c>
      <c r="U3693">
        <f t="shared" ref="U3693:U3756" si="290">YEAR(S3693)</f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11">
        <f t="shared" si="286"/>
        <v>74.12</v>
      </c>
      <c r="Q3694" s="13" t="s">
        <v>8315</v>
      </c>
      <c r="R3694" t="s">
        <v>8316</v>
      </c>
      <c r="S3694" s="17">
        <f t="shared" si="288"/>
        <v>41891.96503472222</v>
      </c>
      <c r="T3694" s="18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11">
        <f t="shared" si="286"/>
        <v>30.71</v>
      </c>
      <c r="Q3695" s="13" t="s">
        <v>8315</v>
      </c>
      <c r="R3695" t="s">
        <v>8316</v>
      </c>
      <c r="S3695" s="17">
        <f t="shared" si="288"/>
        <v>42309.191307870366</v>
      </c>
      <c r="T3695" s="18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11">
        <f t="shared" si="286"/>
        <v>62.67</v>
      </c>
      <c r="Q3696" s="13" t="s">
        <v>8315</v>
      </c>
      <c r="R3696" t="s">
        <v>8316</v>
      </c>
      <c r="S3696" s="17">
        <f t="shared" si="288"/>
        <v>42490.133877314816</v>
      </c>
      <c r="T3696" s="18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11">
        <f t="shared" si="286"/>
        <v>121.36</v>
      </c>
      <c r="Q3697" s="13" t="s">
        <v>8315</v>
      </c>
      <c r="R3697" t="s">
        <v>8316</v>
      </c>
      <c r="S3697" s="17">
        <f t="shared" si="288"/>
        <v>41995.870486111111</v>
      </c>
      <c r="T3697" s="18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11">
        <f t="shared" si="286"/>
        <v>39.74</v>
      </c>
      <c r="Q3698" s="13" t="s">
        <v>8315</v>
      </c>
      <c r="R3698" t="s">
        <v>8316</v>
      </c>
      <c r="S3698" s="17">
        <f t="shared" si="288"/>
        <v>41988.617083333331</v>
      </c>
      <c r="T3698" s="18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11">
        <f t="shared" si="286"/>
        <v>72</v>
      </c>
      <c r="Q3699" s="13" t="s">
        <v>8315</v>
      </c>
      <c r="R3699" t="s">
        <v>8316</v>
      </c>
      <c r="S3699" s="17">
        <f t="shared" si="288"/>
        <v>42479.465833333335</v>
      </c>
      <c r="T3699" s="18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7">
        <f t="shared" si="288"/>
        <v>42401.806562500002</v>
      </c>
      <c r="T3700" s="18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11">
        <f t="shared" si="286"/>
        <v>63</v>
      </c>
      <c r="Q3701" s="13" t="s">
        <v>8315</v>
      </c>
      <c r="R3701" t="s">
        <v>8316</v>
      </c>
      <c r="S3701" s="17">
        <f t="shared" si="288"/>
        <v>41897.602037037039</v>
      </c>
      <c r="T3701" s="18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11">
        <f t="shared" si="286"/>
        <v>33.67</v>
      </c>
      <c r="Q3702" s="13" t="s">
        <v>8315</v>
      </c>
      <c r="R3702" t="s">
        <v>8316</v>
      </c>
      <c r="S3702" s="17">
        <f t="shared" si="288"/>
        <v>41882.585648148146</v>
      </c>
      <c r="T3702" s="18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7">
        <f t="shared" si="288"/>
        <v>42129.541585648149</v>
      </c>
      <c r="T3703" s="18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7">
        <f t="shared" si="288"/>
        <v>42524.53800925926</v>
      </c>
      <c r="T3704" s="18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11">
        <f t="shared" si="286"/>
        <v>43.2</v>
      </c>
      <c r="Q3705" s="13" t="s">
        <v>8315</v>
      </c>
      <c r="R3705" t="s">
        <v>8316</v>
      </c>
      <c r="S3705" s="17">
        <f t="shared" si="288"/>
        <v>42556.504490740743</v>
      </c>
      <c r="T3705" s="18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11">
        <f t="shared" si="286"/>
        <v>15.15</v>
      </c>
      <c r="Q3706" s="13" t="s">
        <v>8315</v>
      </c>
      <c r="R3706" t="s">
        <v>8316</v>
      </c>
      <c r="S3706" s="17">
        <f t="shared" si="288"/>
        <v>42461.689745370371</v>
      </c>
      <c r="T3706" s="18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11">
        <f t="shared" si="286"/>
        <v>83.57</v>
      </c>
      <c r="Q3707" s="13" t="s">
        <v>8315</v>
      </c>
      <c r="R3707" t="s">
        <v>8316</v>
      </c>
      <c r="S3707" s="17">
        <f t="shared" si="288"/>
        <v>41792.542986111112</v>
      </c>
      <c r="T3707" s="18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11">
        <f t="shared" si="286"/>
        <v>140</v>
      </c>
      <c r="Q3708" s="13" t="s">
        <v>8315</v>
      </c>
      <c r="R3708" t="s">
        <v>8316</v>
      </c>
      <c r="S3708" s="17">
        <f t="shared" si="288"/>
        <v>41879.913761574076</v>
      </c>
      <c r="T3708" s="18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11">
        <f t="shared" ref="P3709:P3772" si="291">IFERROR(ROUND(E3709/L3709,2),0)</f>
        <v>80.87</v>
      </c>
      <c r="Q3709" s="13" t="s">
        <v>8315</v>
      </c>
      <c r="R3709" t="s">
        <v>8316</v>
      </c>
      <c r="S3709" s="17">
        <f t="shared" si="288"/>
        <v>42552.048356481479</v>
      </c>
      <c r="T3709" s="18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11">
        <f t="shared" si="291"/>
        <v>53.85</v>
      </c>
      <c r="Q3710" s="13" t="s">
        <v>8315</v>
      </c>
      <c r="R3710" t="s">
        <v>8316</v>
      </c>
      <c r="S3710" s="17">
        <f t="shared" si="288"/>
        <v>41810.142199074071</v>
      </c>
      <c r="T3710" s="18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11">
        <f t="shared" si="291"/>
        <v>30.93</v>
      </c>
      <c r="Q3711" s="13" t="s">
        <v>8315</v>
      </c>
      <c r="R3711" t="s">
        <v>8316</v>
      </c>
      <c r="S3711" s="17">
        <f t="shared" si="288"/>
        <v>41785.707708333335</v>
      </c>
      <c r="T3711" s="18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11">
        <f t="shared" si="291"/>
        <v>67.959999999999994</v>
      </c>
      <c r="Q3712" s="13" t="s">
        <v>8315</v>
      </c>
      <c r="R3712" t="s">
        <v>8316</v>
      </c>
      <c r="S3712" s="17">
        <f t="shared" si="288"/>
        <v>42072.576249999998</v>
      </c>
      <c r="T3712" s="18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11">
        <f t="shared" si="291"/>
        <v>27.14</v>
      </c>
      <c r="Q3713" s="13" t="s">
        <v>8315</v>
      </c>
      <c r="R3713" t="s">
        <v>8316</v>
      </c>
      <c r="S3713" s="17">
        <f t="shared" si="288"/>
        <v>41779.724224537036</v>
      </c>
      <c r="T3713" s="18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 s="11">
        <f t="shared" si="291"/>
        <v>110.87</v>
      </c>
      <c r="Q3714" s="13" t="s">
        <v>8315</v>
      </c>
      <c r="R3714" t="s">
        <v>8316</v>
      </c>
      <c r="S3714" s="17">
        <f t="shared" si="288"/>
        <v>42134.172071759262</v>
      </c>
      <c r="T3714" s="18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 s="11">
        <f t="shared" si="291"/>
        <v>106.84</v>
      </c>
      <c r="Q3715" s="13" t="s">
        <v>8315</v>
      </c>
      <c r="R3715" t="s">
        <v>8316</v>
      </c>
      <c r="S3715" s="17">
        <f t="shared" ref="S3715:S3778" si="293">(((J3715/60)/60)/24)+DATE(1970,1,1)</f>
        <v>42505.738032407404</v>
      </c>
      <c r="T3715" s="18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11">
        <f t="shared" si="291"/>
        <v>105.52</v>
      </c>
      <c r="Q3716" s="13" t="s">
        <v>8315</v>
      </c>
      <c r="R3716" t="s">
        <v>8316</v>
      </c>
      <c r="S3716" s="17">
        <f t="shared" si="293"/>
        <v>42118.556331018524</v>
      </c>
      <c r="T3716" s="18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11">
        <f t="shared" si="291"/>
        <v>132.96</v>
      </c>
      <c r="Q3717" s="13" t="s">
        <v>8315</v>
      </c>
      <c r="R3717" t="s">
        <v>8316</v>
      </c>
      <c r="S3717" s="17">
        <f t="shared" si="293"/>
        <v>42036.995590277773</v>
      </c>
      <c r="T3717" s="18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11">
        <f t="shared" si="291"/>
        <v>51.92</v>
      </c>
      <c r="Q3718" s="13" t="s">
        <v>8315</v>
      </c>
      <c r="R3718" t="s">
        <v>8316</v>
      </c>
      <c r="S3718" s="17">
        <f t="shared" si="293"/>
        <v>42360.887835648144</v>
      </c>
      <c r="T3718" s="18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11">
        <f t="shared" si="291"/>
        <v>310</v>
      </c>
      <c r="Q3719" s="13" t="s">
        <v>8315</v>
      </c>
      <c r="R3719" t="s">
        <v>8316</v>
      </c>
      <c r="S3719" s="17">
        <f t="shared" si="293"/>
        <v>42102.866307870368</v>
      </c>
      <c r="T3719" s="18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11">
        <f t="shared" si="291"/>
        <v>26.02</v>
      </c>
      <c r="Q3720" s="13" t="s">
        <v>8315</v>
      </c>
      <c r="R3720" t="s">
        <v>8316</v>
      </c>
      <c r="S3720" s="17">
        <f t="shared" si="293"/>
        <v>42032.716145833328</v>
      </c>
      <c r="T3720" s="18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11">
        <f t="shared" si="291"/>
        <v>105</v>
      </c>
      <c r="Q3721" s="13" t="s">
        <v>8315</v>
      </c>
      <c r="R3721" t="s">
        <v>8316</v>
      </c>
      <c r="S3721" s="17">
        <f t="shared" si="293"/>
        <v>42147.729930555557</v>
      </c>
      <c r="T3721" s="18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11">
        <f t="shared" si="291"/>
        <v>86.23</v>
      </c>
      <c r="Q3722" s="13" t="s">
        <v>8315</v>
      </c>
      <c r="R3722" t="s">
        <v>8316</v>
      </c>
      <c r="S3722" s="17">
        <f t="shared" si="293"/>
        <v>42165.993125000001</v>
      </c>
      <c r="T3722" s="18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11">
        <f t="shared" si="291"/>
        <v>114.55</v>
      </c>
      <c r="Q3723" s="13" t="s">
        <v>8315</v>
      </c>
      <c r="R3723" t="s">
        <v>8316</v>
      </c>
      <c r="S3723" s="17">
        <f t="shared" si="293"/>
        <v>41927.936157407406</v>
      </c>
      <c r="T3723" s="18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11">
        <f t="shared" si="291"/>
        <v>47.66</v>
      </c>
      <c r="Q3724" s="13" t="s">
        <v>8315</v>
      </c>
      <c r="R3724" t="s">
        <v>8316</v>
      </c>
      <c r="S3724" s="17">
        <f t="shared" si="293"/>
        <v>42381.671840277777</v>
      </c>
      <c r="T3724" s="18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11">
        <f t="shared" si="291"/>
        <v>72.89</v>
      </c>
      <c r="Q3725" s="13" t="s">
        <v>8315</v>
      </c>
      <c r="R3725" t="s">
        <v>8316</v>
      </c>
      <c r="S3725" s="17">
        <f t="shared" si="293"/>
        <v>41943.753032407411</v>
      </c>
      <c r="T3725" s="18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11">
        <f t="shared" si="291"/>
        <v>49.55</v>
      </c>
      <c r="Q3726" s="13" t="s">
        <v>8315</v>
      </c>
      <c r="R3726" t="s">
        <v>8316</v>
      </c>
      <c r="S3726" s="17">
        <f t="shared" si="293"/>
        <v>42465.491435185191</v>
      </c>
      <c r="T3726" s="18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11">
        <f t="shared" si="291"/>
        <v>25.4</v>
      </c>
      <c r="Q3727" s="13" t="s">
        <v>8315</v>
      </c>
      <c r="R3727" t="s">
        <v>8316</v>
      </c>
      <c r="S3727" s="17">
        <f t="shared" si="293"/>
        <v>42401.945219907408</v>
      </c>
      <c r="T3727" s="18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11">
        <f t="shared" si="291"/>
        <v>62.59</v>
      </c>
      <c r="Q3728" s="13" t="s">
        <v>8315</v>
      </c>
      <c r="R3728" t="s">
        <v>8316</v>
      </c>
      <c r="S3728" s="17">
        <f t="shared" si="293"/>
        <v>42462.140868055561</v>
      </c>
      <c r="T3728" s="18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11">
        <f t="shared" si="291"/>
        <v>61.06</v>
      </c>
      <c r="Q3729" s="13" t="s">
        <v>8315</v>
      </c>
      <c r="R3729" t="s">
        <v>8316</v>
      </c>
      <c r="S3729" s="17">
        <f t="shared" si="293"/>
        <v>42632.348310185189</v>
      </c>
      <c r="T3729" s="18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11">
        <f t="shared" si="291"/>
        <v>60.06</v>
      </c>
      <c r="Q3730" s="13" t="s">
        <v>8315</v>
      </c>
      <c r="R3730" t="s">
        <v>8316</v>
      </c>
      <c r="S3730" s="17">
        <f t="shared" si="293"/>
        <v>42205.171018518522</v>
      </c>
      <c r="T3730" s="18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7">
        <f t="shared" si="293"/>
        <v>42041.205000000002</v>
      </c>
      <c r="T3731" s="18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11">
        <f t="shared" si="291"/>
        <v>100</v>
      </c>
      <c r="Q3732" s="13" t="s">
        <v>8315</v>
      </c>
      <c r="R3732" t="s">
        <v>8316</v>
      </c>
      <c r="S3732" s="17">
        <f t="shared" si="293"/>
        <v>42203.677766203706</v>
      </c>
      <c r="T3732" s="18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11">
        <f t="shared" si="291"/>
        <v>51.67</v>
      </c>
      <c r="Q3733" s="13" t="s">
        <v>8315</v>
      </c>
      <c r="R3733" t="s">
        <v>8316</v>
      </c>
      <c r="S3733" s="17">
        <f t="shared" si="293"/>
        <v>41983.752847222218</v>
      </c>
      <c r="T3733" s="18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11">
        <f t="shared" si="291"/>
        <v>32.75</v>
      </c>
      <c r="Q3734" s="13" t="s">
        <v>8315</v>
      </c>
      <c r="R3734" t="s">
        <v>8316</v>
      </c>
      <c r="S3734" s="17">
        <f t="shared" si="293"/>
        <v>41968.677465277782</v>
      </c>
      <c r="T3734" s="18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11">
        <f t="shared" si="291"/>
        <v>0</v>
      </c>
      <c r="Q3735" s="13" t="s">
        <v>8315</v>
      </c>
      <c r="R3735" t="s">
        <v>8316</v>
      </c>
      <c r="S3735" s="17">
        <f t="shared" si="293"/>
        <v>42103.024398148147</v>
      </c>
      <c r="T3735" s="18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11">
        <f t="shared" si="291"/>
        <v>61</v>
      </c>
      <c r="Q3736" s="13" t="s">
        <v>8315</v>
      </c>
      <c r="R3736" t="s">
        <v>8316</v>
      </c>
      <c r="S3736" s="17">
        <f t="shared" si="293"/>
        <v>42089.901574074072</v>
      </c>
      <c r="T3736" s="18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11">
        <f t="shared" si="291"/>
        <v>10</v>
      </c>
      <c r="Q3737" s="13" t="s">
        <v>8315</v>
      </c>
      <c r="R3737" t="s">
        <v>8316</v>
      </c>
      <c r="S3737" s="17">
        <f t="shared" si="293"/>
        <v>42122.693159722221</v>
      </c>
      <c r="T3737" s="18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11">
        <f t="shared" si="291"/>
        <v>10</v>
      </c>
      <c r="Q3738" s="13" t="s">
        <v>8315</v>
      </c>
      <c r="R3738" t="s">
        <v>8316</v>
      </c>
      <c r="S3738" s="17">
        <f t="shared" si="293"/>
        <v>42048.711724537032</v>
      </c>
      <c r="T3738" s="18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11">
        <f t="shared" si="291"/>
        <v>37.5</v>
      </c>
      <c r="Q3739" s="13" t="s">
        <v>8315</v>
      </c>
      <c r="R3739" t="s">
        <v>8316</v>
      </c>
      <c r="S3739" s="17">
        <f t="shared" si="293"/>
        <v>42297.691006944442</v>
      </c>
      <c r="T3739" s="18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11">
        <f t="shared" si="291"/>
        <v>45</v>
      </c>
      <c r="Q3740" s="13" t="s">
        <v>8315</v>
      </c>
      <c r="R3740" t="s">
        <v>8316</v>
      </c>
      <c r="S3740" s="17">
        <f t="shared" si="293"/>
        <v>41813.938715277778</v>
      </c>
      <c r="T3740" s="18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11">
        <f t="shared" si="291"/>
        <v>100.63</v>
      </c>
      <c r="Q3741" s="13" t="s">
        <v>8315</v>
      </c>
      <c r="R3741" t="s">
        <v>8316</v>
      </c>
      <c r="S3741" s="17">
        <f t="shared" si="293"/>
        <v>42548.449861111112</v>
      </c>
      <c r="T3741" s="18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11">
        <f t="shared" si="291"/>
        <v>25.57</v>
      </c>
      <c r="Q3742" s="13" t="s">
        <v>8315</v>
      </c>
      <c r="R3742" t="s">
        <v>8316</v>
      </c>
      <c r="S3742" s="17">
        <f t="shared" si="293"/>
        <v>41833.089756944442</v>
      </c>
      <c r="T3742" s="18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11">
        <f t="shared" si="291"/>
        <v>0</v>
      </c>
      <c r="Q3743" s="13" t="s">
        <v>8315</v>
      </c>
      <c r="R3743" t="s">
        <v>8316</v>
      </c>
      <c r="S3743" s="17">
        <f t="shared" si="293"/>
        <v>42325.920717592591</v>
      </c>
      <c r="T3743" s="18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11">
        <f t="shared" si="291"/>
        <v>25</v>
      </c>
      <c r="Q3744" s="13" t="s">
        <v>8315</v>
      </c>
      <c r="R3744" t="s">
        <v>8316</v>
      </c>
      <c r="S3744" s="17">
        <f t="shared" si="293"/>
        <v>41858.214629629627</v>
      </c>
      <c r="T3744" s="18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11">
        <f t="shared" si="291"/>
        <v>0</v>
      </c>
      <c r="Q3745" s="13" t="s">
        <v>8315</v>
      </c>
      <c r="R3745" t="s">
        <v>8316</v>
      </c>
      <c r="S3745" s="17">
        <f t="shared" si="293"/>
        <v>41793.710231481484</v>
      </c>
      <c r="T3745" s="18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11">
        <f t="shared" si="291"/>
        <v>0</v>
      </c>
      <c r="Q3746" s="13" t="s">
        <v>8315</v>
      </c>
      <c r="R3746" t="s">
        <v>8316</v>
      </c>
      <c r="S3746" s="17">
        <f t="shared" si="293"/>
        <v>41793.814259259263</v>
      </c>
      <c r="T3746" s="18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11">
        <f t="shared" si="291"/>
        <v>10</v>
      </c>
      <c r="Q3747" s="13" t="s">
        <v>8315</v>
      </c>
      <c r="R3747" t="s">
        <v>8316</v>
      </c>
      <c r="S3747" s="17">
        <f t="shared" si="293"/>
        <v>41831.697939814818</v>
      </c>
      <c r="T3747" s="18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11">
        <f t="shared" si="291"/>
        <v>202</v>
      </c>
      <c r="Q3748" s="13" t="s">
        <v>8315</v>
      </c>
      <c r="R3748" t="s">
        <v>8316</v>
      </c>
      <c r="S3748" s="17">
        <f t="shared" si="293"/>
        <v>42621.389340277776</v>
      </c>
      <c r="T3748" s="18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11">
        <f t="shared" si="291"/>
        <v>25</v>
      </c>
      <c r="Q3749" s="13" t="s">
        <v>8315</v>
      </c>
      <c r="R3749" t="s">
        <v>8316</v>
      </c>
      <c r="S3749" s="17">
        <f t="shared" si="293"/>
        <v>42164.299722222218</v>
      </c>
      <c r="T3749" s="18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 s="11">
        <f t="shared" si="291"/>
        <v>99.54</v>
      </c>
      <c r="Q3750" s="13" t="s">
        <v>8315</v>
      </c>
      <c r="R3750" t="s">
        <v>8357</v>
      </c>
      <c r="S3750" s="17">
        <f t="shared" si="293"/>
        <v>42395.706435185188</v>
      </c>
      <c r="T3750" s="18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 s="11">
        <f t="shared" si="291"/>
        <v>75</v>
      </c>
      <c r="Q3751" s="13" t="s">
        <v>8315</v>
      </c>
      <c r="R3751" t="s">
        <v>8357</v>
      </c>
      <c r="S3751" s="17">
        <f t="shared" si="293"/>
        <v>42458.127175925925</v>
      </c>
      <c r="T3751" s="18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 s="11">
        <f t="shared" si="291"/>
        <v>215.25</v>
      </c>
      <c r="Q3752" s="13" t="s">
        <v>8315</v>
      </c>
      <c r="R3752" t="s">
        <v>8357</v>
      </c>
      <c r="S3752" s="17">
        <f t="shared" si="293"/>
        <v>42016.981574074074</v>
      </c>
      <c r="T3752" s="18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 s="11">
        <f t="shared" si="291"/>
        <v>120.55</v>
      </c>
      <c r="Q3753" s="13" t="s">
        <v>8315</v>
      </c>
      <c r="R3753" t="s">
        <v>8357</v>
      </c>
      <c r="S3753" s="17">
        <f t="shared" si="293"/>
        <v>42403.035567129627</v>
      </c>
      <c r="T3753" s="18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 s="11">
        <f t="shared" si="291"/>
        <v>37.67</v>
      </c>
      <c r="Q3754" s="13" t="s">
        <v>8315</v>
      </c>
      <c r="R3754" t="s">
        <v>8357</v>
      </c>
      <c r="S3754" s="17">
        <f t="shared" si="293"/>
        <v>42619.802488425921</v>
      </c>
      <c r="T3754" s="18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 s="11">
        <f t="shared" si="291"/>
        <v>172.23</v>
      </c>
      <c r="Q3755" s="13" t="s">
        <v>8315</v>
      </c>
      <c r="R3755" t="s">
        <v>8357</v>
      </c>
      <c r="S3755" s="17">
        <f t="shared" si="293"/>
        <v>42128.824074074073</v>
      </c>
      <c r="T3755" s="18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 s="11">
        <f t="shared" si="291"/>
        <v>111.11</v>
      </c>
      <c r="Q3756" s="13" t="s">
        <v>8315</v>
      </c>
      <c r="R3756" t="s">
        <v>8357</v>
      </c>
      <c r="S3756" s="17">
        <f t="shared" si="293"/>
        <v>41808.881215277775</v>
      </c>
      <c r="T3756" s="18">
        <f t="shared" si="294"/>
        <v>41846.207638888889</v>
      </c>
      <c r="U3756">
        <f t="shared" si="290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 s="11">
        <f t="shared" si="291"/>
        <v>25.46</v>
      </c>
      <c r="Q3757" s="13" t="s">
        <v>8315</v>
      </c>
      <c r="R3757" t="s">
        <v>8357</v>
      </c>
      <c r="S3757" s="17">
        <f t="shared" si="293"/>
        <v>42445.866979166662</v>
      </c>
      <c r="T3757" s="18">
        <f t="shared" si="294"/>
        <v>42475.866979166662</v>
      </c>
      <c r="U3757">
        <f t="shared" ref="U3757:U3820" si="295"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7">
        <f t="shared" si="293"/>
        <v>41771.814791666664</v>
      </c>
      <c r="T3758" s="18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7">
        <f t="shared" si="293"/>
        <v>41954.850868055553</v>
      </c>
      <c r="T3759" s="18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 s="11">
        <f t="shared" si="291"/>
        <v>59.04</v>
      </c>
      <c r="Q3760" s="13" t="s">
        <v>8315</v>
      </c>
      <c r="R3760" t="s">
        <v>8357</v>
      </c>
      <c r="S3760" s="17">
        <f t="shared" si="293"/>
        <v>41747.471504629626</v>
      </c>
      <c r="T3760" s="18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 s="11">
        <f t="shared" si="291"/>
        <v>50.11</v>
      </c>
      <c r="Q3761" s="13" t="s">
        <v>8315</v>
      </c>
      <c r="R3761" t="s">
        <v>8357</v>
      </c>
      <c r="S3761" s="17">
        <f t="shared" si="293"/>
        <v>42182.108252314814</v>
      </c>
      <c r="T3761" s="18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 s="11">
        <f t="shared" si="291"/>
        <v>55.5</v>
      </c>
      <c r="Q3762" s="13" t="s">
        <v>8315</v>
      </c>
      <c r="R3762" t="s">
        <v>8357</v>
      </c>
      <c r="S3762" s="17">
        <f t="shared" si="293"/>
        <v>41739.525300925925</v>
      </c>
      <c r="T3762" s="18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 s="11">
        <f t="shared" si="291"/>
        <v>166.67</v>
      </c>
      <c r="Q3763" s="13" t="s">
        <v>8315</v>
      </c>
      <c r="R3763" t="s">
        <v>8357</v>
      </c>
      <c r="S3763" s="17">
        <f t="shared" si="293"/>
        <v>42173.466863425929</v>
      </c>
      <c r="T3763" s="18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 s="11">
        <f t="shared" si="291"/>
        <v>47.43</v>
      </c>
      <c r="Q3764" s="13" t="s">
        <v>8315</v>
      </c>
      <c r="R3764" t="s">
        <v>8357</v>
      </c>
      <c r="S3764" s="17">
        <f t="shared" si="293"/>
        <v>42193.813530092593</v>
      </c>
      <c r="T3764" s="18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 s="11">
        <f t="shared" si="291"/>
        <v>64.94</v>
      </c>
      <c r="Q3765" s="13" t="s">
        <v>8315</v>
      </c>
      <c r="R3765" t="s">
        <v>8357</v>
      </c>
      <c r="S3765" s="17">
        <f t="shared" si="293"/>
        <v>42065.750300925924</v>
      </c>
      <c r="T3765" s="18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 s="11">
        <f t="shared" si="291"/>
        <v>55.56</v>
      </c>
      <c r="Q3766" s="13" t="s">
        <v>8315</v>
      </c>
      <c r="R3766" t="s">
        <v>8357</v>
      </c>
      <c r="S3766" s="17">
        <f t="shared" si="293"/>
        <v>42499.842962962968</v>
      </c>
      <c r="T3766" s="18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 s="11">
        <f t="shared" si="291"/>
        <v>74.22</v>
      </c>
      <c r="Q3767" s="13" t="s">
        <v>8315</v>
      </c>
      <c r="R3767" t="s">
        <v>8357</v>
      </c>
      <c r="S3767" s="17">
        <f t="shared" si="293"/>
        <v>41820.776412037041</v>
      </c>
      <c r="T3767" s="18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 s="11">
        <f t="shared" si="291"/>
        <v>106.93</v>
      </c>
      <c r="Q3768" s="13" t="s">
        <v>8315</v>
      </c>
      <c r="R3768" t="s">
        <v>8357</v>
      </c>
      <c r="S3768" s="17">
        <f t="shared" si="293"/>
        <v>41788.167187500003</v>
      </c>
      <c r="T3768" s="18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 s="11">
        <f t="shared" si="291"/>
        <v>41.7</v>
      </c>
      <c r="Q3769" s="13" t="s">
        <v>8315</v>
      </c>
      <c r="R3769" t="s">
        <v>8357</v>
      </c>
      <c r="S3769" s="17">
        <f t="shared" si="293"/>
        <v>42050.019641203704</v>
      </c>
      <c r="T3769" s="18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7">
        <f t="shared" si="293"/>
        <v>41772.727893518517</v>
      </c>
      <c r="T3770" s="18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 s="11">
        <f t="shared" si="291"/>
        <v>73.33</v>
      </c>
      <c r="Q3771" s="13" t="s">
        <v>8315</v>
      </c>
      <c r="R3771" t="s">
        <v>8357</v>
      </c>
      <c r="S3771" s="17">
        <f t="shared" si="293"/>
        <v>42445.598136574074</v>
      </c>
      <c r="T3771" s="18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 s="11">
        <f t="shared" si="291"/>
        <v>100</v>
      </c>
      <c r="Q3772" s="13" t="s">
        <v>8315</v>
      </c>
      <c r="R3772" t="s">
        <v>8357</v>
      </c>
      <c r="S3772" s="17">
        <f t="shared" si="293"/>
        <v>42138.930671296301</v>
      </c>
      <c r="T3772" s="18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 s="11">
        <f t="shared" ref="P3773:P3836" si="296">IFERROR(ROUND(E3773/L3773,2),0)</f>
        <v>38.42</v>
      </c>
      <c r="Q3773" s="13" t="s">
        <v>8315</v>
      </c>
      <c r="R3773" t="s">
        <v>8357</v>
      </c>
      <c r="S3773" s="17">
        <f t="shared" si="293"/>
        <v>42493.857083333336</v>
      </c>
      <c r="T3773" s="18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 s="11">
        <f t="shared" si="296"/>
        <v>166.97</v>
      </c>
      <c r="Q3774" s="13" t="s">
        <v>8315</v>
      </c>
      <c r="R3774" t="s">
        <v>8357</v>
      </c>
      <c r="S3774" s="17">
        <f t="shared" si="293"/>
        <v>42682.616967592592</v>
      </c>
      <c r="T3774" s="18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 s="11">
        <f t="shared" si="296"/>
        <v>94.91</v>
      </c>
      <c r="Q3775" s="13" t="s">
        <v>8315</v>
      </c>
      <c r="R3775" t="s">
        <v>8357</v>
      </c>
      <c r="S3775" s="17">
        <f t="shared" si="293"/>
        <v>42656.005173611105</v>
      </c>
      <c r="T3775" s="18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 s="11">
        <f t="shared" si="296"/>
        <v>100</v>
      </c>
      <c r="Q3776" s="13" t="s">
        <v>8315</v>
      </c>
      <c r="R3776" t="s">
        <v>8357</v>
      </c>
      <c r="S3776" s="17">
        <f t="shared" si="293"/>
        <v>42087.792303240742</v>
      </c>
      <c r="T3776" s="18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 s="11">
        <f t="shared" si="296"/>
        <v>143.21</v>
      </c>
      <c r="Q3777" s="13" t="s">
        <v>8315</v>
      </c>
      <c r="R3777" t="s">
        <v>8357</v>
      </c>
      <c r="S3777" s="17">
        <f t="shared" si="293"/>
        <v>42075.942627314813</v>
      </c>
      <c r="T3777" s="18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 s="11">
        <f t="shared" si="296"/>
        <v>90.82</v>
      </c>
      <c r="Q3778" s="13" t="s">
        <v>8315</v>
      </c>
      <c r="R3778" t="s">
        <v>8357</v>
      </c>
      <c r="S3778" s="17">
        <f t="shared" si="293"/>
        <v>41814.367800925924</v>
      </c>
      <c r="T3778" s="18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 s="11">
        <f t="shared" si="296"/>
        <v>48.54</v>
      </c>
      <c r="Q3779" s="13" t="s">
        <v>8315</v>
      </c>
      <c r="R3779" t="s">
        <v>8357</v>
      </c>
      <c r="S3779" s="17">
        <f t="shared" ref="S3779:S3842" si="298">(((J3779/60)/60)/24)+DATE(1970,1,1)</f>
        <v>41887.111354166671</v>
      </c>
      <c r="T3779" s="18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 s="11">
        <f t="shared" si="296"/>
        <v>70.03</v>
      </c>
      <c r="Q3780" s="13" t="s">
        <v>8315</v>
      </c>
      <c r="R3780" t="s">
        <v>8357</v>
      </c>
      <c r="S3780" s="17">
        <f t="shared" si="298"/>
        <v>41989.819212962961</v>
      </c>
      <c r="T3780" s="18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 s="11">
        <f t="shared" si="296"/>
        <v>135.63</v>
      </c>
      <c r="Q3781" s="13" t="s">
        <v>8315</v>
      </c>
      <c r="R3781" t="s">
        <v>8357</v>
      </c>
      <c r="S3781" s="17">
        <f t="shared" si="298"/>
        <v>42425.735416666663</v>
      </c>
      <c r="T3781" s="18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 s="11">
        <f t="shared" si="296"/>
        <v>100</v>
      </c>
      <c r="Q3782" s="13" t="s">
        <v>8315</v>
      </c>
      <c r="R3782" t="s">
        <v>8357</v>
      </c>
      <c r="S3782" s="17">
        <f t="shared" si="298"/>
        <v>42166.219733796301</v>
      </c>
      <c r="T3782" s="18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 s="11">
        <f t="shared" si="296"/>
        <v>94.9</v>
      </c>
      <c r="Q3783" s="13" t="s">
        <v>8315</v>
      </c>
      <c r="R3783" t="s">
        <v>8357</v>
      </c>
      <c r="S3783" s="17">
        <f t="shared" si="298"/>
        <v>41865.882928240739</v>
      </c>
      <c r="T3783" s="18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 s="11">
        <f t="shared" si="296"/>
        <v>75.37</v>
      </c>
      <c r="Q3784" s="13" t="s">
        <v>8315</v>
      </c>
      <c r="R3784" t="s">
        <v>8357</v>
      </c>
      <c r="S3784" s="17">
        <f t="shared" si="298"/>
        <v>42546.862233796302</v>
      </c>
      <c r="T3784" s="18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7">
        <f t="shared" si="298"/>
        <v>42420.140277777777</v>
      </c>
      <c r="T3785" s="18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 s="11">
        <f t="shared" si="296"/>
        <v>115</v>
      </c>
      <c r="Q3786" s="13" t="s">
        <v>8315</v>
      </c>
      <c r="R3786" t="s">
        <v>8357</v>
      </c>
      <c r="S3786" s="17">
        <f t="shared" si="298"/>
        <v>42531.980694444443</v>
      </c>
      <c r="T3786" s="18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 s="11">
        <f t="shared" si="296"/>
        <v>100.5</v>
      </c>
      <c r="Q3787" s="13" t="s">
        <v>8315</v>
      </c>
      <c r="R3787" t="s">
        <v>8357</v>
      </c>
      <c r="S3787" s="17">
        <f t="shared" si="298"/>
        <v>42548.63853009259</v>
      </c>
      <c r="T3787" s="18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 s="11">
        <f t="shared" si="296"/>
        <v>93.77</v>
      </c>
      <c r="Q3788" s="13" t="s">
        <v>8315</v>
      </c>
      <c r="R3788" t="s">
        <v>8357</v>
      </c>
      <c r="S3788" s="17">
        <f t="shared" si="298"/>
        <v>42487.037905092591</v>
      </c>
      <c r="T3788" s="18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 s="11">
        <f t="shared" si="296"/>
        <v>35.1</v>
      </c>
      <c r="Q3789" s="13" t="s">
        <v>8315</v>
      </c>
      <c r="R3789" t="s">
        <v>8357</v>
      </c>
      <c r="S3789" s="17">
        <f t="shared" si="298"/>
        <v>42167.534791666665</v>
      </c>
      <c r="T3789" s="18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 s="11">
        <f t="shared" si="296"/>
        <v>500</v>
      </c>
      <c r="Q3790" s="13" t="s">
        <v>8315</v>
      </c>
      <c r="R3790" t="s">
        <v>8357</v>
      </c>
      <c r="S3790" s="17">
        <f t="shared" si="298"/>
        <v>42333.695821759262</v>
      </c>
      <c r="T3790" s="18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 s="11">
        <f t="shared" si="296"/>
        <v>29</v>
      </c>
      <c r="Q3791" s="13" t="s">
        <v>8315</v>
      </c>
      <c r="R3791" t="s">
        <v>8357</v>
      </c>
      <c r="S3791" s="17">
        <f t="shared" si="298"/>
        <v>42138.798819444448</v>
      </c>
      <c r="T3791" s="18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s="11">
        <f t="shared" si="296"/>
        <v>0</v>
      </c>
      <c r="Q3792" s="13" t="s">
        <v>8315</v>
      </c>
      <c r="R3792" t="s">
        <v>8357</v>
      </c>
      <c r="S3792" s="17">
        <f t="shared" si="298"/>
        <v>42666.666932870372</v>
      </c>
      <c r="T3792" s="18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s="11">
        <f t="shared" si="296"/>
        <v>0</v>
      </c>
      <c r="Q3793" s="13" t="s">
        <v>8315</v>
      </c>
      <c r="R3793" t="s">
        <v>8357</v>
      </c>
      <c r="S3793" s="17">
        <f t="shared" si="298"/>
        <v>41766.692037037035</v>
      </c>
      <c r="T3793" s="18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 s="11">
        <f t="shared" si="296"/>
        <v>17.5</v>
      </c>
      <c r="Q3794" s="13" t="s">
        <v>8315</v>
      </c>
      <c r="R3794" t="s">
        <v>8357</v>
      </c>
      <c r="S3794" s="17">
        <f t="shared" si="298"/>
        <v>42170.447013888886</v>
      </c>
      <c r="T3794" s="18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 s="11">
        <f t="shared" si="296"/>
        <v>174</v>
      </c>
      <c r="Q3795" s="13" t="s">
        <v>8315</v>
      </c>
      <c r="R3795" t="s">
        <v>8357</v>
      </c>
      <c r="S3795" s="17">
        <f t="shared" si="298"/>
        <v>41968.938993055555</v>
      </c>
      <c r="T3795" s="18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 s="11">
        <f t="shared" si="296"/>
        <v>50</v>
      </c>
      <c r="Q3796" s="13" t="s">
        <v>8315</v>
      </c>
      <c r="R3796" t="s">
        <v>8357</v>
      </c>
      <c r="S3796" s="17">
        <f t="shared" si="298"/>
        <v>42132.58048611111</v>
      </c>
      <c r="T3796" s="18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 s="11">
        <f t="shared" si="296"/>
        <v>5</v>
      </c>
      <c r="Q3797" s="13" t="s">
        <v>8315</v>
      </c>
      <c r="R3797" t="s">
        <v>8357</v>
      </c>
      <c r="S3797" s="17">
        <f t="shared" si="298"/>
        <v>42201.436226851853</v>
      </c>
      <c r="T3797" s="18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 s="11">
        <f t="shared" si="296"/>
        <v>1</v>
      </c>
      <c r="Q3798" s="13" t="s">
        <v>8315</v>
      </c>
      <c r="R3798" t="s">
        <v>8357</v>
      </c>
      <c r="S3798" s="17">
        <f t="shared" si="298"/>
        <v>42689.029583333337</v>
      </c>
      <c r="T3798" s="18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 s="11">
        <f t="shared" si="296"/>
        <v>145.41</v>
      </c>
      <c r="Q3799" s="13" t="s">
        <v>8315</v>
      </c>
      <c r="R3799" t="s">
        <v>8357</v>
      </c>
      <c r="S3799" s="17">
        <f t="shared" si="298"/>
        <v>42084.881539351853</v>
      </c>
      <c r="T3799" s="18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 s="11">
        <f t="shared" si="296"/>
        <v>205</v>
      </c>
      <c r="Q3800" s="13" t="s">
        <v>8315</v>
      </c>
      <c r="R3800" t="s">
        <v>8357</v>
      </c>
      <c r="S3800" s="17">
        <f t="shared" si="298"/>
        <v>41831.722777777781</v>
      </c>
      <c r="T3800" s="18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 s="11">
        <f t="shared" si="296"/>
        <v>100.5</v>
      </c>
      <c r="Q3801" s="13" t="s">
        <v>8315</v>
      </c>
      <c r="R3801" t="s">
        <v>8357</v>
      </c>
      <c r="S3801" s="17">
        <f t="shared" si="298"/>
        <v>42410.93105324074</v>
      </c>
      <c r="T3801" s="18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 s="11">
        <f t="shared" si="296"/>
        <v>55.06</v>
      </c>
      <c r="Q3802" s="13" t="s">
        <v>8315</v>
      </c>
      <c r="R3802" t="s">
        <v>8357</v>
      </c>
      <c r="S3802" s="17">
        <f t="shared" si="298"/>
        <v>41982.737071759257</v>
      </c>
      <c r="T3802" s="18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 s="11">
        <f t="shared" si="296"/>
        <v>47.33</v>
      </c>
      <c r="Q3803" s="13" t="s">
        <v>8315</v>
      </c>
      <c r="R3803" t="s">
        <v>8357</v>
      </c>
      <c r="S3803" s="17">
        <f t="shared" si="298"/>
        <v>41975.676111111112</v>
      </c>
      <c r="T3803" s="18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s="11">
        <f t="shared" si="296"/>
        <v>0</v>
      </c>
      <c r="Q3804" s="13" t="s">
        <v>8315</v>
      </c>
      <c r="R3804" t="s">
        <v>8357</v>
      </c>
      <c r="S3804" s="17">
        <f t="shared" si="298"/>
        <v>42269.126226851848</v>
      </c>
      <c r="T3804" s="18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 s="11">
        <f t="shared" si="296"/>
        <v>58.95</v>
      </c>
      <c r="Q3805" s="13" t="s">
        <v>8315</v>
      </c>
      <c r="R3805" t="s">
        <v>8357</v>
      </c>
      <c r="S3805" s="17">
        <f t="shared" si="298"/>
        <v>42403.971851851849</v>
      </c>
      <c r="T3805" s="18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s="11">
        <f t="shared" si="296"/>
        <v>0</v>
      </c>
      <c r="Q3806" s="13" t="s">
        <v>8315</v>
      </c>
      <c r="R3806" t="s">
        <v>8357</v>
      </c>
      <c r="S3806" s="17">
        <f t="shared" si="298"/>
        <v>42527.00953703704</v>
      </c>
      <c r="T3806" s="18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 s="11">
        <f t="shared" si="296"/>
        <v>1.5</v>
      </c>
      <c r="Q3807" s="13" t="s">
        <v>8315</v>
      </c>
      <c r="R3807" t="s">
        <v>8357</v>
      </c>
      <c r="S3807" s="17">
        <f t="shared" si="298"/>
        <v>41849.887037037035</v>
      </c>
      <c r="T3807" s="18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 s="11">
        <f t="shared" si="296"/>
        <v>5</v>
      </c>
      <c r="Q3808" s="13" t="s">
        <v>8315</v>
      </c>
      <c r="R3808" t="s">
        <v>8357</v>
      </c>
      <c r="S3808" s="17">
        <f t="shared" si="298"/>
        <v>41799.259039351848</v>
      </c>
      <c r="T3808" s="18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 s="11">
        <f t="shared" si="296"/>
        <v>50.56</v>
      </c>
      <c r="Q3809" s="13" t="s">
        <v>8315</v>
      </c>
      <c r="R3809" t="s">
        <v>8357</v>
      </c>
      <c r="S3809" s="17">
        <f t="shared" si="298"/>
        <v>42090.909016203703</v>
      </c>
      <c r="T3809" s="18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11">
        <f t="shared" si="296"/>
        <v>41.67</v>
      </c>
      <c r="Q3810" s="13" t="s">
        <v>8315</v>
      </c>
      <c r="R3810" t="s">
        <v>8316</v>
      </c>
      <c r="S3810" s="17">
        <f t="shared" si="298"/>
        <v>42059.453923611116</v>
      </c>
      <c r="T3810" s="18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11">
        <f t="shared" si="296"/>
        <v>53.29</v>
      </c>
      <c r="Q3811" s="13" t="s">
        <v>8315</v>
      </c>
      <c r="R3811" t="s">
        <v>8316</v>
      </c>
      <c r="S3811" s="17">
        <f t="shared" si="298"/>
        <v>41800.526701388888</v>
      </c>
      <c r="T3811" s="18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11">
        <f t="shared" si="296"/>
        <v>70.23</v>
      </c>
      <c r="Q3812" s="13" t="s">
        <v>8315</v>
      </c>
      <c r="R3812" t="s">
        <v>8316</v>
      </c>
      <c r="S3812" s="17">
        <f t="shared" si="298"/>
        <v>42054.849050925928</v>
      </c>
      <c r="T3812" s="18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11">
        <f t="shared" si="296"/>
        <v>43.42</v>
      </c>
      <c r="Q3813" s="13" t="s">
        <v>8315</v>
      </c>
      <c r="R3813" t="s">
        <v>8316</v>
      </c>
      <c r="S3813" s="17">
        <f t="shared" si="298"/>
        <v>42487.62700231481</v>
      </c>
      <c r="T3813" s="18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11">
        <f t="shared" si="296"/>
        <v>199.18</v>
      </c>
      <c r="Q3814" s="13" t="s">
        <v>8315</v>
      </c>
      <c r="R3814" t="s">
        <v>8316</v>
      </c>
      <c r="S3814" s="17">
        <f t="shared" si="298"/>
        <v>42109.751250000001</v>
      </c>
      <c r="T3814" s="18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11">
        <f t="shared" si="296"/>
        <v>78.52</v>
      </c>
      <c r="Q3815" s="13" t="s">
        <v>8315</v>
      </c>
      <c r="R3815" t="s">
        <v>8316</v>
      </c>
      <c r="S3815" s="17">
        <f t="shared" si="298"/>
        <v>42497.275706018518</v>
      </c>
      <c r="T3815" s="18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11">
        <f t="shared" si="296"/>
        <v>61.82</v>
      </c>
      <c r="Q3816" s="13" t="s">
        <v>8315</v>
      </c>
      <c r="R3816" t="s">
        <v>8316</v>
      </c>
      <c r="S3816" s="17">
        <f t="shared" si="298"/>
        <v>42058.904074074075</v>
      </c>
      <c r="T3816" s="18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11">
        <f t="shared" si="296"/>
        <v>50</v>
      </c>
      <c r="Q3817" s="13" t="s">
        <v>8315</v>
      </c>
      <c r="R3817" t="s">
        <v>8316</v>
      </c>
      <c r="S3817" s="17">
        <f t="shared" si="298"/>
        <v>42207.259918981479</v>
      </c>
      <c r="T3817" s="18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11">
        <f t="shared" si="296"/>
        <v>48.34</v>
      </c>
      <c r="Q3818" s="13" t="s">
        <v>8315</v>
      </c>
      <c r="R3818" t="s">
        <v>8316</v>
      </c>
      <c r="S3818" s="17">
        <f t="shared" si="298"/>
        <v>41807.690081018518</v>
      </c>
      <c r="T3818" s="18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11">
        <f t="shared" si="296"/>
        <v>107.25</v>
      </c>
      <c r="Q3819" s="13" t="s">
        <v>8315</v>
      </c>
      <c r="R3819" t="s">
        <v>8316</v>
      </c>
      <c r="S3819" s="17">
        <f t="shared" si="298"/>
        <v>42284.69694444444</v>
      </c>
      <c r="T3819" s="18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11">
        <f t="shared" si="296"/>
        <v>57</v>
      </c>
      <c r="Q3820" s="13" t="s">
        <v>8315</v>
      </c>
      <c r="R3820" t="s">
        <v>8316</v>
      </c>
      <c r="S3820" s="17">
        <f t="shared" si="298"/>
        <v>42045.84238425926</v>
      </c>
      <c r="T3820" s="18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11">
        <f t="shared" si="296"/>
        <v>40.92</v>
      </c>
      <c r="Q3821" s="13" t="s">
        <v>8315</v>
      </c>
      <c r="R3821" t="s">
        <v>8316</v>
      </c>
      <c r="S3821" s="17">
        <f t="shared" si="298"/>
        <v>42184.209537037037</v>
      </c>
      <c r="T3821" s="18">
        <f t="shared" si="299"/>
        <v>42202.876388888893</v>
      </c>
      <c r="U3821">
        <f t="shared" ref="U3821:U3884" si="300">YEAR(S3821)</f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11">
        <f t="shared" si="296"/>
        <v>21.5</v>
      </c>
      <c r="Q3822" s="13" t="s">
        <v>8315</v>
      </c>
      <c r="R3822" t="s">
        <v>8316</v>
      </c>
      <c r="S3822" s="17">
        <f t="shared" si="298"/>
        <v>42160.651817129634</v>
      </c>
      <c r="T3822" s="18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7">
        <f t="shared" si="298"/>
        <v>42341.180636574078</v>
      </c>
      <c r="T3823" s="18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11">
        <f t="shared" si="296"/>
        <v>72.38</v>
      </c>
      <c r="Q3824" s="13" t="s">
        <v>8315</v>
      </c>
      <c r="R3824" t="s">
        <v>8316</v>
      </c>
      <c r="S3824" s="17">
        <f t="shared" si="298"/>
        <v>42329.838159722218</v>
      </c>
      <c r="T3824" s="18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11">
        <f t="shared" si="296"/>
        <v>64.63</v>
      </c>
      <c r="Q3825" s="13" t="s">
        <v>8315</v>
      </c>
      <c r="R3825" t="s">
        <v>8316</v>
      </c>
      <c r="S3825" s="17">
        <f t="shared" si="298"/>
        <v>42170.910231481481</v>
      </c>
      <c r="T3825" s="18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11">
        <f t="shared" si="296"/>
        <v>38.57</v>
      </c>
      <c r="Q3826" s="13" t="s">
        <v>8315</v>
      </c>
      <c r="R3826" t="s">
        <v>8316</v>
      </c>
      <c r="S3826" s="17">
        <f t="shared" si="298"/>
        <v>42571.626192129625</v>
      </c>
      <c r="T3826" s="18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11">
        <f t="shared" si="296"/>
        <v>107.57</v>
      </c>
      <c r="Q3827" s="13" t="s">
        <v>8315</v>
      </c>
      <c r="R3827" t="s">
        <v>8316</v>
      </c>
      <c r="S3827" s="17">
        <f t="shared" si="298"/>
        <v>42151.069606481484</v>
      </c>
      <c r="T3827" s="18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11">
        <f t="shared" si="296"/>
        <v>27.5</v>
      </c>
      <c r="Q3828" s="13" t="s">
        <v>8315</v>
      </c>
      <c r="R3828" t="s">
        <v>8316</v>
      </c>
      <c r="S3828" s="17">
        <f t="shared" si="298"/>
        <v>42101.423541666663</v>
      </c>
      <c r="T3828" s="18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7">
        <f t="shared" si="298"/>
        <v>42034.928252314814</v>
      </c>
      <c r="T3829" s="18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11">
        <f t="shared" si="296"/>
        <v>178.57</v>
      </c>
      <c r="Q3830" s="13" t="s">
        <v>8315</v>
      </c>
      <c r="R3830" t="s">
        <v>8316</v>
      </c>
      <c r="S3830" s="17">
        <f t="shared" si="298"/>
        <v>41944.527627314819</v>
      </c>
      <c r="T3830" s="18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11">
        <f t="shared" si="296"/>
        <v>62.63</v>
      </c>
      <c r="Q3831" s="13" t="s">
        <v>8315</v>
      </c>
      <c r="R3831" t="s">
        <v>8316</v>
      </c>
      <c r="S3831" s="17">
        <f t="shared" si="298"/>
        <v>42593.865405092598</v>
      </c>
      <c r="T3831" s="18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11">
        <f t="shared" si="296"/>
        <v>75</v>
      </c>
      <c r="Q3832" s="13" t="s">
        <v>8315</v>
      </c>
      <c r="R3832" t="s">
        <v>8316</v>
      </c>
      <c r="S3832" s="17">
        <f t="shared" si="298"/>
        <v>42503.740868055553</v>
      </c>
      <c r="T3832" s="18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11">
        <f t="shared" si="296"/>
        <v>58.9</v>
      </c>
      <c r="Q3833" s="13" t="s">
        <v>8315</v>
      </c>
      <c r="R3833" t="s">
        <v>8316</v>
      </c>
      <c r="S3833" s="17">
        <f t="shared" si="298"/>
        <v>41927.848900462966</v>
      </c>
      <c r="T3833" s="18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11">
        <f t="shared" si="296"/>
        <v>139.56</v>
      </c>
      <c r="Q3834" s="13" t="s">
        <v>8315</v>
      </c>
      <c r="R3834" t="s">
        <v>8316</v>
      </c>
      <c r="S3834" s="17">
        <f t="shared" si="298"/>
        <v>42375.114988425921</v>
      </c>
      <c r="T3834" s="18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11">
        <f t="shared" si="296"/>
        <v>70</v>
      </c>
      <c r="Q3835" s="13" t="s">
        <v>8315</v>
      </c>
      <c r="R3835" t="s">
        <v>8316</v>
      </c>
      <c r="S3835" s="17">
        <f t="shared" si="298"/>
        <v>41963.872361111105</v>
      </c>
      <c r="T3835" s="18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11">
        <f t="shared" si="296"/>
        <v>57.39</v>
      </c>
      <c r="Q3836" s="13" t="s">
        <v>8315</v>
      </c>
      <c r="R3836" t="s">
        <v>8316</v>
      </c>
      <c r="S3836" s="17">
        <f t="shared" si="298"/>
        <v>42143.445219907408</v>
      </c>
      <c r="T3836" s="18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11">
        <f t="shared" ref="P3837:P3900" si="301">IFERROR(ROUND(E3837/L3837,2),0)</f>
        <v>40</v>
      </c>
      <c r="Q3837" s="13" t="s">
        <v>8315</v>
      </c>
      <c r="R3837" t="s">
        <v>8316</v>
      </c>
      <c r="S3837" s="17">
        <f t="shared" si="298"/>
        <v>42460.94222222222</v>
      </c>
      <c r="T3837" s="18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11">
        <f t="shared" si="301"/>
        <v>64.290000000000006</v>
      </c>
      <c r="Q3838" s="13" t="s">
        <v>8315</v>
      </c>
      <c r="R3838" t="s">
        <v>8316</v>
      </c>
      <c r="S3838" s="17">
        <f t="shared" si="298"/>
        <v>42553.926527777774</v>
      </c>
      <c r="T3838" s="18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11">
        <f t="shared" si="301"/>
        <v>120.12</v>
      </c>
      <c r="Q3839" s="13" t="s">
        <v>8315</v>
      </c>
      <c r="R3839" t="s">
        <v>8316</v>
      </c>
      <c r="S3839" s="17">
        <f t="shared" si="298"/>
        <v>42152.765717592592</v>
      </c>
      <c r="T3839" s="18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11">
        <f t="shared" si="301"/>
        <v>1008.24</v>
      </c>
      <c r="Q3840" s="13" t="s">
        <v>8315</v>
      </c>
      <c r="R3840" t="s">
        <v>8316</v>
      </c>
      <c r="S3840" s="17">
        <f t="shared" si="298"/>
        <v>42116.710752314815</v>
      </c>
      <c r="T3840" s="18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11">
        <f t="shared" si="301"/>
        <v>63.28</v>
      </c>
      <c r="Q3841" s="13" t="s">
        <v>8315</v>
      </c>
      <c r="R3841" t="s">
        <v>8316</v>
      </c>
      <c r="S3841" s="17">
        <f t="shared" si="298"/>
        <v>42155.142638888887</v>
      </c>
      <c r="T3841" s="18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 s="11">
        <f t="shared" si="301"/>
        <v>21.67</v>
      </c>
      <c r="Q3842" s="13" t="s">
        <v>8315</v>
      </c>
      <c r="R3842" t="s">
        <v>8316</v>
      </c>
      <c r="S3842" s="17">
        <f t="shared" si="298"/>
        <v>42432.701724537037</v>
      </c>
      <c r="T3842" s="18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 s="11">
        <f t="shared" si="301"/>
        <v>25.65</v>
      </c>
      <c r="Q3843" s="13" t="s">
        <v>8315</v>
      </c>
      <c r="R3843" t="s">
        <v>8316</v>
      </c>
      <c r="S3843" s="17">
        <f t="shared" ref="S3843:S3906" si="303">(((J3843/60)/60)/24)+DATE(1970,1,1)</f>
        <v>41780.785729166666</v>
      </c>
      <c r="T3843" s="18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11">
        <f t="shared" si="301"/>
        <v>47.7</v>
      </c>
      <c r="Q3844" s="13" t="s">
        <v>8315</v>
      </c>
      <c r="R3844" t="s">
        <v>8316</v>
      </c>
      <c r="S3844" s="17">
        <f t="shared" si="303"/>
        <v>41740.493657407409</v>
      </c>
      <c r="T3844" s="18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11">
        <f t="shared" si="301"/>
        <v>56.05</v>
      </c>
      <c r="Q3845" s="13" t="s">
        <v>8315</v>
      </c>
      <c r="R3845" t="s">
        <v>8316</v>
      </c>
      <c r="S3845" s="17">
        <f t="shared" si="303"/>
        <v>41766.072500000002</v>
      </c>
      <c r="T3845" s="18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7">
        <f t="shared" si="303"/>
        <v>41766.617291666669</v>
      </c>
      <c r="T3846" s="18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11">
        <f t="shared" si="301"/>
        <v>70.17</v>
      </c>
      <c r="Q3847" s="13" t="s">
        <v>8315</v>
      </c>
      <c r="R3847" t="s">
        <v>8316</v>
      </c>
      <c r="S3847" s="17">
        <f t="shared" si="303"/>
        <v>42248.627013888887</v>
      </c>
      <c r="T3847" s="18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11">
        <f t="shared" si="301"/>
        <v>23.63</v>
      </c>
      <c r="Q3848" s="13" t="s">
        <v>8315</v>
      </c>
      <c r="R3848" t="s">
        <v>8316</v>
      </c>
      <c r="S3848" s="17">
        <f t="shared" si="303"/>
        <v>41885.221550925926</v>
      </c>
      <c r="T3848" s="18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11">
        <f t="shared" si="301"/>
        <v>188.56</v>
      </c>
      <c r="Q3849" s="13" t="s">
        <v>8315</v>
      </c>
      <c r="R3849" t="s">
        <v>8316</v>
      </c>
      <c r="S3849" s="17">
        <f t="shared" si="303"/>
        <v>42159.224432870367</v>
      </c>
      <c r="T3849" s="18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11">
        <f t="shared" si="301"/>
        <v>49.51</v>
      </c>
      <c r="Q3850" s="13" t="s">
        <v>8315</v>
      </c>
      <c r="R3850" t="s">
        <v>8316</v>
      </c>
      <c r="S3850" s="17">
        <f t="shared" si="303"/>
        <v>42265.817002314812</v>
      </c>
      <c r="T3850" s="18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7">
        <f t="shared" si="303"/>
        <v>42136.767175925925</v>
      </c>
      <c r="T3851" s="18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11">
        <f t="shared" si="301"/>
        <v>9.5</v>
      </c>
      <c r="Q3852" s="13" t="s">
        <v>8315</v>
      </c>
      <c r="R3852" t="s">
        <v>8316</v>
      </c>
      <c r="S3852" s="17">
        <f t="shared" si="303"/>
        <v>41975.124340277776</v>
      </c>
      <c r="T3852" s="18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11">
        <f t="shared" si="301"/>
        <v>35.5</v>
      </c>
      <c r="Q3853" s="13" t="s">
        <v>8315</v>
      </c>
      <c r="R3853" t="s">
        <v>8316</v>
      </c>
      <c r="S3853" s="17">
        <f t="shared" si="303"/>
        <v>42172.439571759256</v>
      </c>
      <c r="T3853" s="18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11">
        <f t="shared" si="301"/>
        <v>10</v>
      </c>
      <c r="Q3854" s="13" t="s">
        <v>8315</v>
      </c>
      <c r="R3854" t="s">
        <v>8316</v>
      </c>
      <c r="S3854" s="17">
        <f t="shared" si="303"/>
        <v>42065.190694444449</v>
      </c>
      <c r="T3854" s="18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11">
        <f t="shared" si="301"/>
        <v>13</v>
      </c>
      <c r="Q3855" s="13" t="s">
        <v>8315</v>
      </c>
      <c r="R3855" t="s">
        <v>8316</v>
      </c>
      <c r="S3855" s="17">
        <f t="shared" si="303"/>
        <v>41848.84002314815</v>
      </c>
      <c r="T3855" s="18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11">
        <f t="shared" si="301"/>
        <v>89.4</v>
      </c>
      <c r="Q3856" s="13" t="s">
        <v>8315</v>
      </c>
      <c r="R3856" t="s">
        <v>8316</v>
      </c>
      <c r="S3856" s="17">
        <f t="shared" si="303"/>
        <v>42103.884930555556</v>
      </c>
      <c r="T3856" s="18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11">
        <f t="shared" si="301"/>
        <v>25</v>
      </c>
      <c r="Q3857" s="13" t="s">
        <v>8315</v>
      </c>
      <c r="R3857" t="s">
        <v>8316</v>
      </c>
      <c r="S3857" s="17">
        <f t="shared" si="303"/>
        <v>42059.970729166671</v>
      </c>
      <c r="T3857" s="18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11">
        <f t="shared" si="301"/>
        <v>1</v>
      </c>
      <c r="Q3858" s="13" t="s">
        <v>8315</v>
      </c>
      <c r="R3858" t="s">
        <v>8316</v>
      </c>
      <c r="S3858" s="17">
        <f t="shared" si="303"/>
        <v>42041.743090277778</v>
      </c>
      <c r="T3858" s="18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11">
        <f t="shared" si="301"/>
        <v>65</v>
      </c>
      <c r="Q3859" s="13" t="s">
        <v>8315</v>
      </c>
      <c r="R3859" t="s">
        <v>8316</v>
      </c>
      <c r="S3859" s="17">
        <f t="shared" si="303"/>
        <v>41829.73715277778</v>
      </c>
      <c r="T3859" s="18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11">
        <f t="shared" si="301"/>
        <v>10</v>
      </c>
      <c r="Q3860" s="13" t="s">
        <v>8315</v>
      </c>
      <c r="R3860" t="s">
        <v>8316</v>
      </c>
      <c r="S3860" s="17">
        <f t="shared" si="303"/>
        <v>42128.431064814817</v>
      </c>
      <c r="T3860" s="18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11">
        <f t="shared" si="301"/>
        <v>1</v>
      </c>
      <c r="Q3861" s="13" t="s">
        <v>8315</v>
      </c>
      <c r="R3861" t="s">
        <v>8316</v>
      </c>
      <c r="S3861" s="17">
        <f t="shared" si="303"/>
        <v>41789.893599537041</v>
      </c>
      <c r="T3861" s="18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7">
        <f t="shared" si="303"/>
        <v>41833.660995370366</v>
      </c>
      <c r="T3862" s="18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11">
        <f t="shared" si="301"/>
        <v>100</v>
      </c>
      <c r="Q3863" s="13" t="s">
        <v>8315</v>
      </c>
      <c r="R3863" t="s">
        <v>8316</v>
      </c>
      <c r="S3863" s="17">
        <f t="shared" si="303"/>
        <v>41914.590011574073</v>
      </c>
      <c r="T3863" s="18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11">
        <f t="shared" si="301"/>
        <v>1</v>
      </c>
      <c r="Q3864" s="13" t="s">
        <v>8315</v>
      </c>
      <c r="R3864" t="s">
        <v>8316</v>
      </c>
      <c r="S3864" s="17">
        <f t="shared" si="303"/>
        <v>42611.261064814811</v>
      </c>
      <c r="T3864" s="18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11">
        <f t="shared" si="301"/>
        <v>0</v>
      </c>
      <c r="Q3865" s="13" t="s">
        <v>8315</v>
      </c>
      <c r="R3865" t="s">
        <v>8316</v>
      </c>
      <c r="S3865" s="17">
        <f t="shared" si="303"/>
        <v>42253.633159722223</v>
      </c>
      <c r="T3865" s="18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11">
        <f t="shared" si="301"/>
        <v>20</v>
      </c>
      <c r="Q3866" s="13" t="s">
        <v>8315</v>
      </c>
      <c r="R3866" t="s">
        <v>8316</v>
      </c>
      <c r="S3866" s="17">
        <f t="shared" si="303"/>
        <v>42295.891828703709</v>
      </c>
      <c r="T3866" s="18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11">
        <f t="shared" si="301"/>
        <v>46.43</v>
      </c>
      <c r="Q3867" s="13" t="s">
        <v>8315</v>
      </c>
      <c r="R3867" t="s">
        <v>8316</v>
      </c>
      <c r="S3867" s="17">
        <f t="shared" si="303"/>
        <v>41841.651597222226</v>
      </c>
      <c r="T3867" s="18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11">
        <f t="shared" si="301"/>
        <v>5.5</v>
      </c>
      <c r="Q3868" s="13" t="s">
        <v>8315</v>
      </c>
      <c r="R3868" t="s">
        <v>8316</v>
      </c>
      <c r="S3868" s="17">
        <f t="shared" si="303"/>
        <v>42402.947002314817</v>
      </c>
      <c r="T3868" s="18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11">
        <f t="shared" si="301"/>
        <v>50.2</v>
      </c>
      <c r="Q3869" s="13" t="s">
        <v>8315</v>
      </c>
      <c r="R3869" t="s">
        <v>8316</v>
      </c>
      <c r="S3869" s="17">
        <f t="shared" si="303"/>
        <v>42509.814108796301</v>
      </c>
      <c r="T3869" s="18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 s="11">
        <f t="shared" si="301"/>
        <v>10</v>
      </c>
      <c r="Q3870" s="13" t="s">
        <v>8315</v>
      </c>
      <c r="R3870" t="s">
        <v>8357</v>
      </c>
      <c r="S3870" s="17">
        <f t="shared" si="303"/>
        <v>41865.659780092588</v>
      </c>
      <c r="T3870" s="18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 s="11">
        <f t="shared" si="301"/>
        <v>30.13</v>
      </c>
      <c r="Q3871" s="13" t="s">
        <v>8315</v>
      </c>
      <c r="R3871" t="s">
        <v>8357</v>
      </c>
      <c r="S3871" s="17">
        <f t="shared" si="303"/>
        <v>42047.724444444444</v>
      </c>
      <c r="T3871" s="18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 s="11">
        <f t="shared" si="301"/>
        <v>150</v>
      </c>
      <c r="Q3872" s="13" t="s">
        <v>8315</v>
      </c>
      <c r="R3872" t="s">
        <v>8357</v>
      </c>
      <c r="S3872" s="17">
        <f t="shared" si="303"/>
        <v>41793.17219907407</v>
      </c>
      <c r="T3872" s="18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 s="11">
        <f t="shared" si="301"/>
        <v>13.33</v>
      </c>
      <c r="Q3873" s="13" t="s">
        <v>8315</v>
      </c>
      <c r="R3873" t="s">
        <v>8357</v>
      </c>
      <c r="S3873" s="17">
        <f t="shared" si="303"/>
        <v>42763.780671296292</v>
      </c>
      <c r="T3873" s="18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s="11">
        <f t="shared" si="301"/>
        <v>0</v>
      </c>
      <c r="Q3874" s="13" t="s">
        <v>8315</v>
      </c>
      <c r="R3874" t="s">
        <v>8357</v>
      </c>
      <c r="S3874" s="17">
        <f t="shared" si="303"/>
        <v>42180.145787037036</v>
      </c>
      <c r="T3874" s="18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s="11">
        <f t="shared" si="301"/>
        <v>0</v>
      </c>
      <c r="Q3875" s="13" t="s">
        <v>8315</v>
      </c>
      <c r="R3875" t="s">
        <v>8357</v>
      </c>
      <c r="S3875" s="17">
        <f t="shared" si="303"/>
        <v>42255.696006944447</v>
      </c>
      <c r="T3875" s="18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s="11">
        <f t="shared" si="301"/>
        <v>0</v>
      </c>
      <c r="Q3876" s="13" t="s">
        <v>8315</v>
      </c>
      <c r="R3876" t="s">
        <v>8357</v>
      </c>
      <c r="S3876" s="17">
        <f t="shared" si="303"/>
        <v>42007.016458333332</v>
      </c>
      <c r="T3876" s="18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s="11">
        <f t="shared" si="301"/>
        <v>0</v>
      </c>
      <c r="Q3877" s="13" t="s">
        <v>8315</v>
      </c>
      <c r="R3877" t="s">
        <v>8357</v>
      </c>
      <c r="S3877" s="17">
        <f t="shared" si="303"/>
        <v>42615.346817129626</v>
      </c>
      <c r="T3877" s="18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 s="11">
        <f t="shared" si="301"/>
        <v>44.76</v>
      </c>
      <c r="Q3878" s="13" t="s">
        <v>8315</v>
      </c>
      <c r="R3878" t="s">
        <v>8357</v>
      </c>
      <c r="S3878" s="17">
        <f t="shared" si="303"/>
        <v>42372.624166666668</v>
      </c>
      <c r="T3878" s="18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 s="11">
        <f t="shared" si="301"/>
        <v>88.64</v>
      </c>
      <c r="Q3879" s="13" t="s">
        <v>8315</v>
      </c>
      <c r="R3879" t="s">
        <v>8357</v>
      </c>
      <c r="S3879" s="17">
        <f t="shared" si="303"/>
        <v>42682.67768518519</v>
      </c>
      <c r="T3879" s="18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 s="11">
        <f t="shared" si="301"/>
        <v>10</v>
      </c>
      <c r="Q3880" s="13" t="s">
        <v>8315</v>
      </c>
      <c r="R3880" t="s">
        <v>8357</v>
      </c>
      <c r="S3880" s="17">
        <f t="shared" si="303"/>
        <v>42154.818819444445</v>
      </c>
      <c r="T3880" s="18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s="11">
        <f t="shared" si="301"/>
        <v>0</v>
      </c>
      <c r="Q3881" s="13" t="s">
        <v>8315</v>
      </c>
      <c r="R3881" t="s">
        <v>8357</v>
      </c>
      <c r="S3881" s="17">
        <f t="shared" si="303"/>
        <v>41999.861064814817</v>
      </c>
      <c r="T3881" s="18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 s="11">
        <f t="shared" si="301"/>
        <v>57.65</v>
      </c>
      <c r="Q3882" s="13" t="s">
        <v>8315</v>
      </c>
      <c r="R3882" t="s">
        <v>8357</v>
      </c>
      <c r="S3882" s="17">
        <f t="shared" si="303"/>
        <v>41815.815046296295</v>
      </c>
      <c r="T3882" s="18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 s="11">
        <f t="shared" si="301"/>
        <v>25</v>
      </c>
      <c r="Q3883" s="13" t="s">
        <v>8315</v>
      </c>
      <c r="R3883" t="s">
        <v>8357</v>
      </c>
      <c r="S3883" s="17">
        <f t="shared" si="303"/>
        <v>42756.018506944441</v>
      </c>
      <c r="T3883" s="18">
        <f t="shared" si="304"/>
        <v>42786.018506944441</v>
      </c>
      <c r="U3883">
        <f t="shared" si="300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s="11">
        <f t="shared" si="301"/>
        <v>0</v>
      </c>
      <c r="Q3884" s="13" t="s">
        <v>8315</v>
      </c>
      <c r="R3884" t="s">
        <v>8357</v>
      </c>
      <c r="S3884" s="17">
        <f t="shared" si="303"/>
        <v>42373.983449074076</v>
      </c>
      <c r="T3884" s="18">
        <f t="shared" si="304"/>
        <v>42400.960416666669</v>
      </c>
      <c r="U3884">
        <f t="shared" si="300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s="11">
        <f t="shared" si="301"/>
        <v>0</v>
      </c>
      <c r="Q3885" s="13" t="s">
        <v>8315</v>
      </c>
      <c r="R3885" t="s">
        <v>8357</v>
      </c>
      <c r="S3885" s="17">
        <f t="shared" si="303"/>
        <v>41854.602650462963</v>
      </c>
      <c r="T3885" s="18">
        <f t="shared" si="304"/>
        <v>41884.602650462963</v>
      </c>
      <c r="U3885">
        <f t="shared" ref="U3885:U3948" si="305"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s="11">
        <f t="shared" si="301"/>
        <v>0</v>
      </c>
      <c r="Q3886" s="13" t="s">
        <v>8315</v>
      </c>
      <c r="R3886" t="s">
        <v>8357</v>
      </c>
      <c r="S3886" s="17">
        <f t="shared" si="303"/>
        <v>42065.791574074072</v>
      </c>
      <c r="T3886" s="18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s="11">
        <f t="shared" si="301"/>
        <v>0</v>
      </c>
      <c r="Q3887" s="13" t="s">
        <v>8315</v>
      </c>
      <c r="R3887" t="s">
        <v>8357</v>
      </c>
      <c r="S3887" s="17">
        <f t="shared" si="303"/>
        <v>42469.951284722221</v>
      </c>
      <c r="T3887" s="18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s="11">
        <f t="shared" si="301"/>
        <v>0</v>
      </c>
      <c r="Q3888" s="13" t="s">
        <v>8315</v>
      </c>
      <c r="R3888" t="s">
        <v>8357</v>
      </c>
      <c r="S3888" s="17">
        <f t="shared" si="303"/>
        <v>41954.228032407409</v>
      </c>
      <c r="T3888" s="18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 s="11">
        <f t="shared" si="301"/>
        <v>17.5</v>
      </c>
      <c r="Q3889" s="13" t="s">
        <v>8315</v>
      </c>
      <c r="R3889" t="s">
        <v>8357</v>
      </c>
      <c r="S3889" s="17">
        <f t="shared" si="303"/>
        <v>42079.857974537037</v>
      </c>
      <c r="T3889" s="18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11">
        <f t="shared" si="301"/>
        <v>38.71</v>
      </c>
      <c r="Q3890" s="13" t="s">
        <v>8315</v>
      </c>
      <c r="R3890" t="s">
        <v>8316</v>
      </c>
      <c r="S3890" s="17">
        <f t="shared" si="303"/>
        <v>42762.545810185184</v>
      </c>
      <c r="T3890" s="18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11">
        <f t="shared" si="301"/>
        <v>13.11</v>
      </c>
      <c r="Q3891" s="13" t="s">
        <v>8315</v>
      </c>
      <c r="R3891" t="s">
        <v>8316</v>
      </c>
      <c r="S3891" s="17">
        <f t="shared" si="303"/>
        <v>41977.004976851851</v>
      </c>
      <c r="T3891" s="18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11">
        <f t="shared" si="301"/>
        <v>315.5</v>
      </c>
      <c r="Q3892" s="13" t="s">
        <v>8315</v>
      </c>
      <c r="R3892" t="s">
        <v>8316</v>
      </c>
      <c r="S3892" s="17">
        <f t="shared" si="303"/>
        <v>42171.758611111116</v>
      </c>
      <c r="T3892" s="18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11">
        <f t="shared" si="301"/>
        <v>37.14</v>
      </c>
      <c r="Q3893" s="13" t="s">
        <v>8315</v>
      </c>
      <c r="R3893" t="s">
        <v>8316</v>
      </c>
      <c r="S3893" s="17">
        <f t="shared" si="303"/>
        <v>42056.1324537037</v>
      </c>
      <c r="T3893" s="18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11">
        <f t="shared" si="301"/>
        <v>0</v>
      </c>
      <c r="Q3894" s="13" t="s">
        <v>8315</v>
      </c>
      <c r="R3894" t="s">
        <v>8316</v>
      </c>
      <c r="S3894" s="17">
        <f t="shared" si="303"/>
        <v>41867.652280092596</v>
      </c>
      <c r="T3894" s="18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7">
        <f t="shared" si="303"/>
        <v>41779.657870370371</v>
      </c>
      <c r="T3895" s="18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11">
        <f t="shared" si="301"/>
        <v>47.27</v>
      </c>
      <c r="Q3896" s="13" t="s">
        <v>8315</v>
      </c>
      <c r="R3896" t="s">
        <v>8316</v>
      </c>
      <c r="S3896" s="17">
        <f t="shared" si="303"/>
        <v>42679.958472222221</v>
      </c>
      <c r="T3896" s="18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11">
        <f t="shared" si="301"/>
        <v>50</v>
      </c>
      <c r="Q3897" s="13" t="s">
        <v>8315</v>
      </c>
      <c r="R3897" t="s">
        <v>8316</v>
      </c>
      <c r="S3897" s="17">
        <f t="shared" si="303"/>
        <v>42032.250208333338</v>
      </c>
      <c r="T3897" s="18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11">
        <f t="shared" si="301"/>
        <v>42.5</v>
      </c>
      <c r="Q3898" s="13" t="s">
        <v>8315</v>
      </c>
      <c r="R3898" t="s">
        <v>8316</v>
      </c>
      <c r="S3898" s="17">
        <f t="shared" si="303"/>
        <v>41793.191875000004</v>
      </c>
      <c r="T3898" s="18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11">
        <f t="shared" si="301"/>
        <v>44</v>
      </c>
      <c r="Q3899" s="13" t="s">
        <v>8315</v>
      </c>
      <c r="R3899" t="s">
        <v>8316</v>
      </c>
      <c r="S3899" s="17">
        <f t="shared" si="303"/>
        <v>41982.87364583333</v>
      </c>
      <c r="T3899" s="18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11">
        <f t="shared" si="301"/>
        <v>50.88</v>
      </c>
      <c r="Q3900" s="13" t="s">
        <v>8315</v>
      </c>
      <c r="R3900" t="s">
        <v>8316</v>
      </c>
      <c r="S3900" s="17">
        <f t="shared" si="303"/>
        <v>42193.482291666667</v>
      </c>
      <c r="T3900" s="18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11">
        <f t="shared" ref="P3901:P3964" si="306">IFERROR(ROUND(E3901/L3901,2),0)</f>
        <v>62.5</v>
      </c>
      <c r="Q3901" s="13" t="s">
        <v>8315</v>
      </c>
      <c r="R3901" t="s">
        <v>8316</v>
      </c>
      <c r="S3901" s="17">
        <f t="shared" si="303"/>
        <v>41843.775011574071</v>
      </c>
      <c r="T3901" s="18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11">
        <f t="shared" si="306"/>
        <v>27</v>
      </c>
      <c r="Q3902" s="13" t="s">
        <v>8315</v>
      </c>
      <c r="R3902" t="s">
        <v>8316</v>
      </c>
      <c r="S3902" s="17">
        <f t="shared" si="303"/>
        <v>42136.092488425929</v>
      </c>
      <c r="T3902" s="18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11">
        <f t="shared" si="306"/>
        <v>25</v>
      </c>
      <c r="Q3903" s="13" t="s">
        <v>8315</v>
      </c>
      <c r="R3903" t="s">
        <v>8316</v>
      </c>
      <c r="S3903" s="17">
        <f t="shared" si="303"/>
        <v>42317.826377314821</v>
      </c>
      <c r="T3903" s="18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11">
        <f t="shared" si="306"/>
        <v>47.26</v>
      </c>
      <c r="Q3904" s="13" t="s">
        <v>8315</v>
      </c>
      <c r="R3904" t="s">
        <v>8316</v>
      </c>
      <c r="S3904" s="17">
        <f t="shared" si="303"/>
        <v>42663.468078703707</v>
      </c>
      <c r="T3904" s="18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11">
        <f t="shared" si="306"/>
        <v>0</v>
      </c>
      <c r="Q3905" s="13" t="s">
        <v>8315</v>
      </c>
      <c r="R3905" t="s">
        <v>8316</v>
      </c>
      <c r="S3905" s="17">
        <f t="shared" si="303"/>
        <v>42186.01116898148</v>
      </c>
      <c r="T3905" s="18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 s="11">
        <f t="shared" si="306"/>
        <v>1.5</v>
      </c>
      <c r="Q3906" s="13" t="s">
        <v>8315</v>
      </c>
      <c r="R3906" t="s">
        <v>8316</v>
      </c>
      <c r="S3906" s="17">
        <f t="shared" si="303"/>
        <v>42095.229166666672</v>
      </c>
      <c r="T3906" s="18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 s="11">
        <f t="shared" si="306"/>
        <v>24.71</v>
      </c>
      <c r="Q3907" s="13" t="s">
        <v>8315</v>
      </c>
      <c r="R3907" t="s">
        <v>8316</v>
      </c>
      <c r="S3907" s="17">
        <f t="shared" ref="S3907:S3970" si="308">(((J3907/60)/60)/24)+DATE(1970,1,1)</f>
        <v>42124.623877314814</v>
      </c>
      <c r="T3907" s="18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11">
        <f t="shared" si="306"/>
        <v>63.13</v>
      </c>
      <c r="Q3908" s="13" t="s">
        <v>8315</v>
      </c>
      <c r="R3908" t="s">
        <v>8316</v>
      </c>
      <c r="S3908" s="17">
        <f t="shared" si="308"/>
        <v>42143.917743055557</v>
      </c>
      <c r="T3908" s="18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11">
        <f t="shared" si="306"/>
        <v>38.25</v>
      </c>
      <c r="Q3909" s="13" t="s">
        <v>8315</v>
      </c>
      <c r="R3909" t="s">
        <v>8316</v>
      </c>
      <c r="S3909" s="17">
        <f t="shared" si="308"/>
        <v>41906.819513888891</v>
      </c>
      <c r="T3909" s="18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11">
        <f t="shared" si="306"/>
        <v>16.25</v>
      </c>
      <c r="Q3910" s="13" t="s">
        <v>8315</v>
      </c>
      <c r="R3910" t="s">
        <v>8316</v>
      </c>
      <c r="S3910" s="17">
        <f t="shared" si="308"/>
        <v>41834.135370370372</v>
      </c>
      <c r="T3910" s="18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11">
        <f t="shared" si="306"/>
        <v>33.75</v>
      </c>
      <c r="Q3911" s="13" t="s">
        <v>8315</v>
      </c>
      <c r="R3911" t="s">
        <v>8316</v>
      </c>
      <c r="S3911" s="17">
        <f t="shared" si="308"/>
        <v>41863.359282407408</v>
      </c>
      <c r="T3911" s="18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11">
        <f t="shared" si="306"/>
        <v>61.67</v>
      </c>
      <c r="Q3912" s="13" t="s">
        <v>8315</v>
      </c>
      <c r="R3912" t="s">
        <v>8316</v>
      </c>
      <c r="S3912" s="17">
        <f t="shared" si="308"/>
        <v>42224.756909722222</v>
      </c>
      <c r="T3912" s="18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11">
        <f t="shared" si="306"/>
        <v>83.14</v>
      </c>
      <c r="Q3913" s="13" t="s">
        <v>8315</v>
      </c>
      <c r="R3913" t="s">
        <v>8316</v>
      </c>
      <c r="S3913" s="17">
        <f t="shared" si="308"/>
        <v>41939.8122337963</v>
      </c>
      <c r="T3913" s="18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11">
        <f t="shared" si="306"/>
        <v>1</v>
      </c>
      <c r="Q3914" s="13" t="s">
        <v>8315</v>
      </c>
      <c r="R3914" t="s">
        <v>8316</v>
      </c>
      <c r="S3914" s="17">
        <f t="shared" si="308"/>
        <v>42059.270023148143</v>
      </c>
      <c r="T3914" s="18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7">
        <f t="shared" si="308"/>
        <v>42308.211215277777</v>
      </c>
      <c r="T3915" s="18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11">
        <f t="shared" si="306"/>
        <v>33.67</v>
      </c>
      <c r="Q3916" s="13" t="s">
        <v>8315</v>
      </c>
      <c r="R3916" t="s">
        <v>8316</v>
      </c>
      <c r="S3916" s="17">
        <f t="shared" si="308"/>
        <v>42114.818935185183</v>
      </c>
      <c r="T3916" s="18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11">
        <f t="shared" si="306"/>
        <v>5</v>
      </c>
      <c r="Q3917" s="13" t="s">
        <v>8315</v>
      </c>
      <c r="R3917" t="s">
        <v>8316</v>
      </c>
      <c r="S3917" s="17">
        <f t="shared" si="308"/>
        <v>42492.98505787037</v>
      </c>
      <c r="T3917" s="18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11">
        <f t="shared" si="306"/>
        <v>0</v>
      </c>
      <c r="Q3918" s="13" t="s">
        <v>8315</v>
      </c>
      <c r="R3918" t="s">
        <v>8316</v>
      </c>
      <c r="S3918" s="17">
        <f t="shared" si="308"/>
        <v>42494.471666666665</v>
      </c>
      <c r="T3918" s="18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11">
        <f t="shared" si="306"/>
        <v>10</v>
      </c>
      <c r="Q3919" s="13" t="s">
        <v>8315</v>
      </c>
      <c r="R3919" t="s">
        <v>8316</v>
      </c>
      <c r="S3919" s="17">
        <f t="shared" si="308"/>
        <v>41863.527326388888</v>
      </c>
      <c r="T3919" s="18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11">
        <f t="shared" si="306"/>
        <v>40</v>
      </c>
      <c r="Q3920" s="13" t="s">
        <v>8315</v>
      </c>
      <c r="R3920" t="s">
        <v>8316</v>
      </c>
      <c r="S3920" s="17">
        <f t="shared" si="308"/>
        <v>41843.664618055554</v>
      </c>
      <c r="T3920" s="18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11">
        <f t="shared" si="306"/>
        <v>30</v>
      </c>
      <c r="Q3921" s="13" t="s">
        <v>8315</v>
      </c>
      <c r="R3921" t="s">
        <v>8316</v>
      </c>
      <c r="S3921" s="17">
        <f t="shared" si="308"/>
        <v>42358.684872685189</v>
      </c>
      <c r="T3921" s="18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11">
        <f t="shared" si="306"/>
        <v>45</v>
      </c>
      <c r="Q3922" s="13" t="s">
        <v>8315</v>
      </c>
      <c r="R3922" t="s">
        <v>8316</v>
      </c>
      <c r="S3922" s="17">
        <f t="shared" si="308"/>
        <v>42657.38726851852</v>
      </c>
      <c r="T3922" s="18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11">
        <f t="shared" si="306"/>
        <v>0</v>
      </c>
      <c r="Q3923" s="13" t="s">
        <v>8315</v>
      </c>
      <c r="R3923" t="s">
        <v>8316</v>
      </c>
      <c r="S3923" s="17">
        <f t="shared" si="308"/>
        <v>41926.542303240742</v>
      </c>
      <c r="T3923" s="18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11">
        <f t="shared" si="306"/>
        <v>10.17</v>
      </c>
      <c r="Q3924" s="13" t="s">
        <v>8315</v>
      </c>
      <c r="R3924" t="s">
        <v>8316</v>
      </c>
      <c r="S3924" s="17">
        <f t="shared" si="308"/>
        <v>42020.768634259264</v>
      </c>
      <c r="T3924" s="18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11">
        <f t="shared" si="306"/>
        <v>81.41</v>
      </c>
      <c r="Q3925" s="13" t="s">
        <v>8315</v>
      </c>
      <c r="R3925" t="s">
        <v>8316</v>
      </c>
      <c r="S3925" s="17">
        <f t="shared" si="308"/>
        <v>42075.979988425926</v>
      </c>
      <c r="T3925" s="18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11">
        <f t="shared" si="306"/>
        <v>57.25</v>
      </c>
      <c r="Q3926" s="13" t="s">
        <v>8315</v>
      </c>
      <c r="R3926" t="s">
        <v>8316</v>
      </c>
      <c r="S3926" s="17">
        <f t="shared" si="308"/>
        <v>41786.959745370368</v>
      </c>
      <c r="T3926" s="18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11">
        <f t="shared" si="306"/>
        <v>5</v>
      </c>
      <c r="Q3927" s="13" t="s">
        <v>8315</v>
      </c>
      <c r="R3927" t="s">
        <v>8316</v>
      </c>
      <c r="S3927" s="17">
        <f t="shared" si="308"/>
        <v>41820.870821759258</v>
      </c>
      <c r="T3927" s="18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11">
        <f t="shared" si="306"/>
        <v>15</v>
      </c>
      <c r="Q3928" s="13" t="s">
        <v>8315</v>
      </c>
      <c r="R3928" t="s">
        <v>8316</v>
      </c>
      <c r="S3928" s="17">
        <f t="shared" si="308"/>
        <v>41970.085046296299</v>
      </c>
      <c r="T3928" s="18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11">
        <f t="shared" si="306"/>
        <v>12.5</v>
      </c>
      <c r="Q3929" s="13" t="s">
        <v>8315</v>
      </c>
      <c r="R3929" t="s">
        <v>8316</v>
      </c>
      <c r="S3929" s="17">
        <f t="shared" si="308"/>
        <v>41830.267407407409</v>
      </c>
      <c r="T3929" s="18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11">
        <f t="shared" si="306"/>
        <v>93</v>
      </c>
      <c r="Q3930" s="13" t="s">
        <v>8315</v>
      </c>
      <c r="R3930" t="s">
        <v>8316</v>
      </c>
      <c r="S3930" s="17">
        <f t="shared" si="308"/>
        <v>42265.683182870373</v>
      </c>
      <c r="T3930" s="18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11">
        <f t="shared" si="306"/>
        <v>32.36</v>
      </c>
      <c r="Q3931" s="13" t="s">
        <v>8315</v>
      </c>
      <c r="R3931" t="s">
        <v>8316</v>
      </c>
      <c r="S3931" s="17">
        <f t="shared" si="308"/>
        <v>42601.827141203699</v>
      </c>
      <c r="T3931" s="18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11">
        <f t="shared" si="306"/>
        <v>0</v>
      </c>
      <c r="Q3932" s="13" t="s">
        <v>8315</v>
      </c>
      <c r="R3932" t="s">
        <v>8316</v>
      </c>
      <c r="S3932" s="17">
        <f t="shared" si="308"/>
        <v>42433.338749999995</v>
      </c>
      <c r="T3932" s="18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11">
        <f t="shared" si="306"/>
        <v>0</v>
      </c>
      <c r="Q3933" s="13" t="s">
        <v>8315</v>
      </c>
      <c r="R3933" t="s">
        <v>8316</v>
      </c>
      <c r="S3933" s="17">
        <f t="shared" si="308"/>
        <v>42228.151701388888</v>
      </c>
      <c r="T3933" s="18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11">
        <f t="shared" si="306"/>
        <v>1</v>
      </c>
      <c r="Q3934" s="13" t="s">
        <v>8315</v>
      </c>
      <c r="R3934" t="s">
        <v>8316</v>
      </c>
      <c r="S3934" s="17">
        <f t="shared" si="308"/>
        <v>42415.168564814812</v>
      </c>
      <c r="T3934" s="18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11">
        <f t="shared" si="306"/>
        <v>91.83</v>
      </c>
      <c r="Q3935" s="13" t="s">
        <v>8315</v>
      </c>
      <c r="R3935" t="s">
        <v>8316</v>
      </c>
      <c r="S3935" s="17">
        <f t="shared" si="308"/>
        <v>42538.968310185184</v>
      </c>
      <c r="T3935" s="18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11">
        <f t="shared" si="306"/>
        <v>45.83</v>
      </c>
      <c r="Q3936" s="13" t="s">
        <v>8315</v>
      </c>
      <c r="R3936" t="s">
        <v>8316</v>
      </c>
      <c r="S3936" s="17">
        <f t="shared" si="308"/>
        <v>42233.671747685185</v>
      </c>
      <c r="T3936" s="18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11">
        <f t="shared" si="306"/>
        <v>57.17</v>
      </c>
      <c r="Q3937" s="13" t="s">
        <v>8315</v>
      </c>
      <c r="R3937" t="s">
        <v>8316</v>
      </c>
      <c r="S3937" s="17">
        <f t="shared" si="308"/>
        <v>42221.656782407401</v>
      </c>
      <c r="T3937" s="18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11">
        <f t="shared" si="306"/>
        <v>0</v>
      </c>
      <c r="Q3938" s="13" t="s">
        <v>8315</v>
      </c>
      <c r="R3938" t="s">
        <v>8316</v>
      </c>
      <c r="S3938" s="17">
        <f t="shared" si="308"/>
        <v>42675.262962962966</v>
      </c>
      <c r="T3938" s="18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11">
        <f t="shared" si="306"/>
        <v>248.5</v>
      </c>
      <c r="Q3939" s="13" t="s">
        <v>8315</v>
      </c>
      <c r="R3939" t="s">
        <v>8316</v>
      </c>
      <c r="S3939" s="17">
        <f t="shared" si="308"/>
        <v>42534.631481481483</v>
      </c>
      <c r="T3939" s="18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7">
        <f t="shared" si="308"/>
        <v>42151.905717592599</v>
      </c>
      <c r="T3940" s="18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11">
        <f t="shared" si="306"/>
        <v>5</v>
      </c>
      <c r="Q3941" s="13" t="s">
        <v>8315</v>
      </c>
      <c r="R3941" t="s">
        <v>8316</v>
      </c>
      <c r="S3941" s="17">
        <f t="shared" si="308"/>
        <v>41915.400219907409</v>
      </c>
      <c r="T3941" s="18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11">
        <f t="shared" si="306"/>
        <v>5.5</v>
      </c>
      <c r="Q3942" s="13" t="s">
        <v>8315</v>
      </c>
      <c r="R3942" t="s">
        <v>8316</v>
      </c>
      <c r="S3942" s="17">
        <f t="shared" si="308"/>
        <v>41961.492488425924</v>
      </c>
      <c r="T3942" s="18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11">
        <f t="shared" si="306"/>
        <v>25</v>
      </c>
      <c r="Q3943" s="13" t="s">
        <v>8315</v>
      </c>
      <c r="R3943" t="s">
        <v>8316</v>
      </c>
      <c r="S3943" s="17">
        <f t="shared" si="308"/>
        <v>41940.587233796294</v>
      </c>
      <c r="T3943" s="18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11">
        <f t="shared" si="306"/>
        <v>0</v>
      </c>
      <c r="Q3944" s="13" t="s">
        <v>8315</v>
      </c>
      <c r="R3944" t="s">
        <v>8316</v>
      </c>
      <c r="S3944" s="17">
        <f t="shared" si="308"/>
        <v>42111.904097222221</v>
      </c>
      <c r="T3944" s="18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7">
        <f t="shared" si="308"/>
        <v>42279.778564814813</v>
      </c>
      <c r="T3945" s="18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11">
        <f t="shared" si="306"/>
        <v>0</v>
      </c>
      <c r="Q3946" s="13" t="s">
        <v>8315</v>
      </c>
      <c r="R3946" t="s">
        <v>8316</v>
      </c>
      <c r="S3946" s="17">
        <f t="shared" si="308"/>
        <v>42213.662905092591</v>
      </c>
      <c r="T3946" s="18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11">
        <f t="shared" si="306"/>
        <v>5</v>
      </c>
      <c r="Q3947" s="13" t="s">
        <v>8315</v>
      </c>
      <c r="R3947" t="s">
        <v>8316</v>
      </c>
      <c r="S3947" s="17">
        <f t="shared" si="308"/>
        <v>42109.801712962959</v>
      </c>
      <c r="T3947" s="18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11">
        <f t="shared" si="306"/>
        <v>39</v>
      </c>
      <c r="Q3948" s="13" t="s">
        <v>8315</v>
      </c>
      <c r="R3948" t="s">
        <v>8316</v>
      </c>
      <c r="S3948" s="17">
        <f t="shared" si="308"/>
        <v>42031.833587962959</v>
      </c>
      <c r="T3948" s="18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11">
        <f t="shared" si="306"/>
        <v>50.5</v>
      </c>
      <c r="Q3949" s="13" t="s">
        <v>8315</v>
      </c>
      <c r="R3949" t="s">
        <v>8316</v>
      </c>
      <c r="S3949" s="17">
        <f t="shared" si="308"/>
        <v>42615.142870370371</v>
      </c>
      <c r="T3949" s="18">
        <f t="shared" si="309"/>
        <v>42645.142870370371</v>
      </c>
      <c r="U3949">
        <f t="shared" ref="U3949:U4012" si="310">YEAR(S3949)</f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11">
        <f t="shared" si="306"/>
        <v>0</v>
      </c>
      <c r="Q3950" s="13" t="s">
        <v>8315</v>
      </c>
      <c r="R3950" t="s">
        <v>8316</v>
      </c>
      <c r="S3950" s="17">
        <f t="shared" si="308"/>
        <v>41829.325497685182</v>
      </c>
      <c r="T3950" s="18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11">
        <f t="shared" si="306"/>
        <v>49.28</v>
      </c>
      <c r="Q3951" s="13" t="s">
        <v>8315</v>
      </c>
      <c r="R3951" t="s">
        <v>8316</v>
      </c>
      <c r="S3951" s="17">
        <f t="shared" si="308"/>
        <v>42016.120613425926</v>
      </c>
      <c r="T3951" s="18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11">
        <f t="shared" si="306"/>
        <v>25</v>
      </c>
      <c r="Q3952" s="13" t="s">
        <v>8315</v>
      </c>
      <c r="R3952" t="s">
        <v>8316</v>
      </c>
      <c r="S3952" s="17">
        <f t="shared" si="308"/>
        <v>42439.702314814815</v>
      </c>
      <c r="T3952" s="18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11">
        <f t="shared" si="306"/>
        <v>1</v>
      </c>
      <c r="Q3953" s="13" t="s">
        <v>8315</v>
      </c>
      <c r="R3953" t="s">
        <v>8316</v>
      </c>
      <c r="S3953" s="17">
        <f t="shared" si="308"/>
        <v>42433.825717592597</v>
      </c>
      <c r="T3953" s="18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11">
        <f t="shared" si="306"/>
        <v>25</v>
      </c>
      <c r="Q3954" s="13" t="s">
        <v>8315</v>
      </c>
      <c r="R3954" t="s">
        <v>8316</v>
      </c>
      <c r="S3954" s="17">
        <f t="shared" si="308"/>
        <v>42243.790393518517</v>
      </c>
      <c r="T3954" s="18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11">
        <f t="shared" si="306"/>
        <v>0</v>
      </c>
      <c r="Q3955" s="13" t="s">
        <v>8315</v>
      </c>
      <c r="R3955" t="s">
        <v>8316</v>
      </c>
      <c r="S3955" s="17">
        <f t="shared" si="308"/>
        <v>42550.048449074078</v>
      </c>
      <c r="T3955" s="18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11">
        <f t="shared" si="306"/>
        <v>0</v>
      </c>
      <c r="Q3956" s="13" t="s">
        <v>8315</v>
      </c>
      <c r="R3956" t="s">
        <v>8316</v>
      </c>
      <c r="S3956" s="17">
        <f t="shared" si="308"/>
        <v>41774.651203703703</v>
      </c>
      <c r="T3956" s="18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11">
        <f t="shared" si="306"/>
        <v>53.13</v>
      </c>
      <c r="Q3957" s="13" t="s">
        <v>8315</v>
      </c>
      <c r="R3957" t="s">
        <v>8316</v>
      </c>
      <c r="S3957" s="17">
        <f t="shared" si="308"/>
        <v>42306.848854166667</v>
      </c>
      <c r="T3957" s="18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11">
        <f t="shared" si="306"/>
        <v>0</v>
      </c>
      <c r="Q3958" s="13" t="s">
        <v>8315</v>
      </c>
      <c r="R3958" t="s">
        <v>8316</v>
      </c>
      <c r="S3958" s="17">
        <f t="shared" si="308"/>
        <v>42457.932025462964</v>
      </c>
      <c r="T3958" s="18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11">
        <f t="shared" si="306"/>
        <v>7</v>
      </c>
      <c r="Q3959" s="13" t="s">
        <v>8315</v>
      </c>
      <c r="R3959" t="s">
        <v>8316</v>
      </c>
      <c r="S3959" s="17">
        <f t="shared" si="308"/>
        <v>42513.976319444439</v>
      </c>
      <c r="T3959" s="18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11">
        <f t="shared" si="306"/>
        <v>40.06</v>
      </c>
      <c r="Q3960" s="13" t="s">
        <v>8315</v>
      </c>
      <c r="R3960" t="s">
        <v>8316</v>
      </c>
      <c r="S3960" s="17">
        <f t="shared" si="308"/>
        <v>41816.950370370374</v>
      </c>
      <c r="T3960" s="18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11">
        <f t="shared" si="306"/>
        <v>24.33</v>
      </c>
      <c r="Q3961" s="13" t="s">
        <v>8315</v>
      </c>
      <c r="R3961" t="s">
        <v>8316</v>
      </c>
      <c r="S3961" s="17">
        <f t="shared" si="308"/>
        <v>41880.788842592592</v>
      </c>
      <c r="T3961" s="18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11">
        <f t="shared" si="306"/>
        <v>11.25</v>
      </c>
      <c r="Q3962" s="13" t="s">
        <v>8315</v>
      </c>
      <c r="R3962" t="s">
        <v>8316</v>
      </c>
      <c r="S3962" s="17">
        <f t="shared" si="308"/>
        <v>42342.845555555556</v>
      </c>
      <c r="T3962" s="18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11">
        <f t="shared" si="306"/>
        <v>10.5</v>
      </c>
      <c r="Q3963" s="13" t="s">
        <v>8315</v>
      </c>
      <c r="R3963" t="s">
        <v>8316</v>
      </c>
      <c r="S3963" s="17">
        <f t="shared" si="308"/>
        <v>41745.891319444447</v>
      </c>
      <c r="T3963" s="18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11">
        <f t="shared" si="306"/>
        <v>15</v>
      </c>
      <c r="Q3964" s="13" t="s">
        <v>8315</v>
      </c>
      <c r="R3964" t="s">
        <v>8316</v>
      </c>
      <c r="S3964" s="17">
        <f t="shared" si="308"/>
        <v>42311.621458333335</v>
      </c>
      <c r="T3964" s="18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11">
        <f t="shared" ref="P3965:P4028" si="311">IFERROR(ROUND(E3965/L3965,2),0)</f>
        <v>0</v>
      </c>
      <c r="Q3965" s="13" t="s">
        <v>8315</v>
      </c>
      <c r="R3965" t="s">
        <v>8316</v>
      </c>
      <c r="S3965" s="17">
        <f t="shared" si="308"/>
        <v>42296.154131944444</v>
      </c>
      <c r="T3965" s="18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11">
        <f t="shared" si="311"/>
        <v>42</v>
      </c>
      <c r="Q3966" s="13" t="s">
        <v>8315</v>
      </c>
      <c r="R3966" t="s">
        <v>8316</v>
      </c>
      <c r="S3966" s="17">
        <f t="shared" si="308"/>
        <v>42053.722060185188</v>
      </c>
      <c r="T3966" s="18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11">
        <f t="shared" si="311"/>
        <v>71.25</v>
      </c>
      <c r="Q3967" s="13" t="s">
        <v>8315</v>
      </c>
      <c r="R3967" t="s">
        <v>8316</v>
      </c>
      <c r="S3967" s="17">
        <f t="shared" si="308"/>
        <v>42414.235879629632</v>
      </c>
      <c r="T3967" s="18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11">
        <f t="shared" si="311"/>
        <v>22.5</v>
      </c>
      <c r="Q3968" s="13" t="s">
        <v>8315</v>
      </c>
      <c r="R3968" t="s">
        <v>8316</v>
      </c>
      <c r="S3968" s="17">
        <f t="shared" si="308"/>
        <v>41801.711550925924</v>
      </c>
      <c r="T3968" s="18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11">
        <f t="shared" si="311"/>
        <v>41</v>
      </c>
      <c r="Q3969" s="13" t="s">
        <v>8315</v>
      </c>
      <c r="R3969" t="s">
        <v>8316</v>
      </c>
      <c r="S3969" s="17">
        <f t="shared" si="308"/>
        <v>42770.290590277778</v>
      </c>
      <c r="T3969" s="18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 s="11">
        <f t="shared" si="311"/>
        <v>47.91</v>
      </c>
      <c r="Q3970" s="13" t="s">
        <v>8315</v>
      </c>
      <c r="R3970" t="s">
        <v>8316</v>
      </c>
      <c r="S3970" s="17">
        <f t="shared" si="308"/>
        <v>42452.815659722226</v>
      </c>
      <c r="T3970" s="18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 s="11">
        <f t="shared" si="311"/>
        <v>35.17</v>
      </c>
      <c r="Q3971" s="13" t="s">
        <v>8315</v>
      </c>
      <c r="R3971" t="s">
        <v>8316</v>
      </c>
      <c r="S3971" s="17">
        <f t="shared" ref="S3971:S4034" si="313">(((J3971/60)/60)/24)+DATE(1970,1,1)</f>
        <v>42601.854699074072</v>
      </c>
      <c r="T3971" s="18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11">
        <f t="shared" si="311"/>
        <v>5.5</v>
      </c>
      <c r="Q3972" s="13" t="s">
        <v>8315</v>
      </c>
      <c r="R3972" t="s">
        <v>8316</v>
      </c>
      <c r="S3972" s="17">
        <f t="shared" si="313"/>
        <v>42447.863553240735</v>
      </c>
      <c r="T3972" s="18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11">
        <f t="shared" si="311"/>
        <v>22.67</v>
      </c>
      <c r="Q3973" s="13" t="s">
        <v>8315</v>
      </c>
      <c r="R3973" t="s">
        <v>8316</v>
      </c>
      <c r="S3973" s="17">
        <f t="shared" si="313"/>
        <v>41811.536180555559</v>
      </c>
      <c r="T3973" s="18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11">
        <f t="shared" si="311"/>
        <v>26.38</v>
      </c>
      <c r="Q3974" s="13" t="s">
        <v>8315</v>
      </c>
      <c r="R3974" t="s">
        <v>8316</v>
      </c>
      <c r="S3974" s="17">
        <f t="shared" si="313"/>
        <v>41981.067523148144</v>
      </c>
      <c r="T3974" s="18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11">
        <f t="shared" si="311"/>
        <v>105.54</v>
      </c>
      <c r="Q3975" s="13" t="s">
        <v>8315</v>
      </c>
      <c r="R3975" t="s">
        <v>8316</v>
      </c>
      <c r="S3975" s="17">
        <f t="shared" si="313"/>
        <v>42469.68414351852</v>
      </c>
      <c r="T3975" s="18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11">
        <f t="shared" si="311"/>
        <v>29.09</v>
      </c>
      <c r="Q3976" s="13" t="s">
        <v>8315</v>
      </c>
      <c r="R3976" t="s">
        <v>8316</v>
      </c>
      <c r="S3976" s="17">
        <f t="shared" si="313"/>
        <v>42493.546851851846</v>
      </c>
      <c r="T3976" s="18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11">
        <f t="shared" si="311"/>
        <v>0</v>
      </c>
      <c r="Q3977" s="13" t="s">
        <v>8315</v>
      </c>
      <c r="R3977" t="s">
        <v>8316</v>
      </c>
      <c r="S3977" s="17">
        <f t="shared" si="313"/>
        <v>42534.866875</v>
      </c>
      <c r="T3977" s="18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11">
        <f t="shared" si="311"/>
        <v>62</v>
      </c>
      <c r="Q3978" s="13" t="s">
        <v>8315</v>
      </c>
      <c r="R3978" t="s">
        <v>8316</v>
      </c>
      <c r="S3978" s="17">
        <f t="shared" si="313"/>
        <v>41830.858344907407</v>
      </c>
      <c r="T3978" s="18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11">
        <f t="shared" si="311"/>
        <v>217.5</v>
      </c>
      <c r="Q3979" s="13" t="s">
        <v>8315</v>
      </c>
      <c r="R3979" t="s">
        <v>8316</v>
      </c>
      <c r="S3979" s="17">
        <f t="shared" si="313"/>
        <v>42543.788564814815</v>
      </c>
      <c r="T3979" s="18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11">
        <f t="shared" si="311"/>
        <v>26.75</v>
      </c>
      <c r="Q3980" s="13" t="s">
        <v>8315</v>
      </c>
      <c r="R3980" t="s">
        <v>8316</v>
      </c>
      <c r="S3980" s="17">
        <f t="shared" si="313"/>
        <v>41975.642974537041</v>
      </c>
      <c r="T3980" s="18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7">
        <f t="shared" si="313"/>
        <v>42069.903437500005</v>
      </c>
      <c r="T3981" s="18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7">
        <f t="shared" si="313"/>
        <v>41795.598923611113</v>
      </c>
      <c r="T3982" s="18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11">
        <f t="shared" si="311"/>
        <v>175</v>
      </c>
      <c r="Q3983" s="13" t="s">
        <v>8315</v>
      </c>
      <c r="R3983" t="s">
        <v>8316</v>
      </c>
      <c r="S3983" s="17">
        <f t="shared" si="313"/>
        <v>42508.179965277777</v>
      </c>
      <c r="T3983" s="18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11">
        <f t="shared" si="311"/>
        <v>34</v>
      </c>
      <c r="Q3984" s="13" t="s">
        <v>8315</v>
      </c>
      <c r="R3984" t="s">
        <v>8316</v>
      </c>
      <c r="S3984" s="17">
        <f t="shared" si="313"/>
        <v>42132.809953703705</v>
      </c>
      <c r="T3984" s="18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11">
        <f t="shared" si="311"/>
        <v>84.28</v>
      </c>
      <c r="Q3985" s="13" t="s">
        <v>8315</v>
      </c>
      <c r="R3985" t="s">
        <v>8316</v>
      </c>
      <c r="S3985" s="17">
        <f t="shared" si="313"/>
        <v>41747.86986111111</v>
      </c>
      <c r="T3985" s="18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11">
        <f t="shared" si="311"/>
        <v>9.5</v>
      </c>
      <c r="Q3986" s="13" t="s">
        <v>8315</v>
      </c>
      <c r="R3986" t="s">
        <v>8316</v>
      </c>
      <c r="S3986" s="17">
        <f t="shared" si="313"/>
        <v>41920.963472222218</v>
      </c>
      <c r="T3986" s="18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11">
        <f t="shared" si="311"/>
        <v>33.74</v>
      </c>
      <c r="Q3987" s="13" t="s">
        <v>8315</v>
      </c>
      <c r="R3987" t="s">
        <v>8316</v>
      </c>
      <c r="S3987" s="17">
        <f t="shared" si="313"/>
        <v>42399.707407407404</v>
      </c>
      <c r="T3987" s="18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11">
        <f t="shared" si="311"/>
        <v>37.54</v>
      </c>
      <c r="Q3988" s="13" t="s">
        <v>8315</v>
      </c>
      <c r="R3988" t="s">
        <v>8316</v>
      </c>
      <c r="S3988" s="17">
        <f t="shared" si="313"/>
        <v>42467.548541666663</v>
      </c>
      <c r="T3988" s="18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11">
        <f t="shared" si="311"/>
        <v>11.62</v>
      </c>
      <c r="Q3989" s="13" t="s">
        <v>8315</v>
      </c>
      <c r="R3989" t="s">
        <v>8316</v>
      </c>
      <c r="S3989" s="17">
        <f t="shared" si="313"/>
        <v>41765.92465277778</v>
      </c>
      <c r="T3989" s="18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11">
        <f t="shared" si="311"/>
        <v>8</v>
      </c>
      <c r="Q3990" s="13" t="s">
        <v>8315</v>
      </c>
      <c r="R3990" t="s">
        <v>8316</v>
      </c>
      <c r="S3990" s="17">
        <f t="shared" si="313"/>
        <v>42230.08116898148</v>
      </c>
      <c r="T3990" s="18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11">
        <f t="shared" si="311"/>
        <v>0</v>
      </c>
      <c r="Q3991" s="13" t="s">
        <v>8315</v>
      </c>
      <c r="R3991" t="s">
        <v>8316</v>
      </c>
      <c r="S3991" s="17">
        <f t="shared" si="313"/>
        <v>42286.749780092592</v>
      </c>
      <c r="T3991" s="18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11">
        <f t="shared" si="311"/>
        <v>23</v>
      </c>
      <c r="Q3992" s="13" t="s">
        <v>8315</v>
      </c>
      <c r="R3992" t="s">
        <v>8316</v>
      </c>
      <c r="S3992" s="17">
        <f t="shared" si="313"/>
        <v>42401.672372685185</v>
      </c>
      <c r="T3992" s="18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11">
        <f t="shared" si="311"/>
        <v>100</v>
      </c>
      <c r="Q3993" s="13" t="s">
        <v>8315</v>
      </c>
      <c r="R3993" t="s">
        <v>8316</v>
      </c>
      <c r="S3993" s="17">
        <f t="shared" si="313"/>
        <v>42125.644467592589</v>
      </c>
      <c r="T3993" s="18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11">
        <f t="shared" si="311"/>
        <v>60.11</v>
      </c>
      <c r="Q3994" s="13" t="s">
        <v>8315</v>
      </c>
      <c r="R3994" t="s">
        <v>8316</v>
      </c>
      <c r="S3994" s="17">
        <f t="shared" si="313"/>
        <v>42289.94049768518</v>
      </c>
      <c r="T3994" s="18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11">
        <f t="shared" si="311"/>
        <v>3</v>
      </c>
      <c r="Q3995" s="13" t="s">
        <v>8315</v>
      </c>
      <c r="R3995" t="s">
        <v>8316</v>
      </c>
      <c r="S3995" s="17">
        <f t="shared" si="313"/>
        <v>42107.864722222221</v>
      </c>
      <c r="T3995" s="18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11">
        <f t="shared" si="311"/>
        <v>5</v>
      </c>
      <c r="Q3996" s="13" t="s">
        <v>8315</v>
      </c>
      <c r="R3996" t="s">
        <v>8316</v>
      </c>
      <c r="S3996" s="17">
        <f t="shared" si="313"/>
        <v>41809.389930555553</v>
      </c>
      <c r="T3996" s="18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11">
        <f t="shared" si="311"/>
        <v>17.5</v>
      </c>
      <c r="Q3997" s="13" t="s">
        <v>8315</v>
      </c>
      <c r="R3997" t="s">
        <v>8316</v>
      </c>
      <c r="S3997" s="17">
        <f t="shared" si="313"/>
        <v>42019.683761574073</v>
      </c>
      <c r="T3997" s="18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11">
        <f t="shared" si="311"/>
        <v>29.24</v>
      </c>
      <c r="Q3998" s="13" t="s">
        <v>8315</v>
      </c>
      <c r="R3998" t="s">
        <v>8316</v>
      </c>
      <c r="S3998" s="17">
        <f t="shared" si="313"/>
        <v>41950.26694444444</v>
      </c>
      <c r="T3998" s="18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11">
        <f t="shared" si="311"/>
        <v>0</v>
      </c>
      <c r="Q3999" s="13" t="s">
        <v>8315</v>
      </c>
      <c r="R3999" t="s">
        <v>8316</v>
      </c>
      <c r="S3999" s="17">
        <f t="shared" si="313"/>
        <v>42069.391446759255</v>
      </c>
      <c r="T3999" s="18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11">
        <f t="shared" si="311"/>
        <v>59.58</v>
      </c>
      <c r="Q4000" s="13" t="s">
        <v>8315</v>
      </c>
      <c r="R4000" t="s">
        <v>8316</v>
      </c>
      <c r="S4000" s="17">
        <f t="shared" si="313"/>
        <v>42061.963263888887</v>
      </c>
      <c r="T4000" s="18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11">
        <f t="shared" si="311"/>
        <v>82.57</v>
      </c>
      <c r="Q4001" s="13" t="s">
        <v>8315</v>
      </c>
      <c r="R4001" t="s">
        <v>8316</v>
      </c>
      <c r="S4001" s="17">
        <f t="shared" si="313"/>
        <v>41842.828680555554</v>
      </c>
      <c r="T4001" s="18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11">
        <f t="shared" si="311"/>
        <v>10</v>
      </c>
      <c r="Q4002" s="13" t="s">
        <v>8315</v>
      </c>
      <c r="R4002" t="s">
        <v>8316</v>
      </c>
      <c r="S4002" s="17">
        <f t="shared" si="313"/>
        <v>42437.64534722222</v>
      </c>
      <c r="T4002" s="18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11">
        <f t="shared" si="311"/>
        <v>32.36</v>
      </c>
      <c r="Q4003" s="13" t="s">
        <v>8315</v>
      </c>
      <c r="R4003" t="s">
        <v>8316</v>
      </c>
      <c r="S4003" s="17">
        <f t="shared" si="313"/>
        <v>42775.964212962965</v>
      </c>
      <c r="T4003" s="18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11">
        <f t="shared" si="311"/>
        <v>5.75</v>
      </c>
      <c r="Q4004" s="13" t="s">
        <v>8315</v>
      </c>
      <c r="R4004" t="s">
        <v>8316</v>
      </c>
      <c r="S4004" s="17">
        <f t="shared" si="313"/>
        <v>41879.043530092589</v>
      </c>
      <c r="T4004" s="18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11">
        <f t="shared" si="311"/>
        <v>100.5</v>
      </c>
      <c r="Q4005" s="13" t="s">
        <v>8315</v>
      </c>
      <c r="R4005" t="s">
        <v>8316</v>
      </c>
      <c r="S4005" s="17">
        <f t="shared" si="313"/>
        <v>42020.587349537032</v>
      </c>
      <c r="T4005" s="18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11">
        <f t="shared" si="311"/>
        <v>1</v>
      </c>
      <c r="Q4006" s="13" t="s">
        <v>8315</v>
      </c>
      <c r="R4006" t="s">
        <v>8316</v>
      </c>
      <c r="S4006" s="17">
        <f t="shared" si="313"/>
        <v>41890.16269675926</v>
      </c>
      <c r="T4006" s="18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11">
        <f t="shared" si="311"/>
        <v>20</v>
      </c>
      <c r="Q4007" s="13" t="s">
        <v>8315</v>
      </c>
      <c r="R4007" t="s">
        <v>8316</v>
      </c>
      <c r="S4007" s="17">
        <f t="shared" si="313"/>
        <v>41872.807696759257</v>
      </c>
      <c r="T4007" s="18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11">
        <f t="shared" si="311"/>
        <v>2</v>
      </c>
      <c r="Q4008" s="13" t="s">
        <v>8315</v>
      </c>
      <c r="R4008" t="s">
        <v>8316</v>
      </c>
      <c r="S4008" s="17">
        <f t="shared" si="313"/>
        <v>42391.772997685184</v>
      </c>
      <c r="T4008" s="18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11">
        <f t="shared" si="311"/>
        <v>5</v>
      </c>
      <c r="Q4009" s="13" t="s">
        <v>8315</v>
      </c>
      <c r="R4009" t="s">
        <v>8316</v>
      </c>
      <c r="S4009" s="17">
        <f t="shared" si="313"/>
        <v>41848.772928240738</v>
      </c>
      <c r="T4009" s="18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11">
        <f t="shared" si="311"/>
        <v>15</v>
      </c>
      <c r="Q4010" s="13" t="s">
        <v>8315</v>
      </c>
      <c r="R4010" t="s">
        <v>8316</v>
      </c>
      <c r="S4010" s="17">
        <f t="shared" si="313"/>
        <v>42177.964201388888</v>
      </c>
      <c r="T4010" s="18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11">
        <f t="shared" si="311"/>
        <v>25</v>
      </c>
      <c r="Q4011" s="13" t="s">
        <v>8315</v>
      </c>
      <c r="R4011" t="s">
        <v>8316</v>
      </c>
      <c r="S4011" s="17">
        <f t="shared" si="313"/>
        <v>41851.700925925928</v>
      </c>
      <c r="T4011" s="18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11">
        <f t="shared" si="311"/>
        <v>45.84</v>
      </c>
      <c r="Q4012" s="13" t="s">
        <v>8315</v>
      </c>
      <c r="R4012" t="s">
        <v>8316</v>
      </c>
      <c r="S4012" s="17">
        <f t="shared" si="313"/>
        <v>41921.770439814813</v>
      </c>
      <c r="T4012" s="18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11">
        <f t="shared" si="311"/>
        <v>4.75</v>
      </c>
      <c r="Q4013" s="13" t="s">
        <v>8315</v>
      </c>
      <c r="R4013" t="s">
        <v>8316</v>
      </c>
      <c r="S4013" s="17">
        <f t="shared" si="313"/>
        <v>42002.54488425926</v>
      </c>
      <c r="T4013" s="18">
        <f t="shared" si="314"/>
        <v>42032.54488425926</v>
      </c>
      <c r="U4013">
        <f t="shared" ref="U4013:U4076" si="315">YEAR(S4013)</f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11">
        <f t="shared" si="311"/>
        <v>0</v>
      </c>
      <c r="Q4014" s="13" t="s">
        <v>8315</v>
      </c>
      <c r="R4014" t="s">
        <v>8316</v>
      </c>
      <c r="S4014" s="17">
        <f t="shared" si="313"/>
        <v>42096.544548611113</v>
      </c>
      <c r="T4014" s="18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11">
        <f t="shared" si="311"/>
        <v>13</v>
      </c>
      <c r="Q4015" s="13" t="s">
        <v>8315</v>
      </c>
      <c r="R4015" t="s">
        <v>8316</v>
      </c>
      <c r="S4015" s="17">
        <f t="shared" si="313"/>
        <v>42021.301192129627</v>
      </c>
      <c r="T4015" s="18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11">
        <f t="shared" si="311"/>
        <v>0</v>
      </c>
      <c r="Q4016" s="13" t="s">
        <v>8315</v>
      </c>
      <c r="R4016" t="s">
        <v>8316</v>
      </c>
      <c r="S4016" s="17">
        <f t="shared" si="313"/>
        <v>42419.246168981481</v>
      </c>
      <c r="T4016" s="18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11">
        <f t="shared" si="311"/>
        <v>1</v>
      </c>
      <c r="Q4017" s="13" t="s">
        <v>8315</v>
      </c>
      <c r="R4017" t="s">
        <v>8316</v>
      </c>
      <c r="S4017" s="17">
        <f t="shared" si="313"/>
        <v>42174.780821759254</v>
      </c>
      <c r="T4017" s="18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11">
        <f t="shared" si="311"/>
        <v>10</v>
      </c>
      <c r="Q4018" s="13" t="s">
        <v>8315</v>
      </c>
      <c r="R4018" t="s">
        <v>8316</v>
      </c>
      <c r="S4018" s="17">
        <f t="shared" si="313"/>
        <v>41869.872685185182</v>
      </c>
      <c r="T4018" s="18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11">
        <f t="shared" si="311"/>
        <v>52.5</v>
      </c>
      <c r="Q4019" s="13" t="s">
        <v>8315</v>
      </c>
      <c r="R4019" t="s">
        <v>8316</v>
      </c>
      <c r="S4019" s="17">
        <f t="shared" si="313"/>
        <v>41856.672152777777</v>
      </c>
      <c r="T4019" s="18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11">
        <f t="shared" si="311"/>
        <v>32.5</v>
      </c>
      <c r="Q4020" s="13" t="s">
        <v>8315</v>
      </c>
      <c r="R4020" t="s">
        <v>8316</v>
      </c>
      <c r="S4020" s="17">
        <f t="shared" si="313"/>
        <v>42620.91097222222</v>
      </c>
      <c r="T4020" s="18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11">
        <f t="shared" si="311"/>
        <v>7.25</v>
      </c>
      <c r="Q4021" s="13" t="s">
        <v>8315</v>
      </c>
      <c r="R4021" t="s">
        <v>8316</v>
      </c>
      <c r="S4021" s="17">
        <f t="shared" si="313"/>
        <v>42417.675879629634</v>
      </c>
      <c r="T4021" s="18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11">
        <f t="shared" si="311"/>
        <v>33.33</v>
      </c>
      <c r="Q4022" s="13" t="s">
        <v>8315</v>
      </c>
      <c r="R4022" t="s">
        <v>8316</v>
      </c>
      <c r="S4022" s="17">
        <f t="shared" si="313"/>
        <v>42057.190960648149</v>
      </c>
      <c r="T4022" s="18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11">
        <f t="shared" si="311"/>
        <v>62.5</v>
      </c>
      <c r="Q4023" s="13" t="s">
        <v>8315</v>
      </c>
      <c r="R4023" t="s">
        <v>8316</v>
      </c>
      <c r="S4023" s="17">
        <f t="shared" si="313"/>
        <v>41878.911550925928</v>
      </c>
      <c r="T4023" s="18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11">
        <f t="shared" si="311"/>
        <v>63.56</v>
      </c>
      <c r="Q4024" s="13" t="s">
        <v>8315</v>
      </c>
      <c r="R4024" t="s">
        <v>8316</v>
      </c>
      <c r="S4024" s="17">
        <f t="shared" si="313"/>
        <v>41990.584108796291</v>
      </c>
      <c r="T4024" s="18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11">
        <f t="shared" si="311"/>
        <v>0</v>
      </c>
      <c r="Q4025" s="13" t="s">
        <v>8315</v>
      </c>
      <c r="R4025" t="s">
        <v>8316</v>
      </c>
      <c r="S4025" s="17">
        <f t="shared" si="313"/>
        <v>42408.999571759254</v>
      </c>
      <c r="T4025" s="18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11">
        <f t="shared" si="311"/>
        <v>10</v>
      </c>
      <c r="Q4026" s="13" t="s">
        <v>8315</v>
      </c>
      <c r="R4026" t="s">
        <v>8316</v>
      </c>
      <c r="S4026" s="17">
        <f t="shared" si="313"/>
        <v>42217.670104166667</v>
      </c>
      <c r="T4026" s="18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11">
        <f t="shared" si="311"/>
        <v>62.5</v>
      </c>
      <c r="Q4027" s="13" t="s">
        <v>8315</v>
      </c>
      <c r="R4027" t="s">
        <v>8316</v>
      </c>
      <c r="S4027" s="17">
        <f t="shared" si="313"/>
        <v>42151.237685185188</v>
      </c>
      <c r="T4027" s="18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11">
        <f t="shared" si="311"/>
        <v>0</v>
      </c>
      <c r="Q4028" s="13" t="s">
        <v>8315</v>
      </c>
      <c r="R4028" t="s">
        <v>8316</v>
      </c>
      <c r="S4028" s="17">
        <f t="shared" si="313"/>
        <v>42282.655543981484</v>
      </c>
      <c r="T4028" s="18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11">
        <f t="shared" ref="P4029:P4092" si="316">IFERROR(ROUND(E4029/L4029,2),0)</f>
        <v>30.71</v>
      </c>
      <c r="Q4029" s="13" t="s">
        <v>8315</v>
      </c>
      <c r="R4029" t="s">
        <v>8316</v>
      </c>
      <c r="S4029" s="17">
        <f t="shared" si="313"/>
        <v>42768.97084490741</v>
      </c>
      <c r="T4029" s="18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11">
        <f t="shared" si="316"/>
        <v>51</v>
      </c>
      <c r="Q4030" s="13" t="s">
        <v>8315</v>
      </c>
      <c r="R4030" t="s">
        <v>8316</v>
      </c>
      <c r="S4030" s="17">
        <f t="shared" si="313"/>
        <v>41765.938657407409</v>
      </c>
      <c r="T4030" s="18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11">
        <f t="shared" si="316"/>
        <v>0</v>
      </c>
      <c r="Q4031" s="13" t="s">
        <v>8315</v>
      </c>
      <c r="R4031" t="s">
        <v>8316</v>
      </c>
      <c r="S4031" s="17">
        <f t="shared" si="313"/>
        <v>42322.025115740747</v>
      </c>
      <c r="T4031" s="18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11">
        <f t="shared" si="316"/>
        <v>66.67</v>
      </c>
      <c r="Q4032" s="13" t="s">
        <v>8315</v>
      </c>
      <c r="R4032" t="s">
        <v>8316</v>
      </c>
      <c r="S4032" s="17">
        <f t="shared" si="313"/>
        <v>42374.655081018514</v>
      </c>
      <c r="T4032" s="18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11">
        <f t="shared" si="316"/>
        <v>0</v>
      </c>
      <c r="Q4033" s="13" t="s">
        <v>8315</v>
      </c>
      <c r="R4033" t="s">
        <v>8316</v>
      </c>
      <c r="S4033" s="17">
        <f t="shared" si="313"/>
        <v>41941.585231481484</v>
      </c>
      <c r="T4033" s="18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 s="11">
        <f t="shared" si="316"/>
        <v>59</v>
      </c>
      <c r="Q4034" s="13" t="s">
        <v>8315</v>
      </c>
      <c r="R4034" t="s">
        <v>8316</v>
      </c>
      <c r="S4034" s="17">
        <f t="shared" si="313"/>
        <v>42293.809212962966</v>
      </c>
      <c r="T4034" s="18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 s="11">
        <f t="shared" si="316"/>
        <v>65.34</v>
      </c>
      <c r="Q4035" s="13" t="s">
        <v>8315</v>
      </c>
      <c r="R4035" t="s">
        <v>8316</v>
      </c>
      <c r="S4035" s="17">
        <f t="shared" ref="S4035:S4098" si="318">(((J4035/60)/60)/24)+DATE(1970,1,1)</f>
        <v>42614.268796296295</v>
      </c>
      <c r="T4035" s="18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11">
        <f t="shared" si="316"/>
        <v>100</v>
      </c>
      <c r="Q4036" s="13" t="s">
        <v>8315</v>
      </c>
      <c r="R4036" t="s">
        <v>8316</v>
      </c>
      <c r="S4036" s="17">
        <f t="shared" si="318"/>
        <v>42067.947337962964</v>
      </c>
      <c r="T4036" s="18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11">
        <f t="shared" si="316"/>
        <v>147.4</v>
      </c>
      <c r="Q4037" s="13" t="s">
        <v>8315</v>
      </c>
      <c r="R4037" t="s">
        <v>8316</v>
      </c>
      <c r="S4037" s="17">
        <f t="shared" si="318"/>
        <v>41903.882951388885</v>
      </c>
      <c r="T4037" s="18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11">
        <f t="shared" si="316"/>
        <v>166.06</v>
      </c>
      <c r="Q4038" s="13" t="s">
        <v>8315</v>
      </c>
      <c r="R4038" t="s">
        <v>8316</v>
      </c>
      <c r="S4038" s="17">
        <f t="shared" si="318"/>
        <v>41804.937083333331</v>
      </c>
      <c r="T4038" s="18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11">
        <f t="shared" si="316"/>
        <v>40</v>
      </c>
      <c r="Q4039" s="13" t="s">
        <v>8315</v>
      </c>
      <c r="R4039" t="s">
        <v>8316</v>
      </c>
      <c r="S4039" s="17">
        <f t="shared" si="318"/>
        <v>42497.070775462969</v>
      </c>
      <c r="T4039" s="18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11">
        <f t="shared" si="316"/>
        <v>75.25</v>
      </c>
      <c r="Q4040" s="13" t="s">
        <v>8315</v>
      </c>
      <c r="R4040" t="s">
        <v>8316</v>
      </c>
      <c r="S4040" s="17">
        <f t="shared" si="318"/>
        <v>41869.798726851855</v>
      </c>
      <c r="T4040" s="18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11">
        <f t="shared" si="316"/>
        <v>60</v>
      </c>
      <c r="Q4041" s="13" t="s">
        <v>8315</v>
      </c>
      <c r="R4041" t="s">
        <v>8316</v>
      </c>
      <c r="S4041" s="17">
        <f t="shared" si="318"/>
        <v>42305.670914351853</v>
      </c>
      <c r="T4041" s="18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11">
        <f t="shared" si="316"/>
        <v>1250</v>
      </c>
      <c r="Q4042" s="13" t="s">
        <v>8315</v>
      </c>
      <c r="R4042" t="s">
        <v>8316</v>
      </c>
      <c r="S4042" s="17">
        <f t="shared" si="318"/>
        <v>42144.231527777782</v>
      </c>
      <c r="T4042" s="18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11">
        <f t="shared" si="316"/>
        <v>10.5</v>
      </c>
      <c r="Q4043" s="13" t="s">
        <v>8315</v>
      </c>
      <c r="R4043" t="s">
        <v>8316</v>
      </c>
      <c r="S4043" s="17">
        <f t="shared" si="318"/>
        <v>42559.474004629628</v>
      </c>
      <c r="T4043" s="18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11">
        <f t="shared" si="316"/>
        <v>7</v>
      </c>
      <c r="Q4044" s="13" t="s">
        <v>8315</v>
      </c>
      <c r="R4044" t="s">
        <v>8316</v>
      </c>
      <c r="S4044" s="17">
        <f t="shared" si="318"/>
        <v>41995.084074074075</v>
      </c>
      <c r="T4044" s="18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11">
        <f t="shared" si="316"/>
        <v>0</v>
      </c>
      <c r="Q4045" s="13" t="s">
        <v>8315</v>
      </c>
      <c r="R4045" t="s">
        <v>8316</v>
      </c>
      <c r="S4045" s="17">
        <f t="shared" si="318"/>
        <v>41948.957465277781</v>
      </c>
      <c r="T4045" s="18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11">
        <f t="shared" si="316"/>
        <v>56.25</v>
      </c>
      <c r="Q4046" s="13" t="s">
        <v>8315</v>
      </c>
      <c r="R4046" t="s">
        <v>8316</v>
      </c>
      <c r="S4046" s="17">
        <f t="shared" si="318"/>
        <v>42074.219699074078</v>
      </c>
      <c r="T4046" s="18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11">
        <f t="shared" si="316"/>
        <v>1</v>
      </c>
      <c r="Q4047" s="13" t="s">
        <v>8315</v>
      </c>
      <c r="R4047" t="s">
        <v>8316</v>
      </c>
      <c r="S4047" s="17">
        <f t="shared" si="318"/>
        <v>41842.201261574075</v>
      </c>
      <c r="T4047" s="18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11">
        <f t="shared" si="316"/>
        <v>38.33</v>
      </c>
      <c r="Q4048" s="13" t="s">
        <v>8315</v>
      </c>
      <c r="R4048" t="s">
        <v>8316</v>
      </c>
      <c r="S4048" s="17">
        <f t="shared" si="318"/>
        <v>41904.650578703702</v>
      </c>
      <c r="T4048" s="18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11">
        <f t="shared" si="316"/>
        <v>27.5</v>
      </c>
      <c r="Q4049" s="13" t="s">
        <v>8315</v>
      </c>
      <c r="R4049" t="s">
        <v>8316</v>
      </c>
      <c r="S4049" s="17">
        <f t="shared" si="318"/>
        <v>41991.022488425922</v>
      </c>
      <c r="T4049" s="18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7">
        <f t="shared" si="318"/>
        <v>42436.509108796294</v>
      </c>
      <c r="T4050" s="18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11">
        <f t="shared" si="316"/>
        <v>16</v>
      </c>
      <c r="Q4051" s="13" t="s">
        <v>8315</v>
      </c>
      <c r="R4051" t="s">
        <v>8316</v>
      </c>
      <c r="S4051" s="17">
        <f t="shared" si="318"/>
        <v>42169.958506944444</v>
      </c>
      <c r="T4051" s="18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11">
        <f t="shared" si="316"/>
        <v>1</v>
      </c>
      <c r="Q4052" s="13" t="s">
        <v>8315</v>
      </c>
      <c r="R4052" t="s">
        <v>8316</v>
      </c>
      <c r="S4052" s="17">
        <f t="shared" si="318"/>
        <v>41905.636469907404</v>
      </c>
      <c r="T4052" s="18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11">
        <f t="shared" si="316"/>
        <v>0</v>
      </c>
      <c r="Q4053" s="13" t="s">
        <v>8315</v>
      </c>
      <c r="R4053" t="s">
        <v>8316</v>
      </c>
      <c r="S4053" s="17">
        <f t="shared" si="318"/>
        <v>41761.810150462967</v>
      </c>
      <c r="T4053" s="18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11">
        <f t="shared" si="316"/>
        <v>86.62</v>
      </c>
      <c r="Q4054" s="13" t="s">
        <v>8315</v>
      </c>
      <c r="R4054" t="s">
        <v>8316</v>
      </c>
      <c r="S4054" s="17">
        <f t="shared" si="318"/>
        <v>41865.878657407404</v>
      </c>
      <c r="T4054" s="18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11">
        <f t="shared" si="316"/>
        <v>55</v>
      </c>
      <c r="Q4055" s="13" t="s">
        <v>8315</v>
      </c>
      <c r="R4055" t="s">
        <v>8316</v>
      </c>
      <c r="S4055" s="17">
        <f t="shared" si="318"/>
        <v>41928.690138888887</v>
      </c>
      <c r="T4055" s="18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11">
        <f t="shared" si="316"/>
        <v>0</v>
      </c>
      <c r="Q4056" s="13" t="s">
        <v>8315</v>
      </c>
      <c r="R4056" t="s">
        <v>8316</v>
      </c>
      <c r="S4056" s="17">
        <f t="shared" si="318"/>
        <v>42613.841261574074</v>
      </c>
      <c r="T4056" s="18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11">
        <f t="shared" si="316"/>
        <v>41.95</v>
      </c>
      <c r="Q4057" s="13" t="s">
        <v>8315</v>
      </c>
      <c r="R4057" t="s">
        <v>8316</v>
      </c>
      <c r="S4057" s="17">
        <f t="shared" si="318"/>
        <v>41779.648506944446</v>
      </c>
      <c r="T4057" s="18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11">
        <f t="shared" si="316"/>
        <v>88.33</v>
      </c>
      <c r="Q4058" s="13" t="s">
        <v>8315</v>
      </c>
      <c r="R4058" t="s">
        <v>8316</v>
      </c>
      <c r="S4058" s="17">
        <f t="shared" si="318"/>
        <v>42534.933321759265</v>
      </c>
      <c r="T4058" s="18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7">
        <f t="shared" si="318"/>
        <v>42310.968518518523</v>
      </c>
      <c r="T4059" s="18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11">
        <f t="shared" si="316"/>
        <v>23.75</v>
      </c>
      <c r="Q4060" s="13" t="s">
        <v>8315</v>
      </c>
      <c r="R4060" t="s">
        <v>8316</v>
      </c>
      <c r="S4060" s="17">
        <f t="shared" si="318"/>
        <v>42446.060694444444</v>
      </c>
      <c r="T4060" s="18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11">
        <f t="shared" si="316"/>
        <v>35.71</v>
      </c>
      <c r="Q4061" s="13" t="s">
        <v>8315</v>
      </c>
      <c r="R4061" t="s">
        <v>8316</v>
      </c>
      <c r="S4061" s="17">
        <f t="shared" si="318"/>
        <v>41866.640648148146</v>
      </c>
      <c r="T4061" s="18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11">
        <f t="shared" si="316"/>
        <v>57</v>
      </c>
      <c r="Q4062" s="13" t="s">
        <v>8315</v>
      </c>
      <c r="R4062" t="s">
        <v>8316</v>
      </c>
      <c r="S4062" s="17">
        <f t="shared" si="318"/>
        <v>41779.695092592592</v>
      </c>
      <c r="T4062" s="18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11">
        <f t="shared" si="316"/>
        <v>0</v>
      </c>
      <c r="Q4063" s="13" t="s">
        <v>8315</v>
      </c>
      <c r="R4063" t="s">
        <v>8316</v>
      </c>
      <c r="S4063" s="17">
        <f t="shared" si="318"/>
        <v>42421.141469907408</v>
      </c>
      <c r="T4063" s="18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7">
        <f t="shared" si="318"/>
        <v>42523.739212962959</v>
      </c>
      <c r="T4064" s="18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11">
        <f t="shared" si="316"/>
        <v>15</v>
      </c>
      <c r="Q4065" s="13" t="s">
        <v>8315</v>
      </c>
      <c r="R4065" t="s">
        <v>8316</v>
      </c>
      <c r="S4065" s="17">
        <f t="shared" si="318"/>
        <v>41787.681527777779</v>
      </c>
      <c r="T4065" s="18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11">
        <f t="shared" si="316"/>
        <v>64.17</v>
      </c>
      <c r="Q4066" s="13" t="s">
        <v>8315</v>
      </c>
      <c r="R4066" t="s">
        <v>8316</v>
      </c>
      <c r="S4066" s="17">
        <f t="shared" si="318"/>
        <v>42093.588263888887</v>
      </c>
      <c r="T4066" s="18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11">
        <f t="shared" si="316"/>
        <v>6.75</v>
      </c>
      <c r="Q4067" s="13" t="s">
        <v>8315</v>
      </c>
      <c r="R4067" t="s">
        <v>8316</v>
      </c>
      <c r="S4067" s="17">
        <f t="shared" si="318"/>
        <v>41833.951516203706</v>
      </c>
      <c r="T4067" s="18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11">
        <f t="shared" si="316"/>
        <v>25</v>
      </c>
      <c r="Q4068" s="13" t="s">
        <v>8315</v>
      </c>
      <c r="R4068" t="s">
        <v>8316</v>
      </c>
      <c r="S4068" s="17">
        <f t="shared" si="318"/>
        <v>42479.039212962962</v>
      </c>
      <c r="T4068" s="18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11">
        <f t="shared" si="316"/>
        <v>179.12</v>
      </c>
      <c r="Q4069" s="13" t="s">
        <v>8315</v>
      </c>
      <c r="R4069" t="s">
        <v>8316</v>
      </c>
      <c r="S4069" s="17">
        <f t="shared" si="318"/>
        <v>42235.117476851854</v>
      </c>
      <c r="T4069" s="18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7">
        <f t="shared" si="318"/>
        <v>42718.963599537034</v>
      </c>
      <c r="T4070" s="18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11">
        <f t="shared" si="316"/>
        <v>33.08</v>
      </c>
      <c r="Q4071" s="13" t="s">
        <v>8315</v>
      </c>
      <c r="R4071" t="s">
        <v>8316</v>
      </c>
      <c r="S4071" s="17">
        <f t="shared" si="318"/>
        <v>42022.661527777775</v>
      </c>
      <c r="T4071" s="18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11">
        <f t="shared" si="316"/>
        <v>27.5</v>
      </c>
      <c r="Q4072" s="13" t="s">
        <v>8315</v>
      </c>
      <c r="R4072" t="s">
        <v>8316</v>
      </c>
      <c r="S4072" s="17">
        <f t="shared" si="318"/>
        <v>42031.666898148149</v>
      </c>
      <c r="T4072" s="18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11">
        <f t="shared" si="316"/>
        <v>0</v>
      </c>
      <c r="Q4073" s="13" t="s">
        <v>8315</v>
      </c>
      <c r="R4073" t="s">
        <v>8316</v>
      </c>
      <c r="S4073" s="17">
        <f t="shared" si="318"/>
        <v>42700.804756944446</v>
      </c>
      <c r="T4073" s="18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11">
        <f t="shared" si="316"/>
        <v>2</v>
      </c>
      <c r="Q4074" s="13" t="s">
        <v>8315</v>
      </c>
      <c r="R4074" t="s">
        <v>8316</v>
      </c>
      <c r="S4074" s="17">
        <f t="shared" si="318"/>
        <v>41812.77443287037</v>
      </c>
      <c r="T4074" s="18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11">
        <f t="shared" si="316"/>
        <v>18.5</v>
      </c>
      <c r="Q4075" s="13" t="s">
        <v>8315</v>
      </c>
      <c r="R4075" t="s">
        <v>8316</v>
      </c>
      <c r="S4075" s="17">
        <f t="shared" si="318"/>
        <v>42078.34520833334</v>
      </c>
      <c r="T4075" s="18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11">
        <f t="shared" si="316"/>
        <v>35</v>
      </c>
      <c r="Q4076" s="13" t="s">
        <v>8315</v>
      </c>
      <c r="R4076" t="s">
        <v>8316</v>
      </c>
      <c r="S4076" s="17">
        <f t="shared" si="318"/>
        <v>42283.552951388891</v>
      </c>
      <c r="T4076" s="18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11">
        <f t="shared" si="316"/>
        <v>44.31</v>
      </c>
      <c r="Q4077" s="13" t="s">
        <v>8315</v>
      </c>
      <c r="R4077" t="s">
        <v>8316</v>
      </c>
      <c r="S4077" s="17">
        <f t="shared" si="318"/>
        <v>41779.045937499999</v>
      </c>
      <c r="T4077" s="18">
        <f t="shared" si="319"/>
        <v>41820.727777777778</v>
      </c>
      <c r="U4077">
        <f t="shared" ref="U4077:U4115" si="320">YEAR(S4077)</f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11">
        <f t="shared" si="316"/>
        <v>0</v>
      </c>
      <c r="Q4078" s="13" t="s">
        <v>8315</v>
      </c>
      <c r="R4078" t="s">
        <v>8316</v>
      </c>
      <c r="S4078" s="17">
        <f t="shared" si="318"/>
        <v>41905.795706018522</v>
      </c>
      <c r="T4078" s="18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11">
        <f t="shared" si="316"/>
        <v>222.5</v>
      </c>
      <c r="Q4079" s="13" t="s">
        <v>8315</v>
      </c>
      <c r="R4079" t="s">
        <v>8316</v>
      </c>
      <c r="S4079" s="17">
        <f t="shared" si="318"/>
        <v>42695.7105787037</v>
      </c>
      <c r="T4079" s="18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11">
        <f t="shared" si="316"/>
        <v>0</v>
      </c>
      <c r="Q4080" s="13" t="s">
        <v>8315</v>
      </c>
      <c r="R4080" t="s">
        <v>8316</v>
      </c>
      <c r="S4080" s="17">
        <f t="shared" si="318"/>
        <v>42732.787523148145</v>
      </c>
      <c r="T4080" s="18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11">
        <f t="shared" si="316"/>
        <v>5</v>
      </c>
      <c r="Q4081" s="13" t="s">
        <v>8315</v>
      </c>
      <c r="R4081" t="s">
        <v>8316</v>
      </c>
      <c r="S4081" s="17">
        <f t="shared" si="318"/>
        <v>42510.938900462963</v>
      </c>
      <c r="T4081" s="18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11">
        <f t="shared" si="316"/>
        <v>0</v>
      </c>
      <c r="Q4082" s="13" t="s">
        <v>8315</v>
      </c>
      <c r="R4082" t="s">
        <v>8316</v>
      </c>
      <c r="S4082" s="17">
        <f t="shared" si="318"/>
        <v>42511.698101851856</v>
      </c>
      <c r="T4082" s="18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11">
        <f t="shared" si="316"/>
        <v>29.17</v>
      </c>
      <c r="Q4083" s="13" t="s">
        <v>8315</v>
      </c>
      <c r="R4083" t="s">
        <v>8316</v>
      </c>
      <c r="S4083" s="17">
        <f t="shared" si="318"/>
        <v>42041.581307870365</v>
      </c>
      <c r="T4083" s="18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11">
        <f t="shared" si="316"/>
        <v>1.5</v>
      </c>
      <c r="Q4084" s="13" t="s">
        <v>8315</v>
      </c>
      <c r="R4084" t="s">
        <v>8316</v>
      </c>
      <c r="S4084" s="17">
        <f t="shared" si="318"/>
        <v>42307.189270833333</v>
      </c>
      <c r="T4084" s="18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11">
        <f t="shared" si="316"/>
        <v>126.5</v>
      </c>
      <c r="Q4085" s="13" t="s">
        <v>8315</v>
      </c>
      <c r="R4085" t="s">
        <v>8316</v>
      </c>
      <c r="S4085" s="17">
        <f t="shared" si="318"/>
        <v>42353.761759259258</v>
      </c>
      <c r="T4085" s="18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11">
        <f t="shared" si="316"/>
        <v>10</v>
      </c>
      <c r="Q4086" s="13" t="s">
        <v>8315</v>
      </c>
      <c r="R4086" t="s">
        <v>8316</v>
      </c>
      <c r="S4086" s="17">
        <f t="shared" si="318"/>
        <v>42622.436412037037</v>
      </c>
      <c r="T4086" s="18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11">
        <f t="shared" si="316"/>
        <v>10</v>
      </c>
      <c r="Q4087" s="13" t="s">
        <v>8315</v>
      </c>
      <c r="R4087" t="s">
        <v>8316</v>
      </c>
      <c r="S4087" s="17">
        <f t="shared" si="318"/>
        <v>42058.603877314818</v>
      </c>
      <c r="T4087" s="18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11">
        <f t="shared" si="316"/>
        <v>9.4</v>
      </c>
      <c r="Q4088" s="13" t="s">
        <v>8315</v>
      </c>
      <c r="R4088" t="s">
        <v>8316</v>
      </c>
      <c r="S4088" s="17">
        <f t="shared" si="318"/>
        <v>42304.940960648149</v>
      </c>
      <c r="T4088" s="18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11">
        <f t="shared" si="316"/>
        <v>0</v>
      </c>
      <c r="Q4089" s="13" t="s">
        <v>8315</v>
      </c>
      <c r="R4089" t="s">
        <v>8316</v>
      </c>
      <c r="S4089" s="17">
        <f t="shared" si="318"/>
        <v>42538.742893518516</v>
      </c>
      <c r="T4089" s="18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11">
        <f t="shared" si="316"/>
        <v>72</v>
      </c>
      <c r="Q4090" s="13" t="s">
        <v>8315</v>
      </c>
      <c r="R4090" t="s">
        <v>8316</v>
      </c>
      <c r="S4090" s="17">
        <f t="shared" si="318"/>
        <v>41990.612546296295</v>
      </c>
      <c r="T4090" s="18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11">
        <f t="shared" si="316"/>
        <v>30</v>
      </c>
      <c r="Q4091" s="13" t="s">
        <v>8315</v>
      </c>
      <c r="R4091" t="s">
        <v>8316</v>
      </c>
      <c r="S4091" s="17">
        <f t="shared" si="318"/>
        <v>42122.732499999998</v>
      </c>
      <c r="T4091" s="18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11">
        <f t="shared" si="316"/>
        <v>10.67</v>
      </c>
      <c r="Q4092" s="13" t="s">
        <v>8315</v>
      </c>
      <c r="R4092" t="s">
        <v>8316</v>
      </c>
      <c r="S4092" s="17">
        <f t="shared" si="318"/>
        <v>42209.67288194444</v>
      </c>
      <c r="T4092" s="18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11">
        <f t="shared" ref="P4093:P4115" si="321">IFERROR(ROUND(E4093/L4093,2),0)</f>
        <v>25.5</v>
      </c>
      <c r="Q4093" s="13" t="s">
        <v>8315</v>
      </c>
      <c r="R4093" t="s">
        <v>8316</v>
      </c>
      <c r="S4093" s="17">
        <f t="shared" si="318"/>
        <v>41990.506377314814</v>
      </c>
      <c r="T4093" s="18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11">
        <f t="shared" si="321"/>
        <v>20</v>
      </c>
      <c r="Q4094" s="13" t="s">
        <v>8315</v>
      </c>
      <c r="R4094" t="s">
        <v>8316</v>
      </c>
      <c r="S4094" s="17">
        <f t="shared" si="318"/>
        <v>42039.194988425923</v>
      </c>
      <c r="T4094" s="18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11">
        <f t="shared" si="321"/>
        <v>15</v>
      </c>
      <c r="Q4095" s="13" t="s">
        <v>8315</v>
      </c>
      <c r="R4095" t="s">
        <v>8316</v>
      </c>
      <c r="S4095" s="17">
        <f t="shared" si="318"/>
        <v>42178.815891203703</v>
      </c>
      <c r="T4095" s="18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11">
        <f t="shared" si="321"/>
        <v>91.25</v>
      </c>
      <c r="Q4096" s="13" t="s">
        <v>8315</v>
      </c>
      <c r="R4096" t="s">
        <v>8316</v>
      </c>
      <c r="S4096" s="17">
        <f t="shared" si="318"/>
        <v>41890.086805555555</v>
      </c>
      <c r="T4096" s="18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11">
        <f t="shared" si="321"/>
        <v>800</v>
      </c>
      <c r="Q4097" s="13" t="s">
        <v>8315</v>
      </c>
      <c r="R4097" t="s">
        <v>8316</v>
      </c>
      <c r="S4097" s="17">
        <f t="shared" si="318"/>
        <v>42693.031828703708</v>
      </c>
      <c r="T4097" s="18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 s="11">
        <f t="shared" si="321"/>
        <v>80</v>
      </c>
      <c r="Q4098" s="13" t="s">
        <v>8315</v>
      </c>
      <c r="R4098" t="s">
        <v>8316</v>
      </c>
      <c r="S4098" s="17">
        <f t="shared" si="318"/>
        <v>42750.530312499999</v>
      </c>
      <c r="T4098" s="18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s="11">
        <f t="shared" si="321"/>
        <v>0</v>
      </c>
      <c r="Q4099" s="13" t="s">
        <v>8315</v>
      </c>
      <c r="R4099" t="s">
        <v>8316</v>
      </c>
      <c r="S4099" s="17">
        <f t="shared" ref="S4099:S4115" si="323">(((J4099/60)/60)/24)+DATE(1970,1,1)</f>
        <v>42344.824502314819</v>
      </c>
      <c r="T4099" s="18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11">
        <f t="shared" si="321"/>
        <v>0</v>
      </c>
      <c r="Q4100" s="13" t="s">
        <v>8315</v>
      </c>
      <c r="R4100" t="s">
        <v>8316</v>
      </c>
      <c r="S4100" s="17">
        <f t="shared" si="323"/>
        <v>42495.722187499996</v>
      </c>
      <c r="T4100" s="18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11">
        <f t="shared" si="321"/>
        <v>50</v>
      </c>
      <c r="Q4101" s="13" t="s">
        <v>8315</v>
      </c>
      <c r="R4101" t="s">
        <v>8316</v>
      </c>
      <c r="S4101" s="17">
        <f t="shared" si="323"/>
        <v>42570.850381944445</v>
      </c>
      <c r="T4101" s="18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11">
        <f t="shared" si="321"/>
        <v>0</v>
      </c>
      <c r="Q4102" s="13" t="s">
        <v>8315</v>
      </c>
      <c r="R4102" t="s">
        <v>8316</v>
      </c>
      <c r="S4102" s="17">
        <f t="shared" si="323"/>
        <v>41927.124884259261</v>
      </c>
      <c r="T4102" s="18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11">
        <f t="shared" si="321"/>
        <v>0</v>
      </c>
      <c r="Q4103" s="13" t="s">
        <v>8315</v>
      </c>
      <c r="R4103" t="s">
        <v>8316</v>
      </c>
      <c r="S4103" s="17">
        <f t="shared" si="323"/>
        <v>42730.903726851851</v>
      </c>
      <c r="T4103" s="18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11">
        <f t="shared" si="321"/>
        <v>22.83</v>
      </c>
      <c r="Q4104" s="13" t="s">
        <v>8315</v>
      </c>
      <c r="R4104" t="s">
        <v>8316</v>
      </c>
      <c r="S4104" s="17">
        <f t="shared" si="323"/>
        <v>42475.848067129627</v>
      </c>
      <c r="T4104" s="18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7">
        <f t="shared" si="323"/>
        <v>42188.83293981482</v>
      </c>
      <c r="T4105" s="18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11">
        <f t="shared" si="321"/>
        <v>45.79</v>
      </c>
      <c r="Q4106" s="13" t="s">
        <v>8315</v>
      </c>
      <c r="R4106" t="s">
        <v>8316</v>
      </c>
      <c r="S4106" s="17">
        <f t="shared" si="323"/>
        <v>42640.278171296297</v>
      </c>
      <c r="T4106" s="18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11">
        <f t="shared" si="321"/>
        <v>383.33</v>
      </c>
      <c r="Q4107" s="13" t="s">
        <v>8315</v>
      </c>
      <c r="R4107" t="s">
        <v>8316</v>
      </c>
      <c r="S4107" s="17">
        <f t="shared" si="323"/>
        <v>42697.010520833333</v>
      </c>
      <c r="T4107" s="18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11">
        <f t="shared" si="321"/>
        <v>106.97</v>
      </c>
      <c r="Q4108" s="13" t="s">
        <v>8315</v>
      </c>
      <c r="R4108" t="s">
        <v>8316</v>
      </c>
      <c r="S4108" s="17">
        <f t="shared" si="323"/>
        <v>42053.049375000002</v>
      </c>
      <c r="T4108" s="18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11">
        <f t="shared" si="321"/>
        <v>10.25</v>
      </c>
      <c r="Q4109" s="13" t="s">
        <v>8315</v>
      </c>
      <c r="R4109" t="s">
        <v>8316</v>
      </c>
      <c r="S4109" s="17">
        <f t="shared" si="323"/>
        <v>41883.916678240741</v>
      </c>
      <c r="T4109" s="18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11">
        <f t="shared" si="321"/>
        <v>59</v>
      </c>
      <c r="Q4110" s="13" t="s">
        <v>8315</v>
      </c>
      <c r="R4110" t="s">
        <v>8316</v>
      </c>
      <c r="S4110" s="17">
        <f t="shared" si="323"/>
        <v>42767.031678240746</v>
      </c>
      <c r="T4110" s="18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11">
        <f t="shared" si="321"/>
        <v>0</v>
      </c>
      <c r="Q4111" s="13" t="s">
        <v>8315</v>
      </c>
      <c r="R4111" t="s">
        <v>8316</v>
      </c>
      <c r="S4111" s="17">
        <f t="shared" si="323"/>
        <v>42307.539398148147</v>
      </c>
      <c r="T4111" s="18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11">
        <f t="shared" si="321"/>
        <v>14.33</v>
      </c>
      <c r="Q4112" s="13" t="s">
        <v>8315</v>
      </c>
      <c r="R4112" t="s">
        <v>8316</v>
      </c>
      <c r="S4112" s="17">
        <f t="shared" si="323"/>
        <v>42512.626747685179</v>
      </c>
      <c r="T4112" s="18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11">
        <f t="shared" si="321"/>
        <v>15.67</v>
      </c>
      <c r="Q4113" s="13" t="s">
        <v>8315</v>
      </c>
      <c r="R4113" t="s">
        <v>8316</v>
      </c>
      <c r="S4113" s="17">
        <f t="shared" si="323"/>
        <v>42029.135879629626</v>
      </c>
      <c r="T4113" s="18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11">
        <f t="shared" si="321"/>
        <v>1</v>
      </c>
      <c r="Q4114" s="13" t="s">
        <v>8315</v>
      </c>
      <c r="R4114" t="s">
        <v>8316</v>
      </c>
      <c r="S4114" s="17">
        <f t="shared" si="323"/>
        <v>42400.946597222224</v>
      </c>
      <c r="T4114" s="18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11">
        <f t="shared" si="321"/>
        <v>1</v>
      </c>
      <c r="Q4115" s="13" t="s">
        <v>8315</v>
      </c>
      <c r="R4115" t="s">
        <v>8316</v>
      </c>
      <c r="S4115" s="17">
        <f t="shared" si="323"/>
        <v>42358.573182870372</v>
      </c>
      <c r="T4115" s="18">
        <f t="shared" si="324"/>
        <v>42377.273611111115</v>
      </c>
      <c r="U4115">
        <f t="shared" si="320"/>
        <v>2015</v>
      </c>
    </row>
  </sheetData>
  <autoFilter ref="A1:T4115" xr:uid="{00000000-0001-0000-0000-000000000000}"/>
  <sortState xmlns:xlrd2="http://schemas.microsoft.com/office/spreadsheetml/2017/richdata2" ref="A2:O4116">
    <sortCondition ref="A1:A4116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2F4A-48E0-944C-A1BD-009960DC0745}">
  <dimension ref="A1:F6"/>
  <sheetViews>
    <sheetView workbookViewId="0">
      <selection activeCell="A28" sqref="A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195B-786F-E94B-BD9F-A3A111E1ED8C}">
  <dimension ref="A1:E7"/>
  <sheetViews>
    <sheetView topLeftCell="A2" workbookViewId="0">
      <selection activeCell="E17" sqref="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1D6FE-EEC3-0E4E-B8E4-6A48B2D7E55C}">
  <dimension ref="A1:C14"/>
  <sheetViews>
    <sheetView topLeftCell="A2" zoomScale="204" zoomScaleNormal="204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22.6640625" customWidth="1"/>
    <col min="3" max="3" width="21.6640625" customWidth="1"/>
  </cols>
  <sheetData>
    <row r="1" spans="1:3" x14ac:dyDescent="0.2">
      <c r="B1" t="s">
        <v>8372</v>
      </c>
      <c r="C1" t="s">
        <v>8373</v>
      </c>
    </row>
    <row r="2" spans="1:3" ht="16" x14ac:dyDescent="0.2">
      <c r="A2" t="s">
        <v>8370</v>
      </c>
      <c r="B2" s="23" t="e">
        <f>AVERAGE(#REF!)</f>
        <v>#REF!</v>
      </c>
      <c r="C2" s="23" t="e">
        <f>AVERAGE(#REF!)</f>
        <v>#REF!</v>
      </c>
    </row>
    <row r="3" spans="1:3" ht="16" x14ac:dyDescent="0.2">
      <c r="A3" t="s">
        <v>8371</v>
      </c>
      <c r="B3" s="23" t="e">
        <f>MEDIAN(#REF!)</f>
        <v>#REF!</v>
      </c>
      <c r="C3" s="23" t="e">
        <f>MEDIAN(#REF!)</f>
        <v>#REF!</v>
      </c>
    </row>
    <row r="4" spans="1:3" ht="16" x14ac:dyDescent="0.2">
      <c r="A4" t="s">
        <v>8376</v>
      </c>
      <c r="B4" s="24" t="e">
        <f>_xlfn.STDEV.P(#REF!)</f>
        <v>#REF!</v>
      </c>
      <c r="C4" s="23" t="e">
        <f>_xlfn.STDEV.P(#REF!)</f>
        <v>#REF!</v>
      </c>
    </row>
    <row r="5" spans="1:3" ht="16" x14ac:dyDescent="0.2">
      <c r="A5" t="s">
        <v>8377</v>
      </c>
      <c r="B5" s="24" t="e">
        <f>_xlfn.QUARTILE.EXC(#REF!, 3)</f>
        <v>#REF!</v>
      </c>
      <c r="C5" s="23" t="e">
        <f>_xlfn.QUARTILE.EXC(#REF!,3)</f>
        <v>#REF!</v>
      </c>
    </row>
    <row r="6" spans="1:3" ht="16" x14ac:dyDescent="0.2">
      <c r="A6" t="s">
        <v>8378</v>
      </c>
      <c r="B6" s="24" t="e">
        <f>_xlfn.QUARTILE.EXC(#REF!, 1)</f>
        <v>#REF!</v>
      </c>
      <c r="C6" s="23" t="e">
        <f>_xlfn.QUARTILE.EXC(#REF!,1)</f>
        <v>#REF!</v>
      </c>
    </row>
    <row r="7" spans="1:3" ht="16" x14ac:dyDescent="0.2">
      <c r="A7" t="s">
        <v>8379</v>
      </c>
      <c r="B7" s="23" t="e">
        <f>B5-B6</f>
        <v>#REF!</v>
      </c>
      <c r="C7" s="23" t="e">
        <f>C5-C6</f>
        <v>#REF!</v>
      </c>
    </row>
    <row r="8" spans="1:3" x14ac:dyDescent="0.2">
      <c r="B8" s="25"/>
      <c r="C8" s="25"/>
    </row>
    <row r="9" spans="1:3" ht="16" x14ac:dyDescent="0.2">
      <c r="A9" t="s">
        <v>8374</v>
      </c>
      <c r="B9" s="23" t="e">
        <f>AVERAGE(#REF!)</f>
        <v>#REF!</v>
      </c>
      <c r="C9" s="23" t="e">
        <f>AVERAGE(#REF!)</f>
        <v>#REF!</v>
      </c>
    </row>
    <row r="10" spans="1:3" ht="16" x14ac:dyDescent="0.2">
      <c r="A10" t="s">
        <v>8375</v>
      </c>
      <c r="B10" s="23" t="e">
        <f>MEDIAN(#REF!)</f>
        <v>#REF!</v>
      </c>
      <c r="C10" s="23" t="e">
        <f>MEDIAN(#REF!)</f>
        <v>#REF!</v>
      </c>
    </row>
    <row r="11" spans="1:3" ht="16" x14ac:dyDescent="0.2">
      <c r="A11" t="s">
        <v>8382</v>
      </c>
      <c r="B11" s="23" t="e">
        <f>_xlfn.STDEV.P(#REF!)</f>
        <v>#REF!</v>
      </c>
      <c r="C11" s="23" t="e">
        <f>_xlfn.STDEV.P(#REF!)</f>
        <v>#REF!</v>
      </c>
    </row>
    <row r="12" spans="1:3" ht="16" x14ac:dyDescent="0.2">
      <c r="A12" t="s">
        <v>8383</v>
      </c>
      <c r="B12" s="23" t="e">
        <f>_xlfn.QUARTILE.EXC(#REF!, 3)</f>
        <v>#REF!</v>
      </c>
      <c r="C12" s="23" t="e">
        <f>_xlfn.QUARTILE.EXC(#REF!, 3)</f>
        <v>#REF!</v>
      </c>
    </row>
    <row r="13" spans="1:3" ht="16" x14ac:dyDescent="0.2">
      <c r="A13" t="s">
        <v>8380</v>
      </c>
      <c r="B13" s="23" t="e">
        <f>_xlfn.QUARTILE.EXC(#REF!, 1)</f>
        <v>#REF!</v>
      </c>
      <c r="C13" s="23" t="e">
        <f>_xlfn.QUARTILE.EXC(#REF!, 1)</f>
        <v>#REF!</v>
      </c>
    </row>
    <row r="14" spans="1:3" ht="16" x14ac:dyDescent="0.2">
      <c r="A14" t="s">
        <v>8381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7DFD-7D57-6544-8B1C-F250418810DA}">
  <dimension ref="A1:F6"/>
  <sheetViews>
    <sheetView zoomScale="145" zoomScaleNormal="145" workbookViewId="0">
      <pane xSplit="2" ySplit="4" topLeftCell="D5" activePane="bottomRight" state="frozen"/>
      <selection pane="topRight" activeCell="D1" sqref="D1"/>
      <selection pane="bottomLeft" activeCell="A5" sqref="A5"/>
      <selection pane="bottomRight" activeCell="E2" sqref="E2:F6"/>
    </sheetView>
  </sheetViews>
  <sheetFormatPr baseColWidth="10" defaultColWidth="8.83203125" defaultRowHeight="15" x14ac:dyDescent="0.2"/>
  <cols>
    <col min="1" max="1" width="56.5" style="9" bestFit="1" customWidth="1"/>
    <col min="2" max="2" width="72.6640625" style="3" customWidth="1"/>
  </cols>
  <sheetData>
    <row r="1" spans="1:6" ht="16" x14ac:dyDescent="0.2">
      <c r="A1" s="8" t="s">
        <v>1</v>
      </c>
      <c r="B1" s="2" t="s">
        <v>4110</v>
      </c>
      <c r="C1" s="22" t="s">
        <v>8367</v>
      </c>
      <c r="D1" s="22" t="s">
        <v>8217</v>
      </c>
      <c r="E1" t="s">
        <v>8368</v>
      </c>
      <c r="F1" t="s">
        <v>8369</v>
      </c>
    </row>
    <row r="2" spans="1:6" ht="52" x14ac:dyDescent="0.25">
      <c r="A2" s="19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2" x14ac:dyDescent="0.25">
      <c r="A3" s="19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2" x14ac:dyDescent="0.25">
      <c r="A4" s="19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5" x14ac:dyDescent="0.25">
      <c r="A5" s="19" t="s">
        <v>3329</v>
      </c>
      <c r="B5" s="2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2" x14ac:dyDescent="0.25">
      <c r="A6" s="19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autoFilter ref="A1:B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Sheet4</vt:lpstr>
      <vt:lpstr>Outcomes based on Goals</vt:lpstr>
      <vt:lpstr>Kickstarter</vt:lpstr>
      <vt:lpstr>Category Statistics</vt:lpstr>
      <vt:lpstr>Subcategory Statistics</vt:lpstr>
      <vt:lpstr>Descriptive Statistics</vt:lpstr>
      <vt:lpstr>Edinburgh Research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RBF Medical Transportation Services</cp:lastModifiedBy>
  <dcterms:created xsi:type="dcterms:W3CDTF">2017-04-20T15:17:24Z</dcterms:created>
  <dcterms:modified xsi:type="dcterms:W3CDTF">2022-07-16T18:52:08Z</dcterms:modified>
  <cp:category/>
</cp:coreProperties>
</file>