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125" windowHeight="12540"/>
  </bookViews>
  <sheets>
    <sheet name="钢支撑承载力及稳定性验算" sheetId="1" r:id="rId1"/>
  </sheets>
  <externalReferences>
    <externalReference r:id="rId2"/>
  </externalReferences>
  <definedNames>
    <definedName name="AA">钢支撑承载力及稳定性验算!#REF!</definedName>
    <definedName name="b">[1]Sheet1!$D$9</definedName>
    <definedName name="BETA">钢支撑承载力及稳定性验算!#REF!</definedName>
    <definedName name="DD">钢支撑承载力及稳定性验算!$D$7</definedName>
    <definedName name="DN">钢支撑承载力及稳定性验算!$D$10</definedName>
    <definedName name="EE">钢支撑承载力及稳定性验算!$D$9</definedName>
    <definedName name="FAI">钢支撑承载力及稳定性验算!#REF!</definedName>
    <definedName name="G">[1]Sheet1!$D$23</definedName>
    <definedName name="GA">钢支撑承载力及稳定性验算!#REF!</definedName>
    <definedName name="GAA">钢支撑承载力及稳定性验算!#REF!</definedName>
    <definedName name="GAMA">钢支撑承载力及稳定性验算!#REF!</definedName>
    <definedName name="GG">钢支撑承载力及稳定性验算!#REF!</definedName>
    <definedName name="h">[1]Sheet1!$D$10</definedName>
    <definedName name="II">钢支撑承载力及稳定性验算!#REF!</definedName>
    <definedName name="IK">钢支撑承载力及稳定性验算!#REF!</definedName>
    <definedName name="L0">[1]Sheet1!$D$18</definedName>
    <definedName name="LAM">钢支撑承载力及稳定性验算!#REF!</definedName>
    <definedName name="LL">钢支撑承载力及稳定性验算!$D$4</definedName>
    <definedName name="LP">钢支撑承载力及稳定性验算!#REF!</definedName>
    <definedName name="MZ">钢支撑承载力及稳定性验算!#REF!</definedName>
    <definedName name="NEX">钢支撑承载力及稳定性验算!#REF!</definedName>
    <definedName name="NK">[1]Sheet1!$D$15</definedName>
    <definedName name="NN">钢支撑承载力及稳定性验算!#REF!</definedName>
    <definedName name="TT">钢支撑承载力及稳定性验算!$D$8</definedName>
    <definedName name="WW">钢支撑承载力及稳定性验算!#REF!</definedName>
    <definedName name="γ0">[1]Sheet1!$D$3</definedName>
  </definedNames>
  <calcPr calcId="162913"/>
</workbook>
</file>

<file path=xl/calcChain.xml><?xml version="1.0" encoding="utf-8"?>
<calcChain xmlns="http://schemas.openxmlformats.org/spreadsheetml/2006/main">
  <c r="D31" i="1" l="1"/>
  <c r="D32" i="1"/>
  <c r="D27" i="1"/>
  <c r="D12" i="1"/>
  <c r="D17" i="1"/>
  <c r="D10" i="1"/>
  <c r="D16" i="1"/>
</calcChain>
</file>

<file path=xl/sharedStrings.xml><?xml version="1.0" encoding="utf-8"?>
<sst xmlns="http://schemas.openxmlformats.org/spreadsheetml/2006/main" count="109" uniqueCount="56">
  <si>
    <r>
      <rPr>
        <b/>
        <sz val="10"/>
        <color indexed="8"/>
        <rFont val="宋体"/>
        <family val="3"/>
        <charset val="134"/>
      </rPr>
      <t>依据规范：</t>
    </r>
  </si>
  <si>
    <t>=</t>
  </si>
  <si>
    <r>
      <rPr>
        <sz val="10"/>
        <rFont val="宋体"/>
        <family val="3"/>
        <charset val="134"/>
      </rPr>
      <t>钢支撑长度</t>
    </r>
  </si>
  <si>
    <r>
      <t>L</t>
    </r>
    <r>
      <rPr>
        <vertAlign val="subscript"/>
        <sz val="10"/>
        <rFont val="Times New Roman"/>
        <family val="1"/>
      </rPr>
      <t>0</t>
    </r>
  </si>
  <si>
    <t>m</t>
  </si>
  <si>
    <r>
      <rPr>
        <sz val="10"/>
        <rFont val="宋体"/>
        <family val="3"/>
        <charset val="134"/>
      </rPr>
      <t>钢支撑直径</t>
    </r>
  </si>
  <si>
    <t>D</t>
  </si>
  <si>
    <t>mm</t>
  </si>
  <si>
    <r>
      <rPr>
        <sz val="10"/>
        <rFont val="宋体"/>
        <family val="3"/>
        <charset val="134"/>
      </rPr>
      <t>钢支撑壁厚</t>
    </r>
  </si>
  <si>
    <t>t</t>
  </si>
  <si>
    <r>
      <rPr>
        <sz val="10"/>
        <rFont val="宋体"/>
        <family val="3"/>
        <charset val="134"/>
      </rPr>
      <t>钢弹性模量</t>
    </r>
  </si>
  <si>
    <t>E</t>
  </si>
  <si>
    <r>
      <t>N/mm</t>
    </r>
    <r>
      <rPr>
        <vertAlign val="superscript"/>
        <sz val="10"/>
        <rFont val="Times New Roman"/>
        <family val="1"/>
      </rPr>
      <t>2</t>
    </r>
  </si>
  <si>
    <r>
      <rPr>
        <sz val="10"/>
        <rFont val="宋体"/>
        <family val="3"/>
        <charset val="134"/>
      </rPr>
      <t>钢支撑内径</t>
    </r>
  </si>
  <si>
    <r>
      <t>D</t>
    </r>
    <r>
      <rPr>
        <vertAlign val="subscript"/>
        <sz val="10"/>
        <rFont val="Times New Roman"/>
        <family val="1"/>
      </rPr>
      <t>N</t>
    </r>
  </si>
  <si>
    <t>支撑面积</t>
  </si>
  <si>
    <t>A</t>
  </si>
  <si>
    <r>
      <t>mm</t>
    </r>
    <r>
      <rPr>
        <vertAlign val="superscript"/>
        <sz val="10"/>
        <rFont val="Times New Roman"/>
        <family val="1"/>
      </rPr>
      <t>2</t>
    </r>
  </si>
  <si>
    <r>
      <t>[(D/2)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-(D/2-t)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]×π</t>
    </r>
    <phoneticPr fontId="8" type="noConversion"/>
  </si>
  <si>
    <t>钢支撑间距</t>
    <phoneticPr fontId="8" type="noConversion"/>
  </si>
  <si>
    <t xml:space="preserve">q </t>
  </si>
  <si>
    <t>=</t>
    <phoneticPr fontId="8" type="noConversion"/>
  </si>
  <si>
    <t>=</t>
    <phoneticPr fontId="8" type="noConversion"/>
  </si>
  <si>
    <t>0.5~1</t>
    <phoneticPr fontId="8" type="noConversion"/>
  </si>
  <si>
    <t>支撑与腰梁间的夹角</t>
  </si>
  <si>
    <t>Kt</t>
    <phoneticPr fontId="8" type="noConversion"/>
  </si>
  <si>
    <t>N/mm^2</t>
    <phoneticPr fontId="8" type="noConversion"/>
  </si>
  <si>
    <t>°</t>
    <phoneticPr fontId="8" type="noConversion"/>
  </si>
  <si>
    <t>支撑刚度</t>
    <phoneticPr fontId="8" type="noConversion"/>
  </si>
  <si>
    <t>支撑不动点调整系数</t>
    <phoneticPr fontId="8" type="noConversion"/>
  </si>
  <si>
    <r>
      <t xml:space="preserve"> </t>
    </r>
    <r>
      <rPr>
        <sz val="10"/>
        <rFont val="宋体"/>
        <family val="3"/>
        <charset val="134"/>
      </rPr>
      <t>支撑松弛系数</t>
    </r>
    <phoneticPr fontId="8" type="noConversion"/>
  </si>
  <si>
    <r>
      <t>a</t>
    </r>
    <r>
      <rPr>
        <sz val="10"/>
        <rFont val="宋体"/>
        <family val="3"/>
        <charset val="134"/>
      </rPr>
      <t>R</t>
    </r>
    <phoneticPr fontId="8" type="noConversion"/>
  </si>
  <si>
    <t>λ</t>
    <phoneticPr fontId="8" type="noConversion"/>
  </si>
  <si>
    <t>排桩间距</t>
    <phoneticPr fontId="8" type="noConversion"/>
  </si>
  <si>
    <t>ba</t>
    <phoneticPr fontId="8" type="noConversion"/>
  </si>
  <si>
    <t>MN</t>
    <phoneticPr fontId="8" type="noConversion"/>
  </si>
  <si>
    <t>材料抗力</t>
    <phoneticPr fontId="8" type="noConversion"/>
  </si>
  <si>
    <t>=</t>
    <phoneticPr fontId="8" type="noConversion"/>
  </si>
  <si>
    <t>钢支撑刚度及材料抗力计算</t>
    <phoneticPr fontId="8" type="noConversion"/>
  </si>
  <si>
    <t>混凝土支撑刚度及材料抗力计算</t>
    <phoneticPr fontId="8" type="noConversion"/>
  </si>
  <si>
    <t>S</t>
    <phoneticPr fontId="8" type="noConversion"/>
  </si>
  <si>
    <t>混凝土支撑长度</t>
    <phoneticPr fontId="8" type="noConversion"/>
  </si>
  <si>
    <t>混凝土支撑间距</t>
    <phoneticPr fontId="8" type="noConversion"/>
  </si>
  <si>
    <t>混凝土弹性模量</t>
    <phoneticPr fontId="8" type="noConversion"/>
  </si>
  <si>
    <t>s</t>
    <phoneticPr fontId="8" type="noConversion"/>
  </si>
  <si>
    <t>混凝土支撑宽度</t>
    <phoneticPr fontId="8" type="noConversion"/>
  </si>
  <si>
    <t>b</t>
    <phoneticPr fontId="8" type="noConversion"/>
  </si>
  <si>
    <t>h</t>
    <phoneticPr fontId="8" type="noConversion"/>
  </si>
  <si>
    <t>混凝土支撑高度</t>
    <phoneticPr fontId="8" type="noConversion"/>
  </si>
  <si>
    <t>b×h</t>
    <phoneticPr fontId="8" type="noConversion"/>
  </si>
  <si>
    <r>
      <rPr>
        <sz val="10"/>
        <rFont val="宋体"/>
        <family val="3"/>
        <charset val="134"/>
      </rPr>
      <t>混凝土撑取</t>
    </r>
    <r>
      <rPr>
        <sz val="10"/>
        <rFont val="Times New Roman"/>
        <family val="1"/>
      </rPr>
      <t>1.0</t>
    </r>
    <phoneticPr fontId="8" type="noConversion"/>
  </si>
  <si>
    <r>
      <rPr>
        <sz val="10"/>
        <rFont val="宋体"/>
        <family val="3"/>
        <charset val="134"/>
      </rPr>
      <t>预加轴力取</t>
    </r>
    <r>
      <rPr>
        <sz val="10"/>
        <rFont val="Times New Roman"/>
        <family val="1"/>
      </rPr>
      <t>1.0</t>
    </r>
    <r>
      <rPr>
        <sz val="10"/>
        <rFont val="宋体"/>
        <family val="3"/>
        <charset val="134"/>
      </rPr>
      <t>，无预加轴力取</t>
    </r>
    <r>
      <rPr>
        <sz val="10"/>
        <rFont val="Times New Roman"/>
        <family val="1"/>
      </rPr>
      <t>0.8~1.0</t>
    </r>
    <phoneticPr fontId="8" type="noConversion"/>
  </si>
  <si>
    <t>注：本表根据《建筑基坑支护技术规程》JGJ 120-2012编制</t>
    <phoneticPr fontId="8" type="noConversion"/>
  </si>
  <si>
    <r>
      <rPr>
        <b/>
        <sz val="10"/>
        <color indexed="8"/>
        <rFont val="宋体"/>
        <family val="3"/>
        <charset val="134"/>
      </rPr>
      <t>建筑基坑支护技术规程（</t>
    </r>
    <r>
      <rPr>
        <b/>
        <sz val="10"/>
        <color indexed="8"/>
        <rFont val="Times New Roman"/>
        <family val="1"/>
      </rPr>
      <t>JGJ 120-2012</t>
    </r>
    <r>
      <rPr>
        <b/>
        <sz val="10"/>
        <color indexed="8"/>
        <rFont val="宋体"/>
        <family val="3"/>
        <charset val="134"/>
      </rPr>
      <t>）</t>
    </r>
    <phoneticPr fontId="8" type="noConversion"/>
  </si>
  <si>
    <r>
      <rPr>
        <b/>
        <sz val="10"/>
        <color indexed="8"/>
        <rFont val="宋体"/>
        <family val="3"/>
        <charset val="134"/>
      </rPr>
      <t>混凝土结构设计规范（</t>
    </r>
    <r>
      <rPr>
        <b/>
        <sz val="10"/>
        <color indexed="8"/>
        <rFont val="Times New Roman"/>
        <family val="1"/>
      </rPr>
      <t>GB 50010-2010</t>
    </r>
    <r>
      <rPr>
        <b/>
        <sz val="10"/>
        <color indexed="8"/>
        <rFont val="宋体"/>
        <family val="3"/>
        <charset val="134"/>
      </rPr>
      <t>）</t>
    </r>
    <r>
      <rPr>
        <b/>
        <sz val="10"/>
        <color indexed="8"/>
        <rFont val="Times New Roman"/>
        <family val="1"/>
      </rPr>
      <t>2015</t>
    </r>
    <r>
      <rPr>
        <b/>
        <sz val="10"/>
        <color indexed="8"/>
        <rFont val="宋体"/>
        <family val="3"/>
        <charset val="134"/>
      </rPr>
      <t>版</t>
    </r>
    <phoneticPr fontId="8" type="noConversion"/>
  </si>
  <si>
    <r>
      <rPr>
        <b/>
        <sz val="10"/>
        <color indexed="8"/>
        <rFont val="宋体"/>
        <family val="3"/>
        <charset val="134"/>
      </rPr>
      <t>校对日期：2</t>
    </r>
    <r>
      <rPr>
        <b/>
        <sz val="10"/>
        <color indexed="8"/>
        <rFont val="宋体"/>
        <family val="3"/>
        <charset val="134"/>
      </rPr>
      <t>020</t>
    </r>
    <r>
      <rPr>
        <b/>
        <sz val="10"/>
        <color indexed="8"/>
        <rFont val="宋体"/>
        <family val="3"/>
        <charset val="134"/>
      </rPr>
      <t>0410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</si>
</sst>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7" x14ac:knownFonts="1">
    <font>
      <sz val="12"/>
      <name val="宋体"/>
      <charset val="134"/>
    </font>
    <font>
      <sz val="10"/>
      <name val="Times New Roman"/>
      <family val="1"/>
    </font>
    <font>
      <b/>
      <sz val="12"/>
      <name val="微软雅黑"/>
      <family val="2"/>
      <charset val="134"/>
    </font>
    <font>
      <b/>
      <sz val="12"/>
      <name val="Times New Roman"/>
      <family val="1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name val="宋体"/>
      <family val="3"/>
      <charset val="134"/>
    </font>
    <font>
      <b/>
      <sz val="10"/>
      <color indexed="8"/>
      <name val="Times New Roman"/>
      <family val="1"/>
    </font>
    <font>
      <sz val="10"/>
      <name val="Symbol"/>
      <family val="1"/>
      <charset val="2"/>
    </font>
    <font>
      <u/>
      <sz val="12"/>
      <color theme="10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宋体"/>
      <family val="3"/>
      <charset val="134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1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3" borderId="0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4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1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142875</xdr:rowOff>
    </xdr:to>
    <xdr:sp macro="" textlink="">
      <xdr:nvSpPr>
        <xdr:cNvPr id="4553" name="AutoShape 3" descr="mk:@MSITStore:F:\规范\结构设计规范大全-2011.chm::/02/htm207/images/c01.gif"/>
        <xdr:cNvSpPr>
          <a:spLocks noChangeAspect="1" noChangeArrowheads="1"/>
        </xdr:cNvSpPr>
      </xdr:nvSpPr>
      <xdr:spPr bwMode="auto">
        <a:xfrm>
          <a:off x="100203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142875</xdr:rowOff>
    </xdr:to>
    <xdr:sp macro="" textlink="">
      <xdr:nvSpPr>
        <xdr:cNvPr id="4554" name="AutoShape 4" descr="mk:@MSITStore:F:\规范\结构设计规范大全-2011.chm::/02/htm207/images/c02.gif"/>
        <xdr:cNvSpPr>
          <a:spLocks noChangeAspect="1" noChangeArrowheads="1"/>
        </xdr:cNvSpPr>
      </xdr:nvSpPr>
      <xdr:spPr bwMode="auto">
        <a:xfrm>
          <a:off x="10020300" y="1485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142875</xdr:rowOff>
    </xdr:to>
    <xdr:sp macro="" textlink="">
      <xdr:nvSpPr>
        <xdr:cNvPr id="4555" name="AutoShape 5" descr="mk:@MSITStore:F:\规范\结构设计规范大全-2011.chm::/02/htm207/images/c03.gif"/>
        <xdr:cNvSpPr>
          <a:spLocks noChangeAspect="1" noChangeArrowheads="1"/>
        </xdr:cNvSpPr>
      </xdr:nvSpPr>
      <xdr:spPr bwMode="auto">
        <a:xfrm>
          <a:off x="10020300" y="164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142875</xdr:rowOff>
    </xdr:to>
    <xdr:sp macro="" textlink="">
      <xdr:nvSpPr>
        <xdr:cNvPr id="4556" name="AutoShape 6" descr="mk:@MSITStore:F:\规范\结构设计规范大全-2011.chm::/02/htm207/images/c04.gif"/>
        <xdr:cNvSpPr>
          <a:spLocks noChangeAspect="1" noChangeArrowheads="1"/>
        </xdr:cNvSpPr>
      </xdr:nvSpPr>
      <xdr:spPr bwMode="auto">
        <a:xfrm>
          <a:off x="10020300" y="1647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38100</xdr:rowOff>
    </xdr:to>
    <xdr:sp macro="" textlink="">
      <xdr:nvSpPr>
        <xdr:cNvPr id="4557" name="AutoShape 7" descr="mk:@MSITStore:F:\规范\结构设计规范大全-2011.chm::/02/htm207/images/c05.gif"/>
        <xdr:cNvSpPr>
          <a:spLocks noChangeAspect="1" noChangeArrowheads="1"/>
        </xdr:cNvSpPr>
      </xdr:nvSpPr>
      <xdr:spPr bwMode="auto">
        <a:xfrm>
          <a:off x="10020300" y="555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1</xdr:col>
          <xdr:colOff>114300</xdr:colOff>
          <xdr:row>32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8151;&#20957;&#22303;&#25903;&#25745;&#37197;&#31563;&#35745;&#316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钢筋表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115" zoomScaleNormal="115" workbookViewId="0">
      <selection activeCell="D5" sqref="D5"/>
    </sheetView>
  </sheetViews>
  <sheetFormatPr defaultRowHeight="12.75" customHeight="1" x14ac:dyDescent="0.15"/>
  <cols>
    <col min="1" max="1" width="20.25" style="1" customWidth="1"/>
    <col min="2" max="2" width="6.25" style="2" customWidth="1"/>
    <col min="3" max="3" width="3.125" style="2" customWidth="1"/>
    <col min="4" max="4" width="15.125" style="3" customWidth="1"/>
    <col min="5" max="5" width="21.125" style="2" customWidth="1"/>
    <col min="6" max="6" width="18.5" style="2" customWidth="1"/>
    <col min="7" max="7" width="9" style="2"/>
    <col min="8" max="8" width="9.625" style="2" bestFit="1" customWidth="1"/>
    <col min="9" max="9" width="9" style="2"/>
    <col min="10" max="10" width="10.5" style="2" bestFit="1" customWidth="1"/>
    <col min="11" max="16384" width="9" style="2"/>
  </cols>
  <sheetData>
    <row r="1" spans="1:12" ht="12.75" customHeight="1" x14ac:dyDescent="0.15">
      <c r="A1" s="4" t="s">
        <v>0</v>
      </c>
      <c r="B1" s="28" t="s">
        <v>54</v>
      </c>
      <c r="C1" s="28"/>
      <c r="D1" s="28"/>
      <c r="E1" s="28"/>
      <c r="F1" s="25" t="s">
        <v>55</v>
      </c>
    </row>
    <row r="2" spans="1:12" ht="12.75" customHeight="1" x14ac:dyDescent="0.15">
      <c r="A2" s="4"/>
      <c r="B2" s="29" t="s">
        <v>53</v>
      </c>
      <c r="C2" s="29"/>
      <c r="D2" s="29"/>
      <c r="E2" s="29"/>
      <c r="F2" s="5"/>
    </row>
    <row r="3" spans="1:12" ht="27.75" customHeight="1" x14ac:dyDescent="0.15">
      <c r="A3" s="34" t="s">
        <v>38</v>
      </c>
      <c r="B3" s="35"/>
      <c r="C3" s="35"/>
      <c r="D3" s="35"/>
      <c r="E3" s="35"/>
      <c r="G3" s="6"/>
      <c r="H3" s="7"/>
      <c r="I3"/>
      <c r="L3" s="9"/>
    </row>
    <row r="4" spans="1:12" ht="12.75" customHeight="1" x14ac:dyDescent="0.15">
      <c r="A4" s="12" t="s">
        <v>33</v>
      </c>
      <c r="B4" s="14" t="s">
        <v>34</v>
      </c>
      <c r="C4" s="14" t="s">
        <v>1</v>
      </c>
      <c r="D4" s="27">
        <v>1</v>
      </c>
      <c r="E4" s="17" t="s">
        <v>4</v>
      </c>
      <c r="L4" s="9"/>
    </row>
    <row r="5" spans="1:12" ht="12.75" customHeight="1" x14ac:dyDescent="0.15">
      <c r="A5" s="20" t="s">
        <v>2</v>
      </c>
      <c r="B5" s="19" t="s">
        <v>3</v>
      </c>
      <c r="C5" s="19" t="s">
        <v>1</v>
      </c>
      <c r="D5" s="27">
        <v>14.25</v>
      </c>
      <c r="E5" s="17" t="s">
        <v>4</v>
      </c>
      <c r="L5" s="9"/>
    </row>
    <row r="6" spans="1:12" ht="12.75" customHeight="1" x14ac:dyDescent="0.15">
      <c r="A6" s="12" t="s">
        <v>19</v>
      </c>
      <c r="B6" s="19" t="s">
        <v>40</v>
      </c>
      <c r="C6" s="19" t="s">
        <v>1</v>
      </c>
      <c r="D6" s="27">
        <v>3</v>
      </c>
      <c r="E6" s="17" t="s">
        <v>4</v>
      </c>
      <c r="L6" s="9"/>
    </row>
    <row r="7" spans="1:12" ht="12.75" customHeight="1" x14ac:dyDescent="0.15">
      <c r="A7" s="11" t="s">
        <v>5</v>
      </c>
      <c r="B7" s="14" t="s">
        <v>6</v>
      </c>
      <c r="C7" s="14" t="s">
        <v>1</v>
      </c>
      <c r="D7" s="27">
        <v>609</v>
      </c>
      <c r="E7" s="17" t="s">
        <v>7</v>
      </c>
      <c r="L7" s="10"/>
    </row>
    <row r="8" spans="1:12" ht="12.75" customHeight="1" x14ac:dyDescent="0.15">
      <c r="A8" s="11" t="s">
        <v>8</v>
      </c>
      <c r="B8" s="14" t="s">
        <v>9</v>
      </c>
      <c r="C8" s="14" t="s">
        <v>1</v>
      </c>
      <c r="D8" s="27">
        <v>16</v>
      </c>
      <c r="E8" s="17" t="s">
        <v>7</v>
      </c>
    </row>
    <row r="9" spans="1:12" ht="12.75" customHeight="1" x14ac:dyDescent="0.15">
      <c r="A9" s="11" t="s">
        <v>10</v>
      </c>
      <c r="B9" s="14" t="s">
        <v>11</v>
      </c>
      <c r="C9" s="14" t="s">
        <v>1</v>
      </c>
      <c r="D9" s="8">
        <v>206000</v>
      </c>
      <c r="E9" s="17" t="s">
        <v>12</v>
      </c>
      <c r="L9" s="10"/>
    </row>
    <row r="10" spans="1:12" ht="12.75" customHeight="1" x14ac:dyDescent="0.15">
      <c r="A10" s="13" t="s">
        <v>13</v>
      </c>
      <c r="B10" s="14" t="s">
        <v>14</v>
      </c>
      <c r="C10" s="14" t="s">
        <v>1</v>
      </c>
      <c r="D10" s="8">
        <f>(DD-TT*2)</f>
        <v>577</v>
      </c>
      <c r="E10" s="17" t="s">
        <v>7</v>
      </c>
      <c r="L10" s="10"/>
    </row>
    <row r="11" spans="1:12" ht="12.75" customHeight="1" x14ac:dyDescent="0.15">
      <c r="A11" s="36" t="s">
        <v>15</v>
      </c>
      <c r="B11" s="37" t="s">
        <v>16</v>
      </c>
      <c r="C11" s="19" t="s">
        <v>1</v>
      </c>
      <c r="D11" s="8" t="s">
        <v>18</v>
      </c>
      <c r="E11" s="18"/>
      <c r="L11" s="10"/>
    </row>
    <row r="12" spans="1:12" ht="12.75" customHeight="1" x14ac:dyDescent="0.15">
      <c r="A12" s="36"/>
      <c r="B12" s="37"/>
      <c r="C12" s="19" t="s">
        <v>1</v>
      </c>
      <c r="D12" s="15">
        <f>((DD/2)^2-(DD/2-TT)^2)*PI()</f>
        <v>29807.431097259956</v>
      </c>
      <c r="E12" s="17" t="s">
        <v>17</v>
      </c>
      <c r="L12" s="10"/>
    </row>
    <row r="13" spans="1:12" ht="12.75" customHeight="1" x14ac:dyDescent="0.15">
      <c r="A13" s="13" t="s">
        <v>30</v>
      </c>
      <c r="B13" s="22" t="s">
        <v>31</v>
      </c>
      <c r="C13" s="19" t="s">
        <v>21</v>
      </c>
      <c r="D13" s="8">
        <v>1</v>
      </c>
      <c r="E13" s="26" t="s">
        <v>51</v>
      </c>
      <c r="L13" s="10"/>
    </row>
    <row r="14" spans="1:12" ht="12.75" customHeight="1" x14ac:dyDescent="0.15">
      <c r="A14" s="23" t="s">
        <v>29</v>
      </c>
      <c r="B14" s="19" t="s">
        <v>32</v>
      </c>
      <c r="C14" s="19" t="s">
        <v>22</v>
      </c>
      <c r="D14" s="8">
        <v>0.5</v>
      </c>
      <c r="E14" s="17" t="s">
        <v>23</v>
      </c>
      <c r="L14" s="10"/>
    </row>
    <row r="15" spans="1:12" ht="12.75" customHeight="1" x14ac:dyDescent="0.15">
      <c r="A15" s="23" t="s">
        <v>24</v>
      </c>
      <c r="B15" s="22" t="s">
        <v>20</v>
      </c>
      <c r="C15" s="19" t="s">
        <v>22</v>
      </c>
      <c r="D15" s="8">
        <v>90</v>
      </c>
      <c r="E15" s="21" t="s">
        <v>27</v>
      </c>
      <c r="L15" s="10"/>
    </row>
    <row r="16" spans="1:12" ht="12.75" customHeight="1" x14ac:dyDescent="0.15">
      <c r="A16" s="23" t="s">
        <v>28</v>
      </c>
      <c r="B16" s="24" t="s">
        <v>25</v>
      </c>
      <c r="C16" s="19" t="s">
        <v>21</v>
      </c>
      <c r="D16" s="16">
        <f>D13*EE*D12/1000000*LL/D14/D5/D6*SIN(D15/180*PI())</f>
        <v>287.26693829406088</v>
      </c>
      <c r="E16" s="17" t="s">
        <v>26</v>
      </c>
      <c r="L16" s="10"/>
    </row>
    <row r="17" spans="1:12" ht="12.75" customHeight="1" x14ac:dyDescent="0.15">
      <c r="A17" s="23" t="s">
        <v>36</v>
      </c>
      <c r="B17" s="19"/>
      <c r="C17" s="19" t="s">
        <v>37</v>
      </c>
      <c r="D17" s="16">
        <f>EE*D12/1000000</f>
        <v>6140.3308060355512</v>
      </c>
      <c r="E17" s="17" t="s">
        <v>35</v>
      </c>
      <c r="L17" s="10"/>
    </row>
    <row r="18" spans="1:12" ht="12.75" customHeight="1" x14ac:dyDescent="0.15">
      <c r="A18" s="13"/>
      <c r="B18" s="19"/>
      <c r="C18" s="19"/>
      <c r="D18" s="8"/>
      <c r="E18" s="17"/>
      <c r="L18" s="10"/>
    </row>
    <row r="19" spans="1:12" ht="27" customHeight="1" x14ac:dyDescent="0.15">
      <c r="A19" s="34" t="s">
        <v>39</v>
      </c>
      <c r="B19" s="35"/>
      <c r="C19" s="35"/>
      <c r="D19" s="35"/>
      <c r="E19" s="35"/>
      <c r="L19" s="10"/>
    </row>
    <row r="20" spans="1:12" ht="12.75" customHeight="1" x14ac:dyDescent="0.15">
      <c r="A20" s="12" t="s">
        <v>33</v>
      </c>
      <c r="B20" s="19" t="s">
        <v>34</v>
      </c>
      <c r="C20" s="19" t="s">
        <v>1</v>
      </c>
      <c r="D20" s="27">
        <v>1</v>
      </c>
      <c r="E20" s="17" t="s">
        <v>4</v>
      </c>
      <c r="L20" s="10"/>
    </row>
    <row r="21" spans="1:12" ht="12.75" customHeight="1" x14ac:dyDescent="0.15">
      <c r="A21" s="12" t="s">
        <v>41</v>
      </c>
      <c r="B21" s="19" t="s">
        <v>3</v>
      </c>
      <c r="C21" s="19" t="s">
        <v>1</v>
      </c>
      <c r="D21" s="27">
        <v>10.85</v>
      </c>
      <c r="E21" s="17" t="s">
        <v>4</v>
      </c>
      <c r="L21" s="10"/>
    </row>
    <row r="22" spans="1:12" ht="12.75" customHeight="1" x14ac:dyDescent="0.15">
      <c r="A22" s="12" t="s">
        <v>42</v>
      </c>
      <c r="B22" s="19" t="s">
        <v>44</v>
      </c>
      <c r="C22" s="19" t="s">
        <v>1</v>
      </c>
      <c r="D22" s="27">
        <v>8</v>
      </c>
      <c r="E22" s="17" t="s">
        <v>4</v>
      </c>
      <c r="L22" s="10"/>
    </row>
    <row r="23" spans="1:12" ht="12.75" customHeight="1" x14ac:dyDescent="0.15">
      <c r="A23" s="12" t="s">
        <v>45</v>
      </c>
      <c r="B23" s="19" t="s">
        <v>46</v>
      </c>
      <c r="C23" s="19" t="s">
        <v>1</v>
      </c>
      <c r="D23" s="27">
        <v>800</v>
      </c>
      <c r="E23" s="17" t="s">
        <v>7</v>
      </c>
      <c r="L23" s="10"/>
    </row>
    <row r="24" spans="1:12" ht="12.75" customHeight="1" x14ac:dyDescent="0.15">
      <c r="A24" s="12" t="s">
        <v>48</v>
      </c>
      <c r="B24" s="19" t="s">
        <v>47</v>
      </c>
      <c r="C24" s="19" t="s">
        <v>1</v>
      </c>
      <c r="D24" s="27">
        <v>800</v>
      </c>
      <c r="E24" s="17" t="s">
        <v>7</v>
      </c>
      <c r="L24" s="10"/>
    </row>
    <row r="25" spans="1:12" ht="12.75" customHeight="1" x14ac:dyDescent="0.15">
      <c r="A25" s="12" t="s">
        <v>43</v>
      </c>
      <c r="B25" s="19" t="s">
        <v>11</v>
      </c>
      <c r="C25" s="19" t="s">
        <v>1</v>
      </c>
      <c r="D25" s="8">
        <v>30000</v>
      </c>
      <c r="E25" s="17" t="s">
        <v>12</v>
      </c>
      <c r="L25" s="10"/>
    </row>
    <row r="26" spans="1:12" ht="12.75" customHeight="1" x14ac:dyDescent="0.15">
      <c r="A26" s="36" t="s">
        <v>15</v>
      </c>
      <c r="B26" s="37" t="s">
        <v>16</v>
      </c>
      <c r="C26" s="19" t="s">
        <v>1</v>
      </c>
      <c r="D26" s="8" t="s">
        <v>49</v>
      </c>
      <c r="E26" s="18"/>
      <c r="L26" s="10"/>
    </row>
    <row r="27" spans="1:12" ht="12.75" customHeight="1" x14ac:dyDescent="0.15">
      <c r="A27" s="36"/>
      <c r="B27" s="37"/>
      <c r="C27" s="19" t="s">
        <v>1</v>
      </c>
      <c r="D27" s="15">
        <f>D24*D23</f>
        <v>640000</v>
      </c>
      <c r="E27" s="17" t="s">
        <v>17</v>
      </c>
      <c r="L27" s="10"/>
    </row>
    <row r="28" spans="1:12" ht="12.75" customHeight="1" x14ac:dyDescent="0.15">
      <c r="A28" s="13" t="s">
        <v>30</v>
      </c>
      <c r="B28" s="22" t="s">
        <v>31</v>
      </c>
      <c r="C28" s="19" t="s">
        <v>21</v>
      </c>
      <c r="D28" s="8">
        <v>1</v>
      </c>
      <c r="E28" s="17" t="s">
        <v>50</v>
      </c>
      <c r="L28" s="10"/>
    </row>
    <row r="29" spans="1:12" ht="12.75" customHeight="1" x14ac:dyDescent="0.15">
      <c r="A29" s="23" t="s">
        <v>29</v>
      </c>
      <c r="B29" s="19" t="s">
        <v>32</v>
      </c>
      <c r="C29" s="19" t="s">
        <v>22</v>
      </c>
      <c r="D29" s="8">
        <v>0.5</v>
      </c>
      <c r="E29" s="17" t="s">
        <v>23</v>
      </c>
      <c r="L29" s="10"/>
    </row>
    <row r="30" spans="1:12" ht="12.75" customHeight="1" x14ac:dyDescent="0.15">
      <c r="A30" s="23" t="s">
        <v>24</v>
      </c>
      <c r="B30" s="22" t="s">
        <v>20</v>
      </c>
      <c r="C30" s="19" t="s">
        <v>22</v>
      </c>
      <c r="D30" s="8">
        <v>90</v>
      </c>
      <c r="E30" s="21" t="s">
        <v>27</v>
      </c>
      <c r="L30" s="10"/>
    </row>
    <row r="31" spans="1:12" ht="12.75" customHeight="1" x14ac:dyDescent="0.15">
      <c r="A31" s="23" t="s">
        <v>28</v>
      </c>
      <c r="B31" s="24" t="s">
        <v>25</v>
      </c>
      <c r="C31" s="19" t="s">
        <v>21</v>
      </c>
      <c r="D31" s="16">
        <f>D28*D25*D27/1000000*D20/D29/D21/D22*SIN(D30/180*PI())</f>
        <v>442.39631336405529</v>
      </c>
      <c r="E31" s="17" t="s">
        <v>26</v>
      </c>
      <c r="L31" s="10"/>
    </row>
    <row r="32" spans="1:12" ht="12.75" customHeight="1" x14ac:dyDescent="0.15">
      <c r="A32" s="23" t="s">
        <v>36</v>
      </c>
      <c r="B32" s="19"/>
      <c r="C32" s="19" t="s">
        <v>37</v>
      </c>
      <c r="D32" s="16">
        <f>D27*D25/1000000</f>
        <v>19200</v>
      </c>
      <c r="E32" s="17" t="s">
        <v>35</v>
      </c>
      <c r="L32" s="10"/>
    </row>
    <row r="33" spans="1:5" ht="21" customHeight="1" x14ac:dyDescent="0.15">
      <c r="A33" s="32" t="s">
        <v>52</v>
      </c>
      <c r="B33" s="33"/>
      <c r="C33" s="33"/>
      <c r="D33" s="33"/>
      <c r="E33" s="33"/>
    </row>
    <row r="34" spans="1:5" ht="21" customHeight="1" x14ac:dyDescent="0.15">
      <c r="A34" s="30"/>
      <c r="B34" s="31"/>
      <c r="C34" s="31"/>
      <c r="D34" s="31"/>
      <c r="E34" s="31"/>
    </row>
  </sheetData>
  <sheetProtection password="CC3D" sheet="1" objects="1" scenarios="1"/>
  <mergeCells count="10">
    <mergeCell ref="B1:E1"/>
    <mergeCell ref="B2:E2"/>
    <mergeCell ref="A34:E34"/>
    <mergeCell ref="A33:E33"/>
    <mergeCell ref="A3:E3"/>
    <mergeCell ref="A11:A12"/>
    <mergeCell ref="B11:B12"/>
    <mergeCell ref="A19:E19"/>
    <mergeCell ref="A26:A27"/>
    <mergeCell ref="B26:B27"/>
  </mergeCells>
  <phoneticPr fontId="8" type="noConversion"/>
  <pageMargins left="0.75" right="0.75" top="1" bottom="1" header="0.5" footer="0.5"/>
  <pageSetup paperSize="257" orientation="portrait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altText="" r:id="rId5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114300</xdr:colOff>
                <xdr:row>32</xdr:row>
                <xdr:rowOff>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钢支撑承载力及稳定性验算</vt:lpstr>
      <vt:lpstr>DD</vt:lpstr>
      <vt:lpstr>DN</vt:lpstr>
      <vt:lpstr>EE</vt:lpstr>
      <vt:lpstr>LL</vt:lpstr>
      <vt:lpstr>TT</vt:lpstr>
    </vt:vector>
  </TitlesOfParts>
  <Company>tsy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2003-06-26T12:57:27Z</dcterms:created>
  <dcterms:modified xsi:type="dcterms:W3CDTF">2020-04-17T02:56:55Z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