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 R Aging Summary" r:id="rId3" sheetId="1"/>
  </sheets>
</workbook>
</file>

<file path=xl/sharedStrings.xml><?xml version="1.0" encoding="utf-8"?>
<sst xmlns="http://schemas.openxmlformats.org/spreadsheetml/2006/main" count="79" uniqueCount="79">
  <si>
    <t>Current</t>
  </si>
  <si>
    <t>1 - 30</t>
  </si>
  <si>
    <t>31 - 60</t>
  </si>
  <si>
    <t>61 - 90</t>
  </si>
  <si>
    <t>91 and over</t>
  </si>
  <si>
    <t>Total</t>
  </si>
  <si>
    <t>AIceberg</t>
  </si>
  <si>
    <t>Aikido Security bv - Belgium</t>
  </si>
  <si>
    <t>Appdome, Inc. - CA</t>
  </si>
  <si>
    <t>Approach Belgium</t>
  </si>
  <si>
    <t>Arnica, Inc</t>
  </si>
  <si>
    <t>Automattic, Inc.</t>
  </si>
  <si>
    <t>Backslash Security</t>
  </si>
  <si>
    <t>Black Duck Software, Inc.</t>
  </si>
  <si>
    <t>ByteDance</t>
  </si>
  <si>
    <t>Clover Security, Inc.</t>
  </si>
  <si>
    <t>Codesealer A/S</t>
  </si>
  <si>
    <t>Command and Control, Inc.</t>
  </si>
  <si>
    <t>Contrast Security, Inc.</t>
  </si>
  <si>
    <t>Corgea, Inc.</t>
  </si>
  <si>
    <t>CrowdStrike, Inc.</t>
  </si>
  <si>
    <t>Cycode, Inc.</t>
  </si>
  <si>
    <t>Data Theorem</t>
  </si>
  <si>
    <t>Deloitte Conseil</t>
  </si>
  <si>
    <t>DryRun Security Co.</t>
  </si>
  <si>
    <t>ECMA International</t>
  </si>
  <si>
    <t>Endor Labs, Inc.</t>
  </si>
  <si>
    <t>Equixly S.r.l.</t>
  </si>
  <si>
    <t>Escape Technologies Inc.</t>
  </si>
  <si>
    <t>GitGuardian SAS</t>
  </si>
  <si>
    <t>ICardoo Digital Marekting S.R.L.</t>
  </si>
  <si>
    <t>J.P. Morgan Israel Limited</t>
  </si>
  <si>
    <t>Jit Inc.</t>
  </si>
  <si>
    <t>Mobb</t>
  </si>
  <si>
    <t>Mobb,dev Inc.</t>
  </si>
  <si>
    <t>Myrror Security LTD. - Israel</t>
  </si>
  <si>
    <t>Nokod Security</t>
  </si>
  <si>
    <t>Nokod Security Ltd.</t>
  </si>
  <si>
    <t>NowSecure - VA</t>
  </si>
  <si>
    <t>Nullify</t>
  </si>
  <si>
    <t>NurnbergMesse</t>
  </si>
  <si>
    <t>OX Appsec Security Inc.</t>
  </si>
  <si>
    <t>OX Appsec Security Ltd.</t>
  </si>
  <si>
    <t>Palantir Security LTD</t>
  </si>
  <si>
    <t>Palo Alto Networks Netherlands BV</t>
  </si>
  <si>
    <t>Pangea Cyber Corporation</t>
  </si>
  <si>
    <t>Patrowl</t>
  </si>
  <si>
    <t>Playtika Ltd.</t>
  </si>
  <si>
    <t>Promon AS</t>
  </si>
  <si>
    <t>Promon US</t>
  </si>
  <si>
    <t>PwC</t>
  </si>
  <si>
    <t>Root</t>
  </si>
  <si>
    <t>Samira &amp; Sineb Consultores de Marketing</t>
  </si>
  <si>
    <t>Seal Cybersecurity Solutions, Inc.</t>
  </si>
  <si>
    <t>SecureLayer7 cybersecurity, LLC</t>
  </si>
  <si>
    <t>Security Phoenix Ltd.</t>
  </si>
  <si>
    <t>Semgrep - San Francisco</t>
  </si>
  <si>
    <t>Software Improvement Group (SIG)</t>
  </si>
  <si>
    <t>SonarSource SA</t>
  </si>
  <si>
    <t>Soteria International AG</t>
  </si>
  <si>
    <t>SpixAI</t>
  </si>
  <si>
    <t>STACKIT GmbH &amp; Co. KG</t>
  </si>
  <si>
    <t>Swiss Post Ltd</t>
  </si>
  <si>
    <t>Tenable, Inc.</t>
  </si>
  <si>
    <t>Thales DIS B.V. Technologies</t>
  </si>
  <si>
    <t>Toreon</t>
  </si>
  <si>
    <t>Traefik Labs</t>
  </si>
  <si>
    <t>TrojAI Inc</t>
  </si>
  <si>
    <t>United Overseas Bank Ltd</t>
  </si>
  <si>
    <t>Verimatrix, Inc. - San Diego</t>
  </si>
  <si>
    <t>Web Sentry Inc</t>
  </si>
  <si>
    <t>Worldline S.A.</t>
  </si>
  <si>
    <t>Xygeni Security S.L</t>
  </si>
  <si>
    <t>Zenity LTD</t>
  </si>
  <si>
    <t>TOTAL</t>
  </si>
  <si>
    <t>Sunday, Jun 22, 2025 06:35:23 PM GMT-7</t>
  </si>
  <si>
    <t>OWASP Foundation, Inc.</t>
  </si>
  <si>
    <t>A/R Aging Summary</t>
  </si>
  <si>
    <t>As of May 31, 2025</t>
  </si>
</sst>
</file>

<file path=xl/styles.xml><?xml version="1.0" encoding="utf-8"?>
<styleSheet xmlns="http://schemas.openxmlformats.org/spreadsheetml/2006/main">
  <numFmts count="2">
    <numFmt numFmtId="164" formatCode="#,##0.00\ _€"/>
    <numFmt numFmtId="165" formatCode="&quot;$&quot;* #,##0.00\ _€"/>
  </numFmts>
  <fonts count="6">
    <font>
      <sz val="11.0"/>
      <color indexed="8"/>
      <name val="Calibri"/>
      <family val="2"/>
      <scheme val="minor"/>
    </font>
    <font>
      <name val="Arial"/>
      <sz val="9.0"/>
      <b val="true"/>
      <color indexed="8"/>
    </font>
    <font>
      <name val="Arial"/>
      <sz val="8.0"/>
      <b val="true"/>
      <color indexed="8"/>
    </font>
    <font>
      <name val="Arial"/>
      <sz val="8.0"/>
      <color indexed="8"/>
    </font>
    <font>
      <name val="Arial"/>
      <sz val="14.0"/>
      <b val="true"/>
      <color indexed="8"/>
    </font>
    <font>
      <name val="Arial"/>
      <sz val="10.0"/>
      <b val="true"/>
      <color indexed="8"/>
    </font>
  </fonts>
  <fills count="2">
    <fill>
      <patternFill patternType="none"/>
    </fill>
    <fill>
      <patternFill patternType="darkGray"/>
    </fill>
  </fills>
  <borders count="4">
    <border>
      <left/>
      <right/>
      <top/>
      <bottom/>
      <diagonal/>
    </border>
    <border>
      <bottom style="thin"/>
    </border>
    <border>
      <top style="thin"/>
    </border>
    <border>
      <top style="thin"/>
      <bottom>
        <color indexed="6"/>
      </bottom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>
      <alignment wrapText="true"/>
    </xf>
    <xf numFmtId="0" fontId="1" fillId="0" borderId="1" xfId="0" applyBorder="true" applyFont="true">
      <alignment wrapText="true" horizontal="center"/>
    </xf>
    <xf numFmtId="0" fontId="2" fillId="0" borderId="0" xfId="0" applyFont="true">
      <alignment wrapText="true" horizontal="left"/>
    </xf>
    <xf numFmtId="164" fontId="3" fillId="0" borderId="0" xfId="0" applyNumberFormat="true" applyFont="true">
      <alignment wrapText="true"/>
    </xf>
    <xf numFmtId="164" fontId="3" fillId="0" borderId="0" xfId="0" applyNumberFormat="true" applyFont="true">
      <alignment wrapText="true" horizontal="right"/>
    </xf>
    <xf numFmtId="165" fontId="2" fillId="0" borderId="3" xfId="0" applyBorder="true" applyNumberFormat="true" applyFont="true">
      <alignment wrapText="true" horizontal="right"/>
    </xf>
    <xf numFmtId="0" fontId="3" fillId="0" borderId="0" xfId="0" applyFont="true">
      <alignment wrapText="false" horizontal="center"/>
    </xf>
    <xf numFmtId="0" fontId="4" fillId="0" borderId="0" xfId="0" applyFont="true">
      <alignment wrapText="false" horizontal="center"/>
    </xf>
    <xf numFmtId="0" fontId="5" fillId="0" borderId="0" xfId="0" applyFont="true">
      <alignment wrapText="fals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78"/>
  <sheetViews>
    <sheetView workbookViewId="0" tabSelected="true"/>
  </sheetViews>
  <sheetFormatPr defaultRowHeight="15.0"/>
  <cols>
    <col min="1" max="1" width="34.375" customWidth="true"/>
    <col min="2" max="2" width="10.3125" customWidth="true"/>
    <col min="3" max="3" width="10.3125" customWidth="true"/>
    <col min="4" max="4" width="9.453125" customWidth="true"/>
    <col min="5" max="5" width="10.3125" customWidth="true"/>
    <col min="6" max="6" width="9.453125" customWidth="true"/>
    <col min="7" max="7" width="10.3125" customWidth="true"/>
  </cols>
  <sheetData>
    <row r="1">
      <c r="A1" s="8" t="s">
        <v>76</v>
      </c>
      <c r="B1"/>
      <c r="C1"/>
      <c r="D1"/>
      <c r="E1"/>
      <c r="F1"/>
      <c r="G1"/>
    </row>
    <row r="2">
      <c r="A2" s="8" t="s">
        <v>77</v>
      </c>
      <c r="B2"/>
      <c r="C2"/>
      <c r="D2"/>
      <c r="E2"/>
      <c r="F2"/>
      <c r="G2"/>
    </row>
    <row r="3">
      <c r="A3" s="9" t="s">
        <v>78</v>
      </c>
      <c r="B3"/>
      <c r="C3"/>
      <c r="D3"/>
      <c r="E3"/>
      <c r="F3"/>
      <c r="G3"/>
    </row>
    <row r="5">
      <c r="A5" s="1"/>
      <c r="B5" t="s" s="2">
        <v>0</v>
      </c>
      <c r="C5" t="s" s="2">
        <v>1</v>
      </c>
      <c r="D5" t="s" s="2">
        <v>2</v>
      </c>
      <c r="E5" t="s" s="2">
        <v>3</v>
      </c>
      <c r="F5" t="s" s="2">
        <v>4</v>
      </c>
      <c r="G5" t="s" s="2">
        <v>5</v>
      </c>
    </row>
    <row r="6">
      <c r="A6" t="s" s="3">
        <v>6</v>
      </c>
      <c r="B6" s="4"/>
      <c r="C6" s="4"/>
      <c r="D6" t="n" s="5">
        <f>7500.00</f>
        <v>0.0</v>
      </c>
      <c r="E6" s="4"/>
      <c r="F6" s="4"/>
      <c r="G6" t="n" s="5">
        <f>((((B6)+(C6))+(D6))+(E6))+(F6)</f>
        <v>0.0</v>
      </c>
    </row>
    <row r="7">
      <c r="A7" t="s" s="3">
        <v>7</v>
      </c>
      <c r="B7" t="n" s="5">
        <f>29335.00</f>
        <v>0.0</v>
      </c>
      <c r="C7" s="4"/>
      <c r="D7" s="4"/>
      <c r="E7" s="4"/>
      <c r="F7" s="4"/>
      <c r="G7" t="n" s="5">
        <f>((((B7)+(C7))+(D7))+(E7))+(F7)</f>
        <v>0.0</v>
      </c>
    </row>
    <row r="8">
      <c r="A8" t="s" s="3">
        <v>8</v>
      </c>
      <c r="B8" s="4"/>
      <c r="C8" s="4"/>
      <c r="D8" s="4"/>
      <c r="E8" s="4"/>
      <c r="F8" t="n" s="5">
        <f>6569.00</f>
        <v>0.0</v>
      </c>
      <c r="G8" t="n" s="5">
        <f>((((B8)+(C8))+(D8))+(E8))+(F8)</f>
        <v>0.0</v>
      </c>
    </row>
    <row r="9">
      <c r="A9" t="s" s="3">
        <v>9</v>
      </c>
      <c r="B9" s="4"/>
      <c r="C9" t="n" s="5">
        <f>5000.00</f>
        <v>0.0</v>
      </c>
      <c r="D9" s="4"/>
      <c r="E9" s="4"/>
      <c r="F9" s="4"/>
      <c r="G9" t="n" s="5">
        <f>((((B9)+(C9))+(D9))+(E9))+(F9)</f>
        <v>0.0</v>
      </c>
    </row>
    <row r="10">
      <c r="A10" t="s" s="3">
        <v>10</v>
      </c>
      <c r="B10" s="4"/>
      <c r="C10" s="4"/>
      <c r="D10" s="4"/>
      <c r="E10" t="n" s="5">
        <f>36000.00</f>
        <v>0.0</v>
      </c>
      <c r="F10" s="4"/>
      <c r="G10" t="n" s="5">
        <f>((((B10)+(C10))+(D10))+(E10))+(F10)</f>
        <v>0.0</v>
      </c>
    </row>
    <row r="11">
      <c r="A11" t="s" s="3">
        <v>11</v>
      </c>
      <c r="B11" t="n" s="5">
        <f>25000.00</f>
        <v>0.0</v>
      </c>
      <c r="C11" s="4"/>
      <c r="D11" s="4"/>
      <c r="E11" s="4"/>
      <c r="F11" s="4"/>
      <c r="G11" t="n" s="5">
        <f>((((B11)+(C11))+(D11))+(E11))+(F11)</f>
        <v>0.0</v>
      </c>
    </row>
    <row r="12">
      <c r="A12" t="s" s="3">
        <v>12</v>
      </c>
      <c r="B12" s="4"/>
      <c r="C12" s="4"/>
      <c r="D12" s="4"/>
      <c r="E12" s="4"/>
      <c r="F12" t="n" s="5">
        <f>-100.00</f>
        <v>0.0</v>
      </c>
      <c r="G12" t="n" s="5">
        <f>((((B12)+(C12))+(D12))+(E12))+(F12)</f>
        <v>0.0</v>
      </c>
    </row>
    <row r="13">
      <c r="A13" t="s" s="3">
        <v>13</v>
      </c>
      <c r="B13" s="4"/>
      <c r="C13" t="n" s="5">
        <f>7000.00</f>
        <v>0.0</v>
      </c>
      <c r="D13" s="4"/>
      <c r="E13" s="4"/>
      <c r="F13" s="4"/>
      <c r="G13" t="n" s="5">
        <f>((((B13)+(C13))+(D13))+(E13))+(F13)</f>
        <v>0.0</v>
      </c>
    </row>
    <row r="14">
      <c r="A14" t="s" s="3">
        <v>14</v>
      </c>
      <c r="B14" s="4"/>
      <c r="C14" s="4"/>
      <c r="D14" s="4"/>
      <c r="E14" t="n" s="5">
        <f>35000.00</f>
        <v>0.0</v>
      </c>
      <c r="F14" s="4"/>
      <c r="G14" t="n" s="5">
        <f>((((B14)+(C14))+(D14))+(E14))+(F14)</f>
        <v>0.0</v>
      </c>
    </row>
    <row r="15">
      <c r="A15" t="s" s="3">
        <v>15</v>
      </c>
      <c r="B15" s="4"/>
      <c r="C15" s="4"/>
      <c r="D15" t="n" s="5">
        <f>9900.00</f>
        <v>0.0</v>
      </c>
      <c r="E15" s="4"/>
      <c r="F15" s="4"/>
      <c r="G15" t="n" s="5">
        <f>((((B15)+(C15))+(D15))+(E15))+(F15)</f>
        <v>0.0</v>
      </c>
    </row>
    <row r="16">
      <c r="A16" t="s" s="3">
        <v>16</v>
      </c>
      <c r="B16" s="4"/>
      <c r="C16" s="4"/>
      <c r="D16" s="4"/>
      <c r="E16" s="4"/>
      <c r="F16" t="n" s="5">
        <f>106.00</f>
        <v>0.0</v>
      </c>
      <c r="G16" t="n" s="5">
        <f>((((B16)+(C16))+(D16))+(E16))+(F16)</f>
        <v>0.0</v>
      </c>
    </row>
    <row r="17">
      <c r="A17" t="s" s="3">
        <v>17</v>
      </c>
      <c r="B17" s="4"/>
      <c r="C17" t="n" s="5">
        <f>8098.00</f>
        <v>0.0</v>
      </c>
      <c r="D17" s="4"/>
      <c r="E17" s="4"/>
      <c r="F17" s="4"/>
      <c r="G17" t="n" s="5">
        <f>((((B17)+(C17))+(D17))+(E17))+(F17)</f>
        <v>0.0</v>
      </c>
    </row>
    <row r="18">
      <c r="A18" t="s" s="3">
        <v>18</v>
      </c>
      <c r="B18" t="n" s="5">
        <f>5500.00</f>
        <v>0.0</v>
      </c>
      <c r="C18" s="4"/>
      <c r="D18" s="4"/>
      <c r="E18" s="4"/>
      <c r="F18" s="4"/>
      <c r="G18" t="n" s="5">
        <f>((((B18)+(C18))+(D18))+(E18))+(F18)</f>
        <v>0.0</v>
      </c>
    </row>
    <row r="19">
      <c r="A19" t="s" s="3">
        <v>19</v>
      </c>
      <c r="B19" s="4"/>
      <c r="C19" t="n" s="5">
        <f>7300.00</f>
        <v>0.0</v>
      </c>
      <c r="D19" s="4"/>
      <c r="E19" s="4"/>
      <c r="F19" s="4"/>
      <c r="G19" t="n" s="5">
        <f>((((B19)+(C19))+(D19))+(E19))+(F19)</f>
        <v>0.0</v>
      </c>
    </row>
    <row r="20">
      <c r="A20" t="s" s="3">
        <v>20</v>
      </c>
      <c r="B20" s="4"/>
      <c r="C20" s="4"/>
      <c r="D20" s="4"/>
      <c r="E20" s="4"/>
      <c r="F20" t="n" s="5">
        <f>350.00</f>
        <v>0.0</v>
      </c>
      <c r="G20" t="n" s="5">
        <f>((((B20)+(C20))+(D20))+(E20))+(F20)</f>
        <v>0.0</v>
      </c>
    </row>
    <row r="21">
      <c r="A21" t="s" s="3">
        <v>21</v>
      </c>
      <c r="B21" s="4"/>
      <c r="C21" t="n" s="5">
        <f>23000.00</f>
        <v>0.0</v>
      </c>
      <c r="D21" s="4"/>
      <c r="E21" s="4"/>
      <c r="F21" s="4"/>
      <c r="G21" t="n" s="5">
        <f>((((B21)+(C21))+(D21))+(E21))+(F21)</f>
        <v>0.0</v>
      </c>
    </row>
    <row r="22">
      <c r="A22" t="s" s="3">
        <v>22</v>
      </c>
      <c r="B22" s="4"/>
      <c r="C22" s="4"/>
      <c r="D22" s="4"/>
      <c r="E22" s="4"/>
      <c r="F22" t="n" s="5">
        <f>249.25</f>
        <v>0.0</v>
      </c>
      <c r="G22" t="n" s="5">
        <f>((((B22)+(C22))+(D22))+(E22))+(F22)</f>
        <v>0.0</v>
      </c>
    </row>
    <row r="23">
      <c r="A23" t="s" s="3">
        <v>23</v>
      </c>
      <c r="B23" s="4"/>
      <c r="C23" t="n" s="5">
        <f>548.00</f>
        <v>0.0</v>
      </c>
      <c r="D23" s="4"/>
      <c r="E23" s="4"/>
      <c r="F23" s="4"/>
      <c r="G23" t="n" s="5">
        <f>((((B23)+(C23))+(D23))+(E23))+(F23)</f>
        <v>0.0</v>
      </c>
    </row>
    <row r="24">
      <c r="A24" t="s" s="3">
        <v>24</v>
      </c>
      <c r="B24" s="4"/>
      <c r="C24" s="4"/>
      <c r="D24" s="4"/>
      <c r="E24" t="n" s="5">
        <f>3000.00</f>
        <v>0.0</v>
      </c>
      <c r="F24" s="4"/>
      <c r="G24" t="n" s="5">
        <f>((((B24)+(C24))+(D24))+(E24))+(F24)</f>
        <v>0.0</v>
      </c>
    </row>
    <row r="25">
      <c r="A25" t="s" s="3">
        <v>25</v>
      </c>
      <c r="B25" t="n" s="5">
        <f>2500.00</f>
        <v>0.0</v>
      </c>
      <c r="C25" s="4"/>
      <c r="D25" s="4"/>
      <c r="E25" s="4"/>
      <c r="F25" s="4"/>
      <c r="G25" t="n" s="5">
        <f>((((B25)+(C25))+(D25))+(E25))+(F25)</f>
        <v>0.0</v>
      </c>
    </row>
    <row r="26">
      <c r="A26" t="s" s="3">
        <v>26</v>
      </c>
      <c r="B26" t="n" s="5">
        <f>10410.00</f>
        <v>0.0</v>
      </c>
      <c r="C26" s="4"/>
      <c r="D26" s="4"/>
      <c r="E26" s="4"/>
      <c r="F26" s="4"/>
      <c r="G26" t="n" s="5">
        <f>((((B26)+(C26))+(D26))+(E26))+(F26)</f>
        <v>0.0</v>
      </c>
    </row>
    <row r="27">
      <c r="A27" t="s" s="3">
        <v>27</v>
      </c>
      <c r="B27" t="n" s="5">
        <f>3750.00</f>
        <v>0.0</v>
      </c>
      <c r="C27" s="4"/>
      <c r="D27" s="4"/>
      <c r="E27" s="4"/>
      <c r="F27" t="n" s="5">
        <f>27.00</f>
        <v>0.0</v>
      </c>
      <c r="G27" t="n" s="5">
        <f>((((B27)+(C27))+(D27))+(E27))+(F27)</f>
        <v>0.0</v>
      </c>
    </row>
    <row r="28">
      <c r="A28" t="s" s="3">
        <v>28</v>
      </c>
      <c r="B28" t="n" s="5">
        <f>7500.00</f>
        <v>0.0</v>
      </c>
      <c r="C28" s="4"/>
      <c r="D28" s="4"/>
      <c r="E28" s="4"/>
      <c r="F28" s="4"/>
      <c r="G28" t="n" s="5">
        <f>((((B28)+(C28))+(D28))+(E28))+(F28)</f>
        <v>0.0</v>
      </c>
    </row>
    <row r="29">
      <c r="A29" t="s" s="3">
        <v>29</v>
      </c>
      <c r="B29" s="4"/>
      <c r="C29" s="4"/>
      <c r="D29" t="n" s="5">
        <f>17575.00</f>
        <v>0.0</v>
      </c>
      <c r="E29" s="4"/>
      <c r="F29" t="n" s="5">
        <f>4388.00</f>
        <v>0.0</v>
      </c>
      <c r="G29" t="n" s="5">
        <f>((((B29)+(C29))+(D29))+(E29))+(F29)</f>
        <v>0.0</v>
      </c>
    </row>
    <row r="30">
      <c r="A30" t="s" s="3">
        <v>30</v>
      </c>
      <c r="B30" t="n" s="5">
        <f>1675.00</f>
        <v>0.0</v>
      </c>
      <c r="C30" s="4"/>
      <c r="D30" s="4"/>
      <c r="E30" s="4"/>
      <c r="F30" s="4"/>
      <c r="G30" t="n" s="5">
        <f>((((B30)+(C30))+(D30))+(E30))+(F30)</f>
        <v>0.0</v>
      </c>
    </row>
    <row r="31">
      <c r="A31" t="s" s="3">
        <v>31</v>
      </c>
      <c r="B31" s="4"/>
      <c r="C31" s="4"/>
      <c r="D31" t="n" s="5">
        <f>6000.00</f>
        <v>0.0</v>
      </c>
      <c r="E31" s="4"/>
      <c r="F31" s="4"/>
      <c r="G31" t="n" s="5">
        <f>((((B31)+(C31))+(D31))+(E31))+(F31)</f>
        <v>0.0</v>
      </c>
    </row>
    <row r="32">
      <c r="A32" t="s" s="3">
        <v>32</v>
      </c>
      <c r="B32" t="n" s="5">
        <f>23000.00</f>
        <v>0.0</v>
      </c>
      <c r="C32" s="4"/>
      <c r="D32" s="4"/>
      <c r="E32" s="4"/>
      <c r="F32" s="4"/>
      <c r="G32" t="n" s="5">
        <f>((((B32)+(C32))+(D32))+(E32))+(F32)</f>
        <v>0.0</v>
      </c>
    </row>
    <row r="33">
      <c r="A33" t="s" s="3">
        <v>33</v>
      </c>
      <c r="B33" s="4"/>
      <c r="C33" s="4"/>
      <c r="D33" t="n" s="5">
        <f>6000.00</f>
        <v>0.0</v>
      </c>
      <c r="E33" s="4"/>
      <c r="F33" s="4"/>
      <c r="G33" t="n" s="5">
        <f>((((B33)+(C33))+(D33))+(E33))+(F33)</f>
        <v>0.0</v>
      </c>
    </row>
    <row r="34">
      <c r="A34" t="s" s="3">
        <v>34</v>
      </c>
      <c r="B34" t="n" s="5">
        <f>3500.00</f>
        <v>0.0</v>
      </c>
      <c r="C34" s="4"/>
      <c r="D34" s="4"/>
      <c r="E34" s="4"/>
      <c r="F34" s="4"/>
      <c r="G34" t="n" s="5">
        <f>((((B34)+(C34))+(D34))+(E34))+(F34)</f>
        <v>0.0</v>
      </c>
    </row>
    <row r="35">
      <c r="A35" t="s" s="3">
        <v>35</v>
      </c>
      <c r="B35" s="4"/>
      <c r="C35" s="4"/>
      <c r="D35" s="4"/>
      <c r="E35" s="4"/>
      <c r="F35" t="n" s="5">
        <f>350.00</f>
        <v>0.0</v>
      </c>
      <c r="G35" t="n" s="5">
        <f>((((B35)+(C35))+(D35))+(E35))+(F35)</f>
        <v>0.0</v>
      </c>
    </row>
    <row r="36">
      <c r="A36" t="s" s="3">
        <v>36</v>
      </c>
      <c r="B36" t="n" s="5">
        <f>2500.00</f>
        <v>0.0</v>
      </c>
      <c r="C36" s="4"/>
      <c r="D36" s="4"/>
      <c r="E36" s="4"/>
      <c r="F36" s="4"/>
      <c r="G36" t="n" s="5">
        <f>((((B36)+(C36))+(D36))+(E36))+(F36)</f>
        <v>0.0</v>
      </c>
    </row>
    <row r="37">
      <c r="A37" t="s" s="3">
        <v>37</v>
      </c>
      <c r="B37" s="4"/>
      <c r="C37" s="4"/>
      <c r="D37" s="4"/>
      <c r="E37" s="4"/>
      <c r="F37" t="n" s="5">
        <f>6560.00</f>
        <v>0.0</v>
      </c>
      <c r="G37" t="n" s="5">
        <f>((((B37)+(C37))+(D37))+(E37))+(F37)</f>
        <v>0.0</v>
      </c>
    </row>
    <row r="38">
      <c r="A38" t="s" s="3">
        <v>38</v>
      </c>
      <c r="B38" s="4"/>
      <c r="C38" s="4"/>
      <c r="D38" t="n" s="5">
        <f>5000.00</f>
        <v>0.0</v>
      </c>
      <c r="E38" s="4"/>
      <c r="F38" s="4"/>
      <c r="G38" t="n" s="5">
        <f>((((B38)+(C38))+(D38))+(E38))+(F38)</f>
        <v>0.0</v>
      </c>
    </row>
    <row r="39">
      <c r="A39" t="s" s="3">
        <v>39</v>
      </c>
      <c r="B39" s="4"/>
      <c r="C39" s="4"/>
      <c r="D39" s="4"/>
      <c r="E39" s="4"/>
      <c r="F39" t="n" s="5">
        <f>350.00</f>
        <v>0.0</v>
      </c>
      <c r="G39" t="n" s="5">
        <f>((((B39)+(C39))+(D39))+(E39))+(F39)</f>
        <v>0.0</v>
      </c>
    </row>
    <row r="40">
      <c r="A40" t="s" s="3">
        <v>40</v>
      </c>
      <c r="B40" t="n" s="5">
        <f>7500.45</f>
        <v>0.0</v>
      </c>
      <c r="C40" s="4"/>
      <c r="D40" s="4"/>
      <c r="E40" s="4"/>
      <c r="F40" s="4"/>
      <c r="G40" t="n" s="5">
        <f>((((B40)+(C40))+(D40))+(E40))+(F40)</f>
        <v>0.0</v>
      </c>
    </row>
    <row r="41">
      <c r="A41" t="s" s="3">
        <v>41</v>
      </c>
      <c r="B41" t="n" s="5">
        <f>7000.00</f>
        <v>0.0</v>
      </c>
      <c r="C41" s="4"/>
      <c r="D41" s="4"/>
      <c r="E41" s="4"/>
      <c r="F41" s="4"/>
      <c r="G41" t="n" s="5">
        <f>((((B41)+(C41))+(D41))+(E41))+(F41)</f>
        <v>0.0</v>
      </c>
    </row>
    <row r="42">
      <c r="A42" t="s" s="3">
        <v>42</v>
      </c>
      <c r="B42" t="n" s="5">
        <f>26500.00</f>
        <v>0.0</v>
      </c>
      <c r="C42" s="4"/>
      <c r="D42" s="4"/>
      <c r="E42" s="4"/>
      <c r="F42" s="4"/>
      <c r="G42" t="n" s="5">
        <f>((((B42)+(C42))+(D42))+(E42))+(F42)</f>
        <v>0.0</v>
      </c>
    </row>
    <row r="43">
      <c r="A43" t="s" s="3">
        <v>43</v>
      </c>
      <c r="B43" s="4"/>
      <c r="C43" s="4"/>
      <c r="D43" s="4"/>
      <c r="E43" s="4"/>
      <c r="F43" t="n" s="5">
        <f>30.00</f>
        <v>0.0</v>
      </c>
      <c r="G43" t="n" s="5">
        <f>((((B43)+(C43))+(D43))+(E43))+(F43)</f>
        <v>0.0</v>
      </c>
    </row>
    <row r="44">
      <c r="A44" t="s" s="3">
        <v>44</v>
      </c>
      <c r="B44" s="4"/>
      <c r="C44" s="4"/>
      <c r="D44" s="4"/>
      <c r="E44" t="n" s="5">
        <f>100.00</f>
        <v>0.0</v>
      </c>
      <c r="F44" s="4"/>
      <c r="G44" t="n" s="5">
        <f>((((B44)+(C44))+(D44))+(E44))+(F44)</f>
        <v>0.0</v>
      </c>
    </row>
    <row r="45">
      <c r="A45" t="s" s="3">
        <v>45</v>
      </c>
      <c r="B45" s="4"/>
      <c r="C45" t="n" s="5">
        <f>23000.00</f>
        <v>0.0</v>
      </c>
      <c r="D45" s="4"/>
      <c r="E45" s="4"/>
      <c r="F45" s="4"/>
      <c r="G45" t="n" s="5">
        <f>((((B45)+(C45))+(D45))+(E45))+(F45)</f>
        <v>0.0</v>
      </c>
    </row>
    <row r="46">
      <c r="A46" t="s" s="3">
        <v>46</v>
      </c>
      <c r="B46" s="4"/>
      <c r="C46" s="4"/>
      <c r="D46" s="4"/>
      <c r="E46" t="n" s="5">
        <f>1097.00</f>
        <v>0.0</v>
      </c>
      <c r="F46" s="4"/>
      <c r="G46" t="n" s="5">
        <f>((((B46)+(C46))+(D46))+(E46))+(F46)</f>
        <v>0.0</v>
      </c>
    </row>
    <row r="47">
      <c r="A47" t="s" s="3">
        <v>47</v>
      </c>
      <c r="B47" s="4"/>
      <c r="C47" s="4"/>
      <c r="D47" t="n" s="5">
        <f>37.00</f>
        <v>0.0</v>
      </c>
      <c r="E47" s="4"/>
      <c r="F47" s="4"/>
      <c r="G47" t="n" s="5">
        <f>((((B47)+(C47))+(D47))+(E47))+(F47)</f>
        <v>0.0</v>
      </c>
    </row>
    <row r="48">
      <c r="A48" t="s" s="3">
        <v>48</v>
      </c>
      <c r="B48" s="4"/>
      <c r="C48" s="4"/>
      <c r="D48" s="4"/>
      <c r="E48" t="n" s="5">
        <f>520.00</f>
        <v>0.0</v>
      </c>
      <c r="F48" s="4"/>
      <c r="G48" t="n" s="5">
        <f>((((B48)+(C48))+(D48))+(E48))+(F48)</f>
        <v>0.0</v>
      </c>
    </row>
    <row r="49">
      <c r="A49" t="s" s="3">
        <v>49</v>
      </c>
      <c r="B49" t="n" s="5">
        <f>7000.00</f>
        <v>0.0</v>
      </c>
      <c r="C49" s="4"/>
      <c r="D49" s="4"/>
      <c r="E49" s="4"/>
      <c r="F49" s="4"/>
      <c r="G49" t="n" s="5">
        <f>((((B49)+(C49))+(D49))+(E49))+(F49)</f>
        <v>0.0</v>
      </c>
    </row>
    <row r="50">
      <c r="A50" t="s" s="3">
        <v>50</v>
      </c>
      <c r="B50" s="4"/>
      <c r="C50" s="4"/>
      <c r="D50" s="4"/>
      <c r="E50" t="n" s="5">
        <f>5000.00</f>
        <v>0.0</v>
      </c>
      <c r="F50" s="4"/>
      <c r="G50" t="n" s="5">
        <f>((((B50)+(C50))+(D50))+(E50))+(F50)</f>
        <v>0.0</v>
      </c>
    </row>
    <row r="51">
      <c r="A51" t="s" s="3">
        <v>51</v>
      </c>
      <c r="B51" s="4"/>
      <c r="C51" s="4"/>
      <c r="D51" s="4"/>
      <c r="E51" s="4"/>
      <c r="F51" t="n" s="5">
        <f>350.00</f>
        <v>0.0</v>
      </c>
      <c r="G51" t="n" s="5">
        <f>((((B51)+(C51))+(D51))+(E51))+(F51)</f>
        <v>0.0</v>
      </c>
    </row>
    <row r="52">
      <c r="A52" t="s" s="3">
        <v>52</v>
      </c>
      <c r="B52" s="4"/>
      <c r="C52" t="n" s="5">
        <f>45.00</f>
        <v>0.0</v>
      </c>
      <c r="D52" s="4"/>
      <c r="E52" s="4"/>
      <c r="F52" s="4"/>
      <c r="G52" t="n" s="5">
        <f>((((B52)+(C52))+(D52))+(E52))+(F52)</f>
        <v>0.0</v>
      </c>
    </row>
    <row r="53">
      <c r="A53" t="s" s="3">
        <v>53</v>
      </c>
      <c r="B53" s="4"/>
      <c r="C53" s="4"/>
      <c r="D53" s="4"/>
      <c r="E53" t="n" s="5">
        <f>7500.00</f>
        <v>0.0</v>
      </c>
      <c r="F53" t="n" s="5">
        <f>9500.00</f>
        <v>0.0</v>
      </c>
      <c r="G53" t="n" s="5">
        <f>((((B53)+(C53))+(D53))+(E53))+(F53)</f>
        <v>0.0</v>
      </c>
    </row>
    <row r="54">
      <c r="A54" t="s" s="3">
        <v>54</v>
      </c>
      <c r="B54" s="4"/>
      <c r="C54" s="4"/>
      <c r="D54" s="4"/>
      <c r="E54" s="4"/>
      <c r="F54" t="n" s="5">
        <f>3850.00</f>
        <v>0.0</v>
      </c>
      <c r="G54" t="n" s="5">
        <f>((((B54)+(C54))+(D54))+(E54))+(F54)</f>
        <v>0.0</v>
      </c>
    </row>
    <row r="55">
      <c r="A55" t="s" s="3">
        <v>55</v>
      </c>
      <c r="B55" t="n" s="5">
        <f>17516.68</f>
        <v>0.0</v>
      </c>
      <c r="C55" t="n" s="5">
        <f>9166.66</f>
        <v>0.0</v>
      </c>
      <c r="D55" s="4"/>
      <c r="E55" t="n" s="5">
        <f>9166.66</f>
        <v>0.0</v>
      </c>
      <c r="F55" s="4"/>
      <c r="G55" t="n" s="5">
        <f>((((B55)+(C55))+(D55))+(E55))+(F55)</f>
        <v>0.0</v>
      </c>
    </row>
    <row r="56">
      <c r="A56" t="s" s="3">
        <v>56</v>
      </c>
      <c r="B56" t="n" s="5">
        <f>23000.00</f>
        <v>0.0</v>
      </c>
      <c r="C56" s="4"/>
      <c r="D56" s="4"/>
      <c r="E56" s="4"/>
      <c r="F56" t="n" s="5">
        <f>7020.00</f>
        <v>0.0</v>
      </c>
      <c r="G56" t="n" s="5">
        <f>((((B56)+(C56))+(D56))+(E56))+(F56)</f>
        <v>0.0</v>
      </c>
    </row>
    <row r="57">
      <c r="A57" t="s" s="3">
        <v>57</v>
      </c>
      <c r="B57" s="4"/>
      <c r="C57" s="4"/>
      <c r="D57" s="4"/>
      <c r="E57" s="4"/>
      <c r="F57" t="n" s="5">
        <f>4163.86</f>
        <v>0.0</v>
      </c>
      <c r="G57" t="n" s="5">
        <f>((((B57)+(C57))+(D57))+(E57))+(F57)</f>
        <v>0.0</v>
      </c>
    </row>
    <row r="58">
      <c r="A58" t="s" s="3">
        <v>58</v>
      </c>
      <c r="B58" s="4"/>
      <c r="C58" t="n" s="5">
        <f>12975.00</f>
        <v>0.0</v>
      </c>
      <c r="D58" s="4"/>
      <c r="E58" s="4"/>
      <c r="F58" s="4"/>
      <c r="G58" t="n" s="5">
        <f>((((B58)+(C58))+(D58))+(E58))+(F58)</f>
        <v>0.0</v>
      </c>
    </row>
    <row r="59">
      <c r="A59" t="s" s="3">
        <v>59</v>
      </c>
      <c r="B59" s="4"/>
      <c r="C59" t="n" s="5">
        <f>7000.00</f>
        <v>0.0</v>
      </c>
      <c r="D59" s="4"/>
      <c r="E59" s="4"/>
      <c r="F59" s="4"/>
      <c r="G59" t="n" s="5">
        <f>((((B59)+(C59))+(D59))+(E59))+(F59)</f>
        <v>0.0</v>
      </c>
    </row>
    <row r="60">
      <c r="A60" t="s" s="3">
        <v>60</v>
      </c>
      <c r="B60" s="4"/>
      <c r="C60" t="n" s="5">
        <f>1.13</f>
        <v>0.0</v>
      </c>
      <c r="D60" s="4"/>
      <c r="E60" s="4"/>
      <c r="F60" s="4"/>
      <c r="G60" t="n" s="5">
        <f>((((B60)+(C60))+(D60))+(E60))+(F60)</f>
        <v>0.0</v>
      </c>
    </row>
    <row r="61">
      <c r="A61" t="s" s="3">
        <v>61</v>
      </c>
      <c r="B61" s="4"/>
      <c r="C61" s="4"/>
      <c r="D61" s="4"/>
      <c r="E61" s="4"/>
      <c r="F61" t="n" s="5">
        <f>1491.00</f>
        <v>0.0</v>
      </c>
      <c r="G61" t="n" s="5">
        <f>((((B61)+(C61))+(D61))+(E61))+(F61)</f>
        <v>0.0</v>
      </c>
    </row>
    <row r="62">
      <c r="A62" t="s" s="3">
        <v>62</v>
      </c>
      <c r="B62" s="4"/>
      <c r="C62" s="4"/>
      <c r="D62" s="4"/>
      <c r="E62" s="4"/>
      <c r="F62" t="n" s="5">
        <f>8000.00</f>
        <v>0.0</v>
      </c>
      <c r="G62" t="n" s="5">
        <f>((((B62)+(C62))+(D62))+(E62))+(F62)</f>
        <v>0.0</v>
      </c>
    </row>
    <row r="63">
      <c r="A63" t="s" s="3">
        <v>63</v>
      </c>
      <c r="B63" t="n" s="5">
        <f>10000.00</f>
        <v>0.0</v>
      </c>
      <c r="C63" s="4"/>
      <c r="D63" s="4"/>
      <c r="E63" s="4"/>
      <c r="F63" s="4"/>
      <c r="G63" t="n" s="5">
        <f>((((B63)+(C63))+(D63))+(E63))+(F63)</f>
        <v>0.0</v>
      </c>
    </row>
    <row r="64">
      <c r="A64" t="s" s="3">
        <v>64</v>
      </c>
      <c r="B64" s="4"/>
      <c r="C64" t="n" s="5">
        <f>14145.00</f>
        <v>0.0</v>
      </c>
      <c r="D64" s="4"/>
      <c r="E64" s="4"/>
      <c r="F64" s="4"/>
      <c r="G64" t="n" s="5">
        <f>((((B64)+(C64))+(D64))+(E64))+(F64)</f>
        <v>0.0</v>
      </c>
    </row>
    <row r="65">
      <c r="A65" t="s" s="3">
        <v>65</v>
      </c>
      <c r="B65" s="4"/>
      <c r="C65" s="4"/>
      <c r="D65" s="4"/>
      <c r="E65" s="4"/>
      <c r="F65" t="n" s="5">
        <f>5020.00</f>
        <v>0.0</v>
      </c>
      <c r="G65" t="n" s="5">
        <f>((((B65)+(C65))+(D65))+(E65))+(F65)</f>
        <v>0.0</v>
      </c>
    </row>
    <row r="66">
      <c r="A66" t="s" s="3">
        <v>66</v>
      </c>
      <c r="B66" s="4"/>
      <c r="C66" s="4"/>
      <c r="D66" t="n" s="5">
        <f>1000.00</f>
        <v>0.0</v>
      </c>
      <c r="E66" s="4"/>
      <c r="F66" s="4"/>
      <c r="G66" t="n" s="5">
        <f>((((B66)+(C66))+(D66))+(E66))+(F66)</f>
        <v>0.0</v>
      </c>
    </row>
    <row r="67">
      <c r="A67" t="s" s="3">
        <v>67</v>
      </c>
      <c r="B67" s="4"/>
      <c r="C67" s="4"/>
      <c r="D67" s="4"/>
      <c r="E67" s="4"/>
      <c r="F67" t="n" s="5">
        <f>20.00</f>
        <v>0.0</v>
      </c>
      <c r="G67" t="n" s="5">
        <f>((((B67)+(C67))+(D67))+(E67))+(F67)</f>
        <v>0.0</v>
      </c>
    </row>
    <row r="68">
      <c r="A68" t="s" s="3">
        <v>68</v>
      </c>
      <c r="B68" s="4"/>
      <c r="C68" t="n" s="5">
        <f>5000.00</f>
        <v>0.0</v>
      </c>
      <c r="D68" s="4"/>
      <c r="E68" s="4"/>
      <c r="F68" s="4"/>
      <c r="G68" t="n" s="5">
        <f>((((B68)+(C68))+(D68))+(E68))+(F68)</f>
        <v>0.0</v>
      </c>
    </row>
    <row r="69">
      <c r="A69" t="s" s="3">
        <v>69</v>
      </c>
      <c r="B69" s="4"/>
      <c r="C69" s="4"/>
      <c r="D69" s="4"/>
      <c r="E69" s="4"/>
      <c r="F69" t="n" s="5">
        <f>325.00</f>
        <v>0.0</v>
      </c>
      <c r="G69" t="n" s="5">
        <f>((((B69)+(C69))+(D69))+(E69))+(F69)</f>
        <v>0.0</v>
      </c>
    </row>
    <row r="70">
      <c r="A70" t="s" s="3">
        <v>70</v>
      </c>
      <c r="B70" s="4"/>
      <c r="C70" s="4"/>
      <c r="D70" s="4"/>
      <c r="E70" s="4"/>
      <c r="F70" t="n" s="5">
        <f>7500.00</f>
        <v>0.0</v>
      </c>
      <c r="G70" t="n" s="5">
        <f>((((B70)+(C70))+(D70))+(E70))+(F70)</f>
        <v>0.0</v>
      </c>
    </row>
    <row r="71">
      <c r="A71" t="s" s="3">
        <v>71</v>
      </c>
      <c r="B71" s="4"/>
      <c r="C71" t="n" s="5">
        <f>1097.00</f>
        <v>0.0</v>
      </c>
      <c r="D71" s="4"/>
      <c r="E71" s="4"/>
      <c r="F71" s="4"/>
      <c r="G71" t="n" s="5">
        <f>((((B71)+(C71))+(D71))+(E71))+(F71)</f>
        <v>0.0</v>
      </c>
    </row>
    <row r="72">
      <c r="A72" t="s" s="3">
        <v>72</v>
      </c>
      <c r="B72" s="4"/>
      <c r="C72" s="4"/>
      <c r="D72" s="4"/>
      <c r="E72" t="n" s="5">
        <f>50.00</f>
        <v>0.0</v>
      </c>
      <c r="F72" s="4"/>
      <c r="G72" t="n" s="5">
        <f>((((B72)+(C72))+(D72))+(E72))+(F72)</f>
        <v>0.0</v>
      </c>
    </row>
    <row r="73">
      <c r="A73" t="s" s="3">
        <v>73</v>
      </c>
      <c r="B73" s="4"/>
      <c r="C73" s="4"/>
      <c r="D73" s="4"/>
      <c r="E73" t="n" s="5">
        <f>10000.00</f>
        <v>0.0</v>
      </c>
      <c r="F73" s="4"/>
      <c r="G73" t="n" s="5">
        <f>((((B73)+(C73))+(D73))+(E73))+(F73)</f>
        <v>0.0</v>
      </c>
    </row>
    <row r="74">
      <c r="A74" t="s" s="3">
        <v>74</v>
      </c>
      <c r="B74" t="n" s="6">
        <f>(((((((((((((((((((((((((((((((((((((((((((((((((((((((((((((((((((B6)+(B7))+(B8))+(B9))+(B10))+(B11))+(B12))+(B13))+(B14))+(B15))+(B16))+(B17))+(B18))+(B19))+(B20))+(B21))+(B22))+(B23))+(B24))+(B25))+(B26))+(B27))+(B28))+(B29))+(B30))+(B31))+(B32))+(B33))+(B34))+(B35))+(B36))+(B37))+(B38))+(B39))+(B40))+(B41))+(B42))+(B43))+(B44))+(B45))+(B46))+(B47))+(B48))+(B49))+(B50))+(B51))+(B52))+(B53))+(B54))+(B55))+(B56))+(B57))+(B58))+(B59))+(B60))+(B61))+(B62))+(B63))+(B64))+(B65))+(B66))+(B67))+(B68))+(B69))+(B70))+(B71))+(B72))+(B73)</f>
        <v>0.0</v>
      </c>
      <c r="C74" t="n" s="6">
        <f>(((((((((((((((((((((((((((((((((((((((((((((((((((((((((((((((((((C6)+(C7))+(C8))+(C9))+(C10))+(C11))+(C12))+(C13))+(C14))+(C15))+(C16))+(C17))+(C18))+(C19))+(C20))+(C21))+(C22))+(C23))+(C24))+(C25))+(C26))+(C27))+(C28))+(C29))+(C30))+(C31))+(C32))+(C33))+(C34))+(C35))+(C36))+(C37))+(C38))+(C39))+(C40))+(C41))+(C42))+(C43))+(C44))+(C45))+(C46))+(C47))+(C48))+(C49))+(C50))+(C51))+(C52))+(C53))+(C54))+(C55))+(C56))+(C57))+(C58))+(C59))+(C60))+(C61))+(C62))+(C63))+(C64))+(C65))+(C66))+(C67))+(C68))+(C69))+(C70))+(C71))+(C72))+(C73)</f>
        <v>0.0</v>
      </c>
      <c r="D74" t="n" s="6">
        <f>(((((((((((((((((((((((((((((((((((((((((((((((((((((((((((((((((((D6)+(D7))+(D8))+(D9))+(D10))+(D11))+(D12))+(D13))+(D14))+(D15))+(D16))+(D17))+(D18))+(D19))+(D20))+(D21))+(D22))+(D23))+(D24))+(D25))+(D26))+(D27))+(D28))+(D29))+(D30))+(D31))+(D32))+(D33))+(D34))+(D35))+(D36))+(D37))+(D38))+(D39))+(D40))+(D41))+(D42))+(D43))+(D44))+(D45))+(D46))+(D47))+(D48))+(D49))+(D50))+(D51))+(D52))+(D53))+(D54))+(D55))+(D56))+(D57))+(D58))+(D59))+(D60))+(D61))+(D62))+(D63))+(D64))+(D65))+(D66))+(D67))+(D68))+(D69))+(D70))+(D71))+(D72))+(D73)</f>
        <v>0.0</v>
      </c>
      <c r="E74" t="n" s="6">
        <f>(((((((((((((((((((((((((((((((((((((((((((((((((((((((((((((((((((E6)+(E7))+(E8))+(E9))+(E10))+(E11))+(E12))+(E13))+(E14))+(E15))+(E16))+(E17))+(E18))+(E19))+(E20))+(E21))+(E22))+(E23))+(E24))+(E25))+(E26))+(E27))+(E28))+(E29))+(E30))+(E31))+(E32))+(E33))+(E34))+(E35))+(E36))+(E37))+(E38))+(E39))+(E40))+(E41))+(E42))+(E43))+(E44))+(E45))+(E46))+(E47))+(E48))+(E49))+(E50))+(E51))+(E52))+(E53))+(E54))+(E55))+(E56))+(E57))+(E58))+(E59))+(E60))+(E61))+(E62))+(E63))+(E64))+(E65))+(E66))+(E67))+(E68))+(E69))+(E70))+(E71))+(E72))+(E73)</f>
        <v>0.0</v>
      </c>
      <c r="F74" t="n" s="6">
        <f>(((((((((((((((((((((((((((((((((((((((((((((((((((((((((((((((((((F6)+(F7))+(F8))+(F9))+(F10))+(F11))+(F12))+(F13))+(F14))+(F15))+(F16))+(F17))+(F18))+(F19))+(F20))+(F21))+(F22))+(F23))+(F24))+(F25))+(F26))+(F27))+(F28))+(F29))+(F30))+(F31))+(F32))+(F33))+(F34))+(F35))+(F36))+(F37))+(F38))+(F39))+(F40))+(F41))+(F42))+(F43))+(F44))+(F45))+(F46))+(F47))+(F48))+(F49))+(F50))+(F51))+(F52))+(F53))+(F54))+(F55))+(F56))+(F57))+(F58))+(F59))+(F60))+(F61))+(F62))+(F63))+(F64))+(F65))+(F66))+(F67))+(F68))+(F69))+(F70))+(F71))+(F72))+(F73)</f>
        <v>0.0</v>
      </c>
      <c r="G74" t="n" s="6">
        <f>((((B74)+(C74))+(D74))+(E74))+(F74)</f>
        <v>0.0</v>
      </c>
    </row>
    <row r="75">
      <c r="A75" s="3"/>
      <c r="B75" s="4"/>
      <c r="C75" s="4"/>
      <c r="D75" s="4"/>
      <c r="E75" s="4"/>
      <c r="F75" s="4"/>
      <c r="G75" s="4"/>
    </row>
    <row r="78">
      <c r="A78" s="7" t="s">
        <v>75</v>
      </c>
      <c r="B78"/>
      <c r="C78"/>
      <c r="D78"/>
      <c r="E78"/>
      <c r="F78"/>
      <c r="G78"/>
    </row>
  </sheetData>
  <mergeCells count="4">
    <mergeCell ref="A78:G78"/>
    <mergeCell ref="A1:G1"/>
    <mergeCell ref="A2:G2"/>
    <mergeCell ref="A3:G3"/>
  </mergeCells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2025-06-23T01:35:23Z</dcterms:created>
  <dc:creator>Apache POI</dc:creator>
</cp:coreProperties>
</file>