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0.0.210\sim-live\1. Grid\1. Data\BatteryModel\AuroraScripts\Python\trial\Pythonscripts\PulpSolver_MervBranch\"/>
    </mc:Choice>
  </mc:AlternateContent>
  <xr:revisionPtr revIDLastSave="0" documentId="8_{B33AAAA5-5B8F-43A2-BD4E-C3C1AC1334FF}" xr6:coauthVersionLast="47" xr6:coauthVersionMax="47" xr10:uidLastSave="{00000000-0000-0000-0000-000000000000}"/>
  <bookViews>
    <workbookView xWindow="28680" yWindow="-2370" windowWidth="29040" windowHeight="17520" xr2:uid="{8D911C45-8229-4DA3-9EE6-93BCF7781E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4" i="1"/>
  <c r="B25" i="1"/>
  <c r="F25" i="1" s="1"/>
  <c r="E26" i="1" s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</calcChain>
</file>

<file path=xl/sharedStrings.xml><?xml version="1.0" encoding="utf-8"?>
<sst xmlns="http://schemas.openxmlformats.org/spreadsheetml/2006/main" count="5" uniqueCount="5">
  <si>
    <t>Canadian Solar - 4 hour</t>
  </si>
  <si>
    <t>Project Year</t>
  </si>
  <si>
    <t>LTSA Fee</t>
  </si>
  <si>
    <t>Usable Capacity (kWh-AC) Ending AUD</t>
  </si>
  <si>
    <t>$/MWh/Yr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</si>
</sst>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-&quot;$&quot;* #,##0_-;\-&quot;$&quot;* #,##0_-;_-&quot;$&quot;* &quot;-&quot;??_-;_-@_-"/>
    <numFmt numFmtId="171" formatCode="0.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/>
    <xf numFmtId="9" fontId="0" fillId="0" borderId="0" xfId="2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right"/>
    </xf>
    <xf numFmtId="44" fontId="0" fillId="0" borderId="0" xfId="0" applyNumberFormat="1" applyAlignment="1">
      <alignment horizontal="center" vertical="center"/>
    </xf>
    <xf numFmtId="44" fontId="0" fillId="4" borderId="0" xfId="0" applyNumberFormat="1" applyFill="1"/>
    <xf numFmtId="9" fontId="0" fillId="0" borderId="0" xfId="0" applyNumberFormat="1"/>
    <xf numFmtId="171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0C411-FB9B-4768-B515-7FA06536771B}">
  <dimension ref="A1:K26"/>
  <sheetViews>
    <sheetView tabSelected="1" workbookViewId="0">
      <selection activeCell="K4" sqref="K4"/>
    </sheetView>
  </sheetViews>
  <sheetFormatPr defaultRowHeight="15" x14ac:dyDescent="0.25"/>
  <cols>
    <col min="2" max="2" width="12.5703125" bestFit="1" customWidth="1"/>
    <col min="11" max="11" width="12.7109375" bestFit="1" customWidth="1"/>
  </cols>
  <sheetData>
    <row r="1" spans="1:11" x14ac:dyDescent="0.25">
      <c r="A1" s="1" t="s">
        <v>0</v>
      </c>
      <c r="B1" s="1"/>
      <c r="C1" s="1"/>
      <c r="D1" s="1"/>
      <c r="E1" s="1"/>
      <c r="F1" s="1"/>
    </row>
    <row r="2" spans="1:11" ht="90" x14ac:dyDescent="0.25">
      <c r="A2" s="2" t="s">
        <v>1</v>
      </c>
      <c r="B2" s="3" t="s">
        <v>2</v>
      </c>
      <c r="C2" s="2" t="s">
        <v>3</v>
      </c>
      <c r="D2" s="3"/>
      <c r="E2" s="3"/>
      <c r="F2" s="3" t="s">
        <v>4</v>
      </c>
    </row>
    <row r="3" spans="1:11" x14ac:dyDescent="0.25">
      <c r="A3" s="4"/>
      <c r="D3" s="4"/>
      <c r="E3" s="4"/>
      <c r="F3" s="4"/>
    </row>
    <row r="4" spans="1:11" x14ac:dyDescent="0.25">
      <c r="A4" s="4">
        <v>0</v>
      </c>
      <c r="C4" s="5">
        <v>387005</v>
      </c>
      <c r="D4" s="6">
        <v>0</v>
      </c>
      <c r="E4" s="7">
        <v>1</v>
      </c>
      <c r="F4" s="4"/>
      <c r="I4" s="12">
        <f>D4</f>
        <v>0</v>
      </c>
      <c r="J4">
        <f>I4/365</f>
        <v>0</v>
      </c>
      <c r="K4" s="13">
        <f>AVERAGE(J4:J24)</f>
        <v>-5.4869379691483372E-5</v>
      </c>
    </row>
    <row r="5" spans="1:11" x14ac:dyDescent="0.25">
      <c r="A5" s="4">
        <v>1</v>
      </c>
      <c r="B5" s="5">
        <v>740245</v>
      </c>
      <c r="C5" s="5">
        <v>367572</v>
      </c>
      <c r="D5" s="6">
        <f>((C5-C4)/C4)</f>
        <v>-5.0213821526853657E-2</v>
      </c>
      <c r="E5" s="7">
        <f>E4+D5</f>
        <v>0.94978617847314639</v>
      </c>
      <c r="F5" s="8">
        <f>1000*B5/C5</f>
        <v>2013.8775532412697</v>
      </c>
      <c r="I5" s="12">
        <f t="shared" ref="I5:I24" si="0">D5</f>
        <v>-5.0213821526853657E-2</v>
      </c>
      <c r="J5">
        <f t="shared" ref="J5:J24" si="1">I5/365</f>
        <v>-1.3757211377220179E-4</v>
      </c>
    </row>
    <row r="6" spans="1:11" x14ac:dyDescent="0.25">
      <c r="A6" s="4">
        <v>2</v>
      </c>
      <c r="B6" s="5">
        <v>749825</v>
      </c>
      <c r="C6" s="5">
        <v>357235</v>
      </c>
      <c r="D6" s="6">
        <f t="shared" ref="D6:D24" si="2">((C6-C5)/C5)</f>
        <v>-2.8122381465399977E-2</v>
      </c>
      <c r="E6" s="7">
        <f t="shared" ref="E6:E24" si="3">E5+D6</f>
        <v>0.92166379700774637</v>
      </c>
      <c r="F6" s="8">
        <f t="shared" ref="F6:F24" si="4">1000*B6/C6</f>
        <v>2098.9684661357369</v>
      </c>
      <c r="I6" s="12">
        <f t="shared" si="0"/>
        <v>-2.8122381465399977E-2</v>
      </c>
      <c r="J6">
        <f t="shared" si="1"/>
        <v>-7.7047620453150618E-5</v>
      </c>
    </row>
    <row r="7" spans="1:11" x14ac:dyDescent="0.25">
      <c r="A7" s="4">
        <v>3</v>
      </c>
      <c r="B7" s="5">
        <v>788918</v>
      </c>
      <c r="C7" s="5">
        <v>347499</v>
      </c>
      <c r="D7" s="6">
        <f t="shared" si="2"/>
        <v>-2.7253768527719848E-2</v>
      </c>
      <c r="E7" s="7">
        <f t="shared" si="3"/>
        <v>0.89441002848002649</v>
      </c>
      <c r="F7" s="8">
        <f t="shared" si="4"/>
        <v>2270.2741590623282</v>
      </c>
      <c r="I7" s="12">
        <f t="shared" si="0"/>
        <v>-2.7253768527719848E-2</v>
      </c>
      <c r="J7">
        <f t="shared" si="1"/>
        <v>-7.4667858980054385E-5</v>
      </c>
    </row>
    <row r="8" spans="1:11" x14ac:dyDescent="0.25">
      <c r="A8" s="4">
        <v>4</v>
      </c>
      <c r="B8" s="5">
        <v>2323520</v>
      </c>
      <c r="C8" s="5">
        <v>341449</v>
      </c>
      <c r="D8" s="6">
        <f t="shared" si="2"/>
        <v>-1.7410122043516673E-2</v>
      </c>
      <c r="E8" s="7">
        <f t="shared" si="3"/>
        <v>0.87699990643650982</v>
      </c>
      <c r="F8" s="8">
        <f t="shared" si="4"/>
        <v>6804.8815489282442</v>
      </c>
      <c r="I8" s="12">
        <f t="shared" si="0"/>
        <v>-1.7410122043516673E-2</v>
      </c>
      <c r="J8">
        <f t="shared" si="1"/>
        <v>-4.7698964502785408E-5</v>
      </c>
    </row>
    <row r="9" spans="1:11" x14ac:dyDescent="0.25">
      <c r="A9" s="4">
        <v>5</v>
      </c>
      <c r="B9" s="5">
        <v>2334242</v>
      </c>
      <c r="C9" s="5">
        <v>336400</v>
      </c>
      <c r="D9" s="6">
        <f t="shared" si="2"/>
        <v>-1.4786981364713325E-2</v>
      </c>
      <c r="E9" s="7">
        <f t="shared" si="3"/>
        <v>0.86221292507179648</v>
      </c>
      <c r="F9" s="8">
        <f t="shared" si="4"/>
        <v>6938.8882282996428</v>
      </c>
      <c r="I9" s="12">
        <f t="shared" si="0"/>
        <v>-1.4786981364713325E-2</v>
      </c>
      <c r="J9">
        <f t="shared" si="1"/>
        <v>-4.0512277711543358E-5</v>
      </c>
    </row>
    <row r="10" spans="1:11" x14ac:dyDescent="0.25">
      <c r="A10" s="4">
        <v>6</v>
      </c>
      <c r="B10" s="5">
        <v>3175876</v>
      </c>
      <c r="C10" s="5">
        <v>332995</v>
      </c>
      <c r="D10" s="6">
        <f t="shared" si="2"/>
        <v>-1.0121878715814506E-2</v>
      </c>
      <c r="E10" s="7">
        <f t="shared" si="3"/>
        <v>0.85209104635598198</v>
      </c>
      <c r="F10" s="8">
        <f t="shared" si="4"/>
        <v>9537.3083679935135</v>
      </c>
      <c r="I10" s="12">
        <f t="shared" si="0"/>
        <v>-1.0121878715814506E-2</v>
      </c>
      <c r="J10">
        <f t="shared" si="1"/>
        <v>-2.7731174563875358E-5</v>
      </c>
    </row>
    <row r="11" spans="1:11" x14ac:dyDescent="0.25">
      <c r="A11" s="4">
        <v>7</v>
      </c>
      <c r="B11" s="5">
        <v>3187031</v>
      </c>
      <c r="C11" s="5">
        <v>327946</v>
      </c>
      <c r="D11" s="6">
        <f t="shared" si="2"/>
        <v>-1.5162389825673058E-2</v>
      </c>
      <c r="E11" s="7">
        <f t="shared" si="3"/>
        <v>0.8369286565303089</v>
      </c>
      <c r="F11" s="8">
        <f t="shared" si="4"/>
        <v>9718.1578674537886</v>
      </c>
      <c r="I11" s="12">
        <f t="shared" si="0"/>
        <v>-1.5162389825673058E-2</v>
      </c>
      <c r="J11">
        <f t="shared" si="1"/>
        <v>-4.1540794042939885E-5</v>
      </c>
    </row>
    <row r="12" spans="1:11" x14ac:dyDescent="0.25">
      <c r="A12" s="4">
        <v>8</v>
      </c>
      <c r="B12" s="5">
        <v>3198409</v>
      </c>
      <c r="C12" s="5">
        <v>320654</v>
      </c>
      <c r="D12" s="6">
        <f t="shared" si="2"/>
        <v>-2.2235368017905387E-2</v>
      </c>
      <c r="E12" s="7">
        <f t="shared" si="3"/>
        <v>0.81469328851240352</v>
      </c>
      <c r="F12" s="8">
        <f t="shared" si="4"/>
        <v>9974.6424494938474</v>
      </c>
      <c r="I12" s="12">
        <f t="shared" si="0"/>
        <v>-2.2235368017905387E-2</v>
      </c>
      <c r="J12">
        <f t="shared" si="1"/>
        <v>-6.0918816487412018E-5</v>
      </c>
    </row>
    <row r="13" spans="1:11" x14ac:dyDescent="0.25">
      <c r="A13" s="4">
        <v>9</v>
      </c>
      <c r="B13" s="5">
        <v>3210015</v>
      </c>
      <c r="C13" s="5">
        <v>315005</v>
      </c>
      <c r="D13" s="6">
        <f t="shared" si="2"/>
        <v>-1.7617120010977566E-2</v>
      </c>
      <c r="E13" s="7">
        <f t="shared" si="3"/>
        <v>0.79707616850142593</v>
      </c>
      <c r="F13" s="8">
        <f t="shared" si="4"/>
        <v>10190.362057745115</v>
      </c>
      <c r="I13" s="12">
        <f t="shared" si="0"/>
        <v>-1.7617120010977566E-2</v>
      </c>
      <c r="J13">
        <f t="shared" si="1"/>
        <v>-4.8266082221856346E-5</v>
      </c>
    </row>
    <row r="14" spans="1:11" x14ac:dyDescent="0.25">
      <c r="A14" s="4">
        <v>10</v>
      </c>
      <c r="B14" s="5">
        <v>3221853</v>
      </c>
      <c r="C14" s="5">
        <v>309315</v>
      </c>
      <c r="D14" s="6">
        <f t="shared" si="2"/>
        <v>-1.8063205345946888E-2</v>
      </c>
      <c r="E14" s="7">
        <f t="shared" si="3"/>
        <v>0.77901296315547908</v>
      </c>
      <c r="F14" s="8">
        <f t="shared" si="4"/>
        <v>10416.090393288396</v>
      </c>
      <c r="I14" s="12">
        <f t="shared" si="0"/>
        <v>-1.8063205345946888E-2</v>
      </c>
      <c r="J14">
        <f t="shared" si="1"/>
        <v>-4.9488233824512024E-5</v>
      </c>
    </row>
    <row r="15" spans="1:11" x14ac:dyDescent="0.25">
      <c r="A15" s="4">
        <v>11</v>
      </c>
      <c r="B15" s="5">
        <v>3604652</v>
      </c>
      <c r="C15" s="5">
        <v>303586</v>
      </c>
      <c r="D15" s="6">
        <f t="shared" si="2"/>
        <v>-1.8521571860401209E-2</v>
      </c>
      <c r="E15" s="7">
        <f t="shared" si="3"/>
        <v>0.76049139129507792</v>
      </c>
      <c r="F15" s="8">
        <f t="shared" si="4"/>
        <v>11873.577832969901</v>
      </c>
      <c r="I15" s="12">
        <f t="shared" si="0"/>
        <v>-1.8521571860401209E-2</v>
      </c>
      <c r="J15">
        <f t="shared" si="1"/>
        <v>-5.0744032494249886E-5</v>
      </c>
    </row>
    <row r="16" spans="1:11" x14ac:dyDescent="0.25">
      <c r="A16" s="4">
        <v>12</v>
      </c>
      <c r="B16" s="5">
        <v>3616969</v>
      </c>
      <c r="C16" s="5">
        <v>297976</v>
      </c>
      <c r="D16" s="6">
        <f t="shared" si="2"/>
        <v>-1.8479113002575875E-2</v>
      </c>
      <c r="E16" s="7">
        <f t="shared" si="3"/>
        <v>0.74201227829250205</v>
      </c>
      <c r="F16" s="8">
        <f t="shared" si="4"/>
        <v>12138.45745966118</v>
      </c>
      <c r="I16" s="12">
        <f t="shared" si="0"/>
        <v>-1.8479113002575875E-2</v>
      </c>
      <c r="J16">
        <f t="shared" si="1"/>
        <v>-5.0627706856372264E-5</v>
      </c>
    </row>
    <row r="17" spans="1:10" x14ac:dyDescent="0.25">
      <c r="A17" s="4">
        <v>13</v>
      </c>
      <c r="B17" s="5">
        <v>3629531</v>
      </c>
      <c r="C17" s="5">
        <v>292287</v>
      </c>
      <c r="D17" s="6">
        <f t="shared" si="2"/>
        <v>-1.9092141648991864E-2</v>
      </c>
      <c r="E17" s="7">
        <f t="shared" si="3"/>
        <v>0.72292013664351018</v>
      </c>
      <c r="F17" s="8">
        <f t="shared" si="4"/>
        <v>12417.695621084757</v>
      </c>
      <c r="I17" s="12">
        <f t="shared" si="0"/>
        <v>-1.9092141648991864E-2</v>
      </c>
      <c r="J17">
        <f t="shared" si="1"/>
        <v>-5.2307237394498257E-5</v>
      </c>
    </row>
    <row r="18" spans="1:10" x14ac:dyDescent="0.25">
      <c r="A18" s="4">
        <v>14</v>
      </c>
      <c r="B18" s="5">
        <v>3642345</v>
      </c>
      <c r="C18" s="5">
        <v>286637</v>
      </c>
      <c r="D18" s="6">
        <f t="shared" si="2"/>
        <v>-1.9330315751299235E-2</v>
      </c>
      <c r="E18" s="7">
        <f t="shared" si="3"/>
        <v>0.70358982089221089</v>
      </c>
      <c r="F18" s="8">
        <f t="shared" si="4"/>
        <v>12707.169695468485</v>
      </c>
      <c r="I18" s="12">
        <f t="shared" si="0"/>
        <v>-1.9330315751299235E-2</v>
      </c>
      <c r="J18">
        <f t="shared" si="1"/>
        <v>-5.2959769181641739E-5</v>
      </c>
    </row>
    <row r="19" spans="1:10" x14ac:dyDescent="0.25">
      <c r="A19" s="4">
        <v>15</v>
      </c>
      <c r="B19" s="5">
        <v>3655416</v>
      </c>
      <c r="C19" s="5">
        <v>280988</v>
      </c>
      <c r="D19" s="6">
        <f t="shared" si="2"/>
        <v>-1.9707853487163206E-2</v>
      </c>
      <c r="E19" s="7">
        <f t="shared" si="3"/>
        <v>0.6838819674050477</v>
      </c>
      <c r="F19" s="8">
        <f t="shared" si="4"/>
        <v>13009.153415804234</v>
      </c>
      <c r="I19" s="12">
        <f t="shared" si="0"/>
        <v>-1.9707853487163206E-2</v>
      </c>
      <c r="J19">
        <f t="shared" si="1"/>
        <v>-5.3994119142912894E-5</v>
      </c>
    </row>
    <row r="20" spans="1:10" x14ac:dyDescent="0.25">
      <c r="A20" s="4">
        <v>16</v>
      </c>
      <c r="B20" s="5">
        <v>3744265</v>
      </c>
      <c r="C20" s="5">
        <v>275299</v>
      </c>
      <c r="D20" s="6">
        <f t="shared" si="2"/>
        <v>-2.0246416217062649E-2</v>
      </c>
      <c r="E20" s="7">
        <f t="shared" si="3"/>
        <v>0.66363555118798501</v>
      </c>
      <c r="F20" s="8">
        <f t="shared" si="4"/>
        <v>13600.721397462396</v>
      </c>
      <c r="I20" s="12">
        <f t="shared" si="0"/>
        <v>-2.0246416217062649E-2</v>
      </c>
      <c r="J20">
        <f t="shared" si="1"/>
        <v>-5.5469633471404517E-5</v>
      </c>
    </row>
    <row r="21" spans="1:10" x14ac:dyDescent="0.25">
      <c r="A21" s="4">
        <v>17</v>
      </c>
      <c r="B21" s="5">
        <v>3757863</v>
      </c>
      <c r="C21" s="5">
        <v>269689</v>
      </c>
      <c r="D21" s="6">
        <f t="shared" si="2"/>
        <v>-2.0377843726275796E-2</v>
      </c>
      <c r="E21" s="7">
        <f t="shared" si="3"/>
        <v>0.64325770746170918</v>
      </c>
      <c r="F21" s="8">
        <f t="shared" si="4"/>
        <v>13934.061085175888</v>
      </c>
      <c r="I21" s="12">
        <f t="shared" si="0"/>
        <v>-2.0377843726275796E-2</v>
      </c>
      <c r="J21">
        <f t="shared" si="1"/>
        <v>-5.5829708839111773E-5</v>
      </c>
    </row>
    <row r="22" spans="1:10" x14ac:dyDescent="0.25">
      <c r="A22" s="4">
        <v>18</v>
      </c>
      <c r="B22" s="5">
        <v>3771733</v>
      </c>
      <c r="C22" s="5">
        <v>264080</v>
      </c>
      <c r="D22" s="6">
        <f t="shared" si="2"/>
        <v>-2.0798030323817433E-2</v>
      </c>
      <c r="E22" s="7">
        <f t="shared" si="3"/>
        <v>0.62245967713789174</v>
      </c>
      <c r="F22" s="8">
        <f t="shared" si="4"/>
        <v>14282.539382005452</v>
      </c>
      <c r="I22" s="12">
        <f t="shared" si="0"/>
        <v>-2.0798030323817433E-2</v>
      </c>
      <c r="J22">
        <f t="shared" si="1"/>
        <v>-5.6980904996760094E-5</v>
      </c>
    </row>
    <row r="23" spans="1:10" x14ac:dyDescent="0.25">
      <c r="A23" s="4">
        <v>19</v>
      </c>
      <c r="B23" s="5">
        <v>3785881</v>
      </c>
      <c r="C23" s="5">
        <v>262277</v>
      </c>
      <c r="D23" s="6">
        <f t="shared" si="2"/>
        <v>-6.8274765222659803E-3</v>
      </c>
      <c r="E23" s="7">
        <f t="shared" si="3"/>
        <v>0.61563220061562574</v>
      </c>
      <c r="F23" s="8">
        <f t="shared" si="4"/>
        <v>14434.66640231511</v>
      </c>
      <c r="I23" s="12">
        <f t="shared" si="0"/>
        <v>-6.8274765222659803E-3</v>
      </c>
      <c r="J23">
        <f t="shared" si="1"/>
        <v>-1.8705415129495837E-5</v>
      </c>
    </row>
    <row r="24" spans="1:10" x14ac:dyDescent="0.25">
      <c r="A24" s="4">
        <v>20</v>
      </c>
      <c r="B24" s="5">
        <v>3800312</v>
      </c>
      <c r="C24" s="5">
        <v>252781</v>
      </c>
      <c r="D24" s="6">
        <f t="shared" si="2"/>
        <v>-3.6205995950845858E-2</v>
      </c>
      <c r="E24" s="7">
        <f t="shared" si="3"/>
        <v>0.5794262046647799</v>
      </c>
      <c r="F24" s="8">
        <f t="shared" si="4"/>
        <v>15034.009676360169</v>
      </c>
      <c r="I24" s="12">
        <f t="shared" si="0"/>
        <v>-3.6205995950845858E-2</v>
      </c>
      <c r="J24">
        <f t="shared" si="1"/>
        <v>-9.9194509454372215E-5</v>
      </c>
    </row>
    <row r="25" spans="1:10" x14ac:dyDescent="0.25">
      <c r="A25" s="4"/>
      <c r="B25" s="9">
        <f>SUM(B5:B24)</f>
        <v>59938901</v>
      </c>
      <c r="D25" s="4"/>
      <c r="E25" s="4"/>
      <c r="F25" s="10">
        <f>B25*1000/C4</f>
        <v>154878.88011782794</v>
      </c>
    </row>
    <row r="26" spans="1:10" x14ac:dyDescent="0.25">
      <c r="E26" s="11">
        <f>F25/20</f>
        <v>7743.944005891397</v>
      </c>
    </row>
  </sheetData>
  <mergeCells count="1">
    <mergeCell ref="A1:F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55FDF4979CB7418AD8D2932A1EEEC6" ma:contentTypeVersion="14" ma:contentTypeDescription="Create a new document." ma:contentTypeScope="" ma:versionID="726943f031c024787d986d883b0a78e8">
  <xsd:schema xmlns:xsd="http://www.w3.org/2001/XMLSchema" xmlns:xs="http://www.w3.org/2001/XMLSchema" xmlns:p="http://schemas.microsoft.com/office/2006/metadata/properties" xmlns:ns2="78c80c3a-9c8f-4a53-bd4a-4cfbb9f24c43" xmlns:ns3="13958d43-bdca-4285-ada7-a2e56a088fb9" targetNamespace="http://schemas.microsoft.com/office/2006/metadata/properties" ma:root="true" ma:fieldsID="01cc32bf9c5ce0666932180a5f58ee9a" ns2:_="" ns3:_="">
    <xsd:import namespace="78c80c3a-9c8f-4a53-bd4a-4cfbb9f24c43"/>
    <xsd:import namespace="13958d43-bdca-4285-ada7-a2e56a088fb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80c3a-9c8f-4a53-bd4a-4cfbb9f24c4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75023cc-0ced-432e-a4f2-e19f41ab813e}" ma:internalName="TaxCatchAll" ma:showField="CatchAllData" ma:web="78c80c3a-9c8f-4a53-bd4a-4cfbb9f24c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958d43-bdca-4285-ada7-a2e56a088f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a101f0-c96a-436f-92e5-2eae4ddf4f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21BADB-FAB7-42E3-94EE-E91F10743204}"/>
</file>

<file path=customXml/itemProps2.xml><?xml version="1.0" encoding="utf-8"?>
<ds:datastoreItem xmlns:ds="http://schemas.openxmlformats.org/officeDocument/2006/customXml" ds:itemID="{11D6942F-5FDD-4FA3-815B-9F36F926C8A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Lamin</dc:creator>
  <cp:lastModifiedBy>Angus Lamin</cp:lastModifiedBy>
  <dcterms:created xsi:type="dcterms:W3CDTF">2023-05-31T07:42:03Z</dcterms:created>
  <dcterms:modified xsi:type="dcterms:W3CDTF">2023-05-31T07:54:28Z</dcterms:modified>
</cp:coreProperties>
</file>