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主科\嵌入式相關\硬體安全導論\HardWare_Security_Final_project\"/>
    </mc:Choice>
  </mc:AlternateContent>
  <xr:revisionPtr revIDLastSave="0" documentId="13_ncr:1_{A6655E00-32C7-424A-85C3-C86AA294A78C}" xr6:coauthVersionLast="45" xr6:coauthVersionMax="45" xr10:uidLastSave="{00000000-0000-0000-0000-000000000000}"/>
  <bookViews>
    <workbookView xWindow="-14625" yWindow="3270" windowWidth="21600" windowHeight="11385" xr2:uid="{00000000-000D-0000-FFFF-FFFF00000000}"/>
  </bookViews>
  <sheets>
    <sheet name="Total_result" sheetId="4" r:id="rId1"/>
    <sheet name="Parameter" sheetId="2" r:id="rId2"/>
    <sheet name="Paramet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E30" i="2"/>
  <c r="E31" i="2"/>
  <c r="F31" i="2" s="1"/>
  <c r="G31" i="2" s="1"/>
  <c r="G33" i="2" l="1"/>
  <c r="Y25" i="2" l="1"/>
  <c r="F30" i="2" l="1"/>
  <c r="B30" i="2"/>
  <c r="C21" i="2" l="1"/>
  <c r="Y21" i="2" l="1"/>
  <c r="Y26" i="2"/>
  <c r="Z20" i="2"/>
  <c r="K25" i="2"/>
  <c r="Y24" i="2" l="1"/>
  <c r="W25" i="2"/>
  <c r="W24" i="2"/>
  <c r="S25" i="2"/>
  <c r="U25" i="2"/>
  <c r="U24" i="2"/>
  <c r="S24" i="2"/>
  <c r="O24" i="2"/>
  <c r="O25" i="2"/>
  <c r="Q25" i="2"/>
  <c r="Q24" i="2"/>
  <c r="A26" i="2"/>
  <c r="K26" i="2" s="1"/>
  <c r="M26" i="2" s="1"/>
  <c r="A25" i="2"/>
  <c r="M25" i="2" s="1"/>
  <c r="E25" i="2"/>
  <c r="E26" i="2"/>
  <c r="O26" i="2" s="1"/>
  <c r="M24" i="2"/>
  <c r="K24" i="2"/>
  <c r="E24" i="2"/>
  <c r="C24" i="2"/>
  <c r="A24" i="2"/>
  <c r="Q26" i="2" l="1"/>
  <c r="U26" i="2" s="1"/>
  <c r="W26" i="2" s="1"/>
  <c r="S26" i="2"/>
</calcChain>
</file>

<file path=xl/sharedStrings.xml><?xml version="1.0" encoding="utf-8"?>
<sst xmlns="http://schemas.openxmlformats.org/spreadsheetml/2006/main" count="132" uniqueCount="73">
  <si>
    <t>Index of test</t>
    <phoneticPr fontId="1" type="noConversion"/>
  </si>
  <si>
    <t>Length of sequnece</t>
    <phoneticPr fontId="1" type="noConversion"/>
  </si>
  <si>
    <t>Number of sequence</t>
    <phoneticPr fontId="1" type="noConversion"/>
  </si>
  <si>
    <t>&gt;= 100</t>
    <phoneticPr fontId="1" type="noConversion"/>
  </si>
  <si>
    <t>Length of each block</t>
    <phoneticPr fontId="1" type="noConversion"/>
  </si>
  <si>
    <t>n&gt;=100, &gt; MN</t>
    <phoneticPr fontId="1" type="noConversion"/>
  </si>
  <si>
    <t>&gt;=20, &gt; 0.1n</t>
    <phoneticPr fontId="1" type="noConversion"/>
  </si>
  <si>
    <t>10^3~10^7</t>
    <phoneticPr fontId="1" type="noConversion"/>
  </si>
  <si>
    <t>&gt;=100</t>
    <phoneticPr fontId="1" type="noConversion"/>
  </si>
  <si>
    <t>看表</t>
    <phoneticPr fontId="1" type="noConversion"/>
  </si>
  <si>
    <t>number of row(M)</t>
    <phoneticPr fontId="1" type="noConversion"/>
  </si>
  <si>
    <t>Number of column</t>
    <phoneticPr fontId="1" type="noConversion"/>
  </si>
  <si>
    <t>32(Q)</t>
    <phoneticPr fontId="1" type="noConversion"/>
  </si>
  <si>
    <t>32(M)</t>
    <phoneticPr fontId="1" type="noConversion"/>
  </si>
  <si>
    <t>&gt;=38QM</t>
    <phoneticPr fontId="1" type="noConversion"/>
  </si>
  <si>
    <t>&gt;=1000</t>
    <phoneticPr fontId="1" type="noConversion"/>
  </si>
  <si>
    <t>m-bis pattern</t>
    <phoneticPr fontId="1" type="noConversion"/>
  </si>
  <si>
    <t>9 or 10</t>
    <phoneticPr fontId="1" type="noConversion"/>
  </si>
  <si>
    <t>剩下看表</t>
    <phoneticPr fontId="1" type="noConversion"/>
  </si>
  <si>
    <t>&gt;1032*968(MN), 10^6</t>
    <phoneticPr fontId="1" type="noConversion"/>
  </si>
  <si>
    <t>&gt;10^6</t>
    <phoneticPr fontId="1" type="noConversion"/>
  </si>
  <si>
    <t>500~5000</t>
    <phoneticPr fontId="1" type="noConversion"/>
  </si>
  <si>
    <t>numberf of blocks</t>
    <phoneticPr fontId="1" type="noConversion"/>
  </si>
  <si>
    <t>&gt;200</t>
    <phoneticPr fontId="1" type="noConversion"/>
  </si>
  <si>
    <t>&gt;100</t>
    <phoneticPr fontId="1" type="noConversion"/>
  </si>
  <si>
    <t>Length of sequence</t>
    <phoneticPr fontId="1" type="noConversion"/>
  </si>
  <si>
    <t>Number of files</t>
    <phoneticPr fontId="1" type="noConversion"/>
  </si>
  <si>
    <t>Baud rate</t>
    <phoneticPr fontId="1" type="noConversion"/>
  </si>
  <si>
    <t>Significance level</t>
    <phoneticPr fontId="1" type="noConversion"/>
  </si>
  <si>
    <t>Number of sequences</t>
    <phoneticPr fontId="1" type="noConversion"/>
  </si>
  <si>
    <t>容量(GB)-單一</t>
    <phoneticPr fontId="1" type="noConversion"/>
  </si>
  <si>
    <t>容量(GB)-總</t>
    <phoneticPr fontId="1" type="noConversion"/>
  </si>
  <si>
    <t>時間-單一(s)</t>
    <phoneticPr fontId="1" type="noConversion"/>
  </si>
  <si>
    <t>時間-單一(min)</t>
    <phoneticPr fontId="1" type="noConversion"/>
  </si>
  <si>
    <t>時間-總(s)</t>
    <phoneticPr fontId="1" type="noConversion"/>
  </si>
  <si>
    <t>時間-總(min)</t>
    <phoneticPr fontId="1" type="noConversion"/>
  </si>
  <si>
    <t>時間-總(天)</t>
    <phoneticPr fontId="1" type="noConversion"/>
  </si>
  <si>
    <t>alpha</t>
    <phoneticPr fontId="1" type="noConversion"/>
  </si>
  <si>
    <t>p_hat</t>
    <phoneticPr fontId="1" type="noConversion"/>
  </si>
  <si>
    <t>number of sequence</t>
    <phoneticPr fontId="1" type="noConversion"/>
  </si>
  <si>
    <t>min</t>
    <phoneticPr fontId="1" type="noConversion"/>
  </si>
  <si>
    <t>Test</t>
    <phoneticPr fontId="1" type="noConversion"/>
  </si>
  <si>
    <t>Length of sequence(n)</t>
    <phoneticPr fontId="1" type="noConversion"/>
  </si>
  <si>
    <t>例外</t>
    <phoneticPr fontId="1" type="noConversion"/>
  </si>
  <si>
    <t>&gt;=38912(QM)</t>
    <phoneticPr fontId="1" type="noConversion"/>
  </si>
  <si>
    <t>block size</t>
    <phoneticPr fontId="1" type="noConversion"/>
  </si>
  <si>
    <t>M&gt;=20, M &gt; 0.01n</t>
    <phoneticPr fontId="1" type="noConversion"/>
  </si>
  <si>
    <t>m = 9, 10</t>
    <phoneticPr fontId="1" type="noConversion"/>
  </si>
  <si>
    <t>Frequency Test</t>
    <phoneticPr fontId="1" type="noConversion"/>
  </si>
  <si>
    <t xml:space="preserve">Frequency Test within a Block </t>
  </si>
  <si>
    <t>Serial Test</t>
  </si>
  <si>
    <t>Runs Test</t>
  </si>
  <si>
    <t>Longest-Run-of-Ones in a Block</t>
  </si>
  <si>
    <t>Rank Test</t>
  </si>
  <si>
    <t>DFT Test</t>
    <phoneticPr fontId="1" type="noConversion"/>
  </si>
  <si>
    <t>Overlapping Template Matching Test</t>
  </si>
  <si>
    <t>Universal Statistical" Test</t>
  </si>
  <si>
    <t>Cumulative Sums (Cusums) Test</t>
  </si>
  <si>
    <t>Approximate Entropy Test</t>
  </si>
  <si>
    <t>Linear Complexity Test</t>
  </si>
  <si>
    <t>Random Excursions Test</t>
  </si>
  <si>
    <t>Random Excursions Variant Test</t>
    <phoneticPr fontId="1" type="noConversion"/>
  </si>
  <si>
    <t>Non-overlapping Template Matching Test</t>
    <phoneticPr fontId="1" type="noConversion"/>
  </si>
  <si>
    <t>Index</t>
    <phoneticPr fontId="1" type="noConversion"/>
  </si>
  <si>
    <t>length of template</t>
    <phoneticPr fontId="1" type="noConversion"/>
  </si>
  <si>
    <t>M &gt; 0.01n</t>
    <phoneticPr fontId="1" type="noConversion"/>
  </si>
  <si>
    <t>額外表格</t>
    <phoneticPr fontId="1" type="noConversion"/>
  </si>
  <si>
    <t>m &lt; log_2(n) - 2</t>
    <phoneticPr fontId="1" type="noConversion"/>
  </si>
  <si>
    <t>None</t>
    <phoneticPr fontId="1" type="noConversion"/>
  </si>
  <si>
    <t>m &lt; log_2(n) - 5</t>
    <phoneticPr fontId="1" type="noConversion"/>
  </si>
  <si>
    <t>Fails #</t>
    <phoneticPr fontId="1" type="noConversion"/>
  </si>
  <si>
    <t>Total Fails</t>
    <phoneticPr fontId="1" type="noConversion"/>
  </si>
  <si>
    <t xml:space="preserve">Frequency Test within a Block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</si>
</sst>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8FA-395D-4FB4-BB6F-8170A488054C}">
  <dimension ref="A1:O17"/>
  <sheetViews>
    <sheetView tabSelected="1" topLeftCell="B1" workbookViewId="0">
      <selection activeCell="L22" sqref="L22"/>
    </sheetView>
  </sheetViews>
  <sheetFormatPr defaultRowHeight="15.75" x14ac:dyDescent="0.25"/>
  <sheetData>
    <row r="1" spans="1:15" x14ac:dyDescent="0.25">
      <c r="A1" s="4" t="s">
        <v>71</v>
      </c>
      <c r="B1" s="4"/>
      <c r="C1" s="4"/>
      <c r="D1" s="4"/>
      <c r="E1" s="3">
        <v>50</v>
      </c>
      <c r="F1" s="3"/>
      <c r="G1" s="3"/>
      <c r="I1" s="4" t="s">
        <v>71</v>
      </c>
      <c r="J1" s="4"/>
      <c r="K1" s="4"/>
      <c r="L1" s="4"/>
      <c r="M1" s="3">
        <v>10</v>
      </c>
      <c r="N1" s="3"/>
      <c r="O1" s="3"/>
    </row>
    <row r="2" spans="1:15" x14ac:dyDescent="0.25">
      <c r="A2" s="2" t="s">
        <v>41</v>
      </c>
      <c r="B2" s="2"/>
      <c r="C2" s="2"/>
      <c r="D2" s="2"/>
      <c r="E2" s="2" t="s">
        <v>70</v>
      </c>
      <c r="F2" s="2"/>
      <c r="G2" s="2"/>
      <c r="I2" s="2" t="s">
        <v>41</v>
      </c>
      <c r="J2" s="2"/>
      <c r="K2" s="2"/>
      <c r="L2" s="2"/>
      <c r="M2" s="2" t="s">
        <v>70</v>
      </c>
      <c r="N2" s="2"/>
      <c r="O2" s="2"/>
    </row>
    <row r="3" spans="1:15" x14ac:dyDescent="0.25">
      <c r="A3" s="2" t="s">
        <v>48</v>
      </c>
      <c r="B3" s="2"/>
      <c r="C3" s="2"/>
      <c r="D3" s="2"/>
      <c r="E3" s="2">
        <v>0</v>
      </c>
      <c r="F3" s="2"/>
      <c r="G3" s="2"/>
      <c r="I3" s="2" t="s">
        <v>48</v>
      </c>
      <c r="J3" s="2"/>
      <c r="K3" s="2"/>
      <c r="L3" s="2"/>
      <c r="M3" s="2">
        <v>0</v>
      </c>
      <c r="N3" s="2"/>
      <c r="O3" s="2"/>
    </row>
    <row r="4" spans="1:15" x14ac:dyDescent="0.25">
      <c r="A4" s="2" t="s">
        <v>72</v>
      </c>
      <c r="B4" s="2"/>
      <c r="C4" s="2"/>
      <c r="D4" s="2"/>
      <c r="E4" s="2">
        <v>0</v>
      </c>
      <c r="F4" s="2"/>
      <c r="G4" s="2"/>
      <c r="I4" s="2" t="s">
        <v>72</v>
      </c>
      <c r="J4" s="2"/>
      <c r="K4" s="2"/>
      <c r="L4" s="2"/>
      <c r="M4" s="2">
        <v>0</v>
      </c>
      <c r="N4" s="2"/>
      <c r="O4" s="2"/>
    </row>
    <row r="5" spans="1:15" x14ac:dyDescent="0.25">
      <c r="A5" s="2" t="s">
        <v>51</v>
      </c>
      <c r="B5" s="2"/>
      <c r="C5" s="2"/>
      <c r="D5" s="2"/>
      <c r="E5" s="2">
        <v>0</v>
      </c>
      <c r="F5" s="2"/>
      <c r="G5" s="2"/>
      <c r="I5" s="2" t="s">
        <v>51</v>
      </c>
      <c r="J5" s="2"/>
      <c r="K5" s="2"/>
      <c r="L5" s="2"/>
      <c r="M5" s="2">
        <v>0</v>
      </c>
      <c r="N5" s="2"/>
      <c r="O5" s="2"/>
    </row>
    <row r="6" spans="1:15" x14ac:dyDescent="0.25">
      <c r="A6" s="2" t="s">
        <v>52</v>
      </c>
      <c r="B6" s="2"/>
      <c r="C6" s="2"/>
      <c r="D6" s="2"/>
      <c r="E6" s="2">
        <v>2</v>
      </c>
      <c r="F6" s="2"/>
      <c r="G6" s="2"/>
      <c r="I6" s="2" t="s">
        <v>52</v>
      </c>
      <c r="J6" s="2"/>
      <c r="K6" s="2"/>
      <c r="L6" s="2"/>
      <c r="M6" s="2">
        <v>0</v>
      </c>
      <c r="N6" s="2"/>
      <c r="O6" s="2"/>
    </row>
    <row r="7" spans="1:15" x14ac:dyDescent="0.25">
      <c r="A7" s="2" t="s">
        <v>53</v>
      </c>
      <c r="B7" s="2"/>
      <c r="C7" s="2"/>
      <c r="D7" s="2"/>
      <c r="E7" s="2">
        <v>0</v>
      </c>
      <c r="F7" s="2"/>
      <c r="G7" s="2"/>
      <c r="I7" s="2" t="s">
        <v>53</v>
      </c>
      <c r="J7" s="2"/>
      <c r="K7" s="2"/>
      <c r="L7" s="2"/>
      <c r="M7" s="2">
        <v>0</v>
      </c>
      <c r="N7" s="2"/>
      <c r="O7" s="2"/>
    </row>
    <row r="8" spans="1:15" x14ac:dyDescent="0.25">
      <c r="A8" s="2" t="s">
        <v>54</v>
      </c>
      <c r="B8" s="2"/>
      <c r="C8" s="2"/>
      <c r="D8" s="2"/>
      <c r="E8" s="2">
        <v>0</v>
      </c>
      <c r="F8" s="2"/>
      <c r="G8" s="2"/>
      <c r="I8" s="2" t="s">
        <v>54</v>
      </c>
      <c r="J8" s="2"/>
      <c r="K8" s="2"/>
      <c r="L8" s="2"/>
      <c r="M8" s="2">
        <v>0</v>
      </c>
      <c r="N8" s="2"/>
      <c r="O8" s="2"/>
    </row>
    <row r="9" spans="1:15" x14ac:dyDescent="0.25">
      <c r="A9" s="2" t="s">
        <v>62</v>
      </c>
      <c r="B9" s="2"/>
      <c r="C9" s="2"/>
      <c r="D9" s="2"/>
      <c r="E9" s="2">
        <v>39</v>
      </c>
      <c r="F9" s="2"/>
      <c r="G9" s="2"/>
      <c r="I9" s="2" t="s">
        <v>62</v>
      </c>
      <c r="J9" s="2"/>
      <c r="K9" s="2"/>
      <c r="L9" s="2"/>
      <c r="M9" s="2">
        <v>5</v>
      </c>
      <c r="N9" s="2"/>
      <c r="O9" s="2"/>
    </row>
    <row r="10" spans="1:15" x14ac:dyDescent="0.25">
      <c r="A10" s="2" t="s">
        <v>55</v>
      </c>
      <c r="B10" s="2"/>
      <c r="C10" s="2"/>
      <c r="D10" s="2"/>
      <c r="E10" s="2">
        <v>0</v>
      </c>
      <c r="F10" s="2"/>
      <c r="G10" s="2"/>
      <c r="I10" s="2" t="s">
        <v>55</v>
      </c>
      <c r="J10" s="2"/>
      <c r="K10" s="2"/>
      <c r="L10" s="2"/>
      <c r="M10" s="2">
        <v>0</v>
      </c>
      <c r="N10" s="2"/>
      <c r="O10" s="2"/>
    </row>
    <row r="11" spans="1:15" x14ac:dyDescent="0.25">
      <c r="A11" s="2" t="s">
        <v>56</v>
      </c>
      <c r="B11" s="2"/>
      <c r="C11" s="2"/>
      <c r="D11" s="2"/>
      <c r="E11" s="2">
        <v>1</v>
      </c>
      <c r="F11" s="2"/>
      <c r="G11" s="2"/>
      <c r="I11" s="2" t="s">
        <v>56</v>
      </c>
      <c r="J11" s="2"/>
      <c r="K11" s="2"/>
      <c r="L11" s="2"/>
      <c r="M11" s="2">
        <v>1</v>
      </c>
      <c r="N11" s="2"/>
      <c r="O11" s="2"/>
    </row>
    <row r="12" spans="1:15" x14ac:dyDescent="0.25">
      <c r="A12" s="2" t="s">
        <v>59</v>
      </c>
      <c r="B12" s="2"/>
      <c r="C12" s="2"/>
      <c r="D12" s="2"/>
      <c r="E12" s="2">
        <v>1</v>
      </c>
      <c r="F12" s="2"/>
      <c r="G12" s="2"/>
      <c r="I12" s="2" t="s">
        <v>59</v>
      </c>
      <c r="J12" s="2"/>
      <c r="K12" s="2"/>
      <c r="L12" s="2"/>
      <c r="M12" s="2">
        <v>0</v>
      </c>
      <c r="N12" s="2"/>
      <c r="O12" s="2"/>
    </row>
    <row r="13" spans="1:15" x14ac:dyDescent="0.25">
      <c r="A13" s="2" t="s">
        <v>50</v>
      </c>
      <c r="B13" s="2"/>
      <c r="C13" s="2"/>
      <c r="D13" s="2"/>
      <c r="E13" s="2">
        <v>2</v>
      </c>
      <c r="F13" s="2"/>
      <c r="G13" s="2"/>
      <c r="I13" s="2" t="s">
        <v>50</v>
      </c>
      <c r="J13" s="2"/>
      <c r="K13" s="2"/>
      <c r="L13" s="2"/>
      <c r="M13" s="2">
        <v>1</v>
      </c>
      <c r="N13" s="2"/>
      <c r="O13" s="2"/>
    </row>
    <row r="14" spans="1:15" x14ac:dyDescent="0.25">
      <c r="A14" s="2" t="s">
        <v>58</v>
      </c>
      <c r="B14" s="2"/>
      <c r="C14" s="2"/>
      <c r="D14" s="2"/>
      <c r="E14" s="2">
        <v>1</v>
      </c>
      <c r="F14" s="2"/>
      <c r="G14" s="2"/>
      <c r="I14" s="2" t="s">
        <v>58</v>
      </c>
      <c r="J14" s="2"/>
      <c r="K14" s="2"/>
      <c r="L14" s="2"/>
      <c r="M14" s="2">
        <v>0</v>
      </c>
      <c r="N14" s="2"/>
      <c r="O14" s="2"/>
    </row>
    <row r="15" spans="1:15" x14ac:dyDescent="0.25">
      <c r="A15" s="2" t="s">
        <v>57</v>
      </c>
      <c r="B15" s="2"/>
      <c r="C15" s="2"/>
      <c r="D15" s="2"/>
      <c r="E15" s="2">
        <v>0</v>
      </c>
      <c r="F15" s="2"/>
      <c r="G15" s="2"/>
      <c r="I15" s="2" t="s">
        <v>57</v>
      </c>
      <c r="J15" s="2"/>
      <c r="K15" s="2"/>
      <c r="L15" s="2"/>
      <c r="M15" s="2">
        <v>0</v>
      </c>
      <c r="N15" s="2"/>
      <c r="O15" s="2"/>
    </row>
    <row r="16" spans="1:15" x14ac:dyDescent="0.25">
      <c r="A16" s="2" t="s">
        <v>60</v>
      </c>
      <c r="B16" s="2"/>
      <c r="C16" s="2"/>
      <c r="D16" s="2"/>
      <c r="E16" s="2">
        <v>6</v>
      </c>
      <c r="F16" s="2"/>
      <c r="G16" s="2"/>
      <c r="I16" s="2" t="s">
        <v>60</v>
      </c>
      <c r="J16" s="2"/>
      <c r="K16" s="2"/>
      <c r="L16" s="2"/>
      <c r="M16" s="2">
        <v>5</v>
      </c>
      <c r="N16" s="2"/>
      <c r="O16" s="2"/>
    </row>
    <row r="17" spans="1:15" x14ac:dyDescent="0.25">
      <c r="A17" s="2" t="s">
        <v>61</v>
      </c>
      <c r="B17" s="2"/>
      <c r="C17" s="2"/>
      <c r="D17" s="2"/>
      <c r="E17" s="2">
        <v>2</v>
      </c>
      <c r="F17" s="2"/>
      <c r="G17" s="2"/>
      <c r="I17" s="2" t="s">
        <v>61</v>
      </c>
      <c r="J17" s="2"/>
      <c r="K17" s="2"/>
      <c r="L17" s="2"/>
      <c r="M17" s="2">
        <v>0</v>
      </c>
      <c r="N17" s="2"/>
      <c r="O17" s="2"/>
    </row>
  </sheetData>
  <mergeCells count="68">
    <mergeCell ref="A17:D17"/>
    <mergeCell ref="A11:D11"/>
    <mergeCell ref="A12:D12"/>
    <mergeCell ref="A13:D13"/>
    <mergeCell ref="A14:D14"/>
    <mergeCell ref="A15:D15"/>
    <mergeCell ref="A16:D16"/>
    <mergeCell ref="E17:G17"/>
    <mergeCell ref="A2:D2"/>
    <mergeCell ref="A1:D1"/>
    <mergeCell ref="A3:D3"/>
    <mergeCell ref="A4:D4"/>
    <mergeCell ref="A5:D5"/>
    <mergeCell ref="A6:D6"/>
    <mergeCell ref="E13:G13"/>
    <mergeCell ref="E14:G14"/>
    <mergeCell ref="E15:G15"/>
    <mergeCell ref="E16:G16"/>
    <mergeCell ref="E1:G1"/>
    <mergeCell ref="E7:G7"/>
    <mergeCell ref="E8:G8"/>
    <mergeCell ref="E9:G9"/>
    <mergeCell ref="E10:G10"/>
    <mergeCell ref="E11:G11"/>
    <mergeCell ref="E12:G12"/>
    <mergeCell ref="E2:G2"/>
    <mergeCell ref="E3:G3"/>
    <mergeCell ref="E4:G4"/>
    <mergeCell ref="E5:G5"/>
    <mergeCell ref="E6:G6"/>
    <mergeCell ref="A7:D7"/>
    <mergeCell ref="A8:D8"/>
    <mergeCell ref="A9:D9"/>
    <mergeCell ref="A10:D10"/>
    <mergeCell ref="I1:L1"/>
    <mergeCell ref="I4:L4"/>
    <mergeCell ref="I7:L7"/>
    <mergeCell ref="I10:L10"/>
    <mergeCell ref="M1:O1"/>
    <mergeCell ref="I2:L2"/>
    <mergeCell ref="M2:O2"/>
    <mergeCell ref="I3:L3"/>
    <mergeCell ref="M3:O3"/>
    <mergeCell ref="M4:O4"/>
    <mergeCell ref="I5:L5"/>
    <mergeCell ref="M5:O5"/>
    <mergeCell ref="I6:L6"/>
    <mergeCell ref="M6:O6"/>
    <mergeCell ref="M7:O7"/>
    <mergeCell ref="I8:L8"/>
    <mergeCell ref="M8:O8"/>
    <mergeCell ref="I9:L9"/>
    <mergeCell ref="M9:O9"/>
    <mergeCell ref="M10:O10"/>
    <mergeCell ref="I11:L11"/>
    <mergeCell ref="M11:O11"/>
    <mergeCell ref="I12:L12"/>
    <mergeCell ref="M12:O12"/>
    <mergeCell ref="I16:L16"/>
    <mergeCell ref="M16:O16"/>
    <mergeCell ref="I17:L17"/>
    <mergeCell ref="M17:O17"/>
    <mergeCell ref="I13:L13"/>
    <mergeCell ref="M13:O13"/>
    <mergeCell ref="I14:L14"/>
    <mergeCell ref="M14:O14"/>
    <mergeCell ref="I15:L15"/>
    <mergeCell ref="M15:O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F574-CF5B-4297-906D-9CDCB4D78710}">
  <dimension ref="A3:Z33"/>
  <sheetViews>
    <sheetView workbookViewId="0">
      <selection activeCell="H31" sqref="H31"/>
    </sheetView>
  </sheetViews>
  <sheetFormatPr defaultRowHeight="15.75" x14ac:dyDescent="0.25"/>
  <cols>
    <col min="5" max="5" width="10.28515625" bestFit="1" customWidth="1"/>
    <col min="7" max="7" width="10.7109375" bestFit="1" customWidth="1"/>
    <col min="25" max="26" width="10.7109375" bestFit="1" customWidth="1"/>
  </cols>
  <sheetData>
    <row r="3" spans="1:16" x14ac:dyDescent="0.25">
      <c r="C3" s="2" t="s">
        <v>7</v>
      </c>
      <c r="D3" s="2"/>
    </row>
    <row r="4" spans="1:16" x14ac:dyDescent="0.25">
      <c r="A4" s="2" t="s">
        <v>0</v>
      </c>
      <c r="B4" s="2"/>
      <c r="C4" s="2" t="s">
        <v>1</v>
      </c>
      <c r="D4" s="2"/>
      <c r="E4" s="2" t="s">
        <v>2</v>
      </c>
      <c r="F4" s="2"/>
      <c r="G4" s="2" t="s">
        <v>4</v>
      </c>
      <c r="H4" s="2"/>
      <c r="I4" s="2" t="s">
        <v>10</v>
      </c>
      <c r="J4" s="2"/>
      <c r="K4" s="2" t="s">
        <v>11</v>
      </c>
      <c r="L4" s="2"/>
      <c r="M4" s="2" t="s">
        <v>16</v>
      </c>
      <c r="N4" s="2"/>
      <c r="O4" s="2" t="s">
        <v>22</v>
      </c>
      <c r="P4" s="2"/>
    </row>
    <row r="5" spans="1:16" x14ac:dyDescent="0.25">
      <c r="A5" s="2">
        <v>1</v>
      </c>
      <c r="B5" s="2"/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2</v>
      </c>
      <c r="B6" s="2"/>
      <c r="C6" s="2" t="s">
        <v>5</v>
      </c>
      <c r="D6" s="2"/>
      <c r="E6" s="2"/>
      <c r="F6" s="2"/>
      <c r="G6" s="2" t="s">
        <v>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3</v>
      </c>
      <c r="B7" s="2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4</v>
      </c>
      <c r="B8" s="2"/>
      <c r="C8" s="2" t="s">
        <v>9</v>
      </c>
      <c r="D8" s="2"/>
      <c r="E8" s="2" t="s">
        <v>9</v>
      </c>
      <c r="F8" s="2"/>
      <c r="G8" s="2" t="s">
        <v>9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5</v>
      </c>
      <c r="B9" s="2"/>
      <c r="C9" s="2" t="s">
        <v>14</v>
      </c>
      <c r="D9" s="2"/>
      <c r="E9" s="2"/>
      <c r="F9" s="2"/>
      <c r="G9" s="2"/>
      <c r="H9" s="2"/>
      <c r="I9" s="2" t="s">
        <v>13</v>
      </c>
      <c r="J9" s="2"/>
      <c r="K9" s="2" t="s">
        <v>12</v>
      </c>
      <c r="L9" s="2"/>
      <c r="M9" s="2"/>
      <c r="N9" s="2"/>
      <c r="O9" s="2"/>
      <c r="P9" s="2"/>
    </row>
    <row r="10" spans="1:16" x14ac:dyDescent="0.25">
      <c r="A10" s="2">
        <v>6</v>
      </c>
      <c r="B10" s="2"/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7</v>
      </c>
      <c r="B11" s="2"/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 t="s">
        <v>17</v>
      </c>
      <c r="N11" s="2"/>
      <c r="O11" s="2"/>
      <c r="P11" s="2"/>
    </row>
    <row r="12" spans="1:16" x14ac:dyDescent="0.25">
      <c r="A12" s="2">
        <v>8</v>
      </c>
      <c r="B12" s="2"/>
      <c r="C12" s="2" t="s">
        <v>19</v>
      </c>
      <c r="D12" s="2"/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9</v>
      </c>
      <c r="B13" s="2"/>
      <c r="C13" s="2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10</v>
      </c>
      <c r="B14" s="2"/>
      <c r="C14" s="2" t="s">
        <v>20</v>
      </c>
      <c r="D14" s="2"/>
      <c r="E14" s="2"/>
      <c r="F14" s="2"/>
      <c r="G14" s="2" t="s">
        <v>21</v>
      </c>
      <c r="H14" s="2"/>
      <c r="I14" s="2"/>
      <c r="J14" s="2"/>
      <c r="K14" s="2"/>
      <c r="L14" s="2"/>
      <c r="M14" s="2"/>
      <c r="N14" s="2"/>
      <c r="O14" s="2" t="s">
        <v>23</v>
      </c>
      <c r="P14" s="2"/>
    </row>
    <row r="15" spans="1:16" x14ac:dyDescent="0.25">
      <c r="A15" s="2">
        <v>11</v>
      </c>
      <c r="B15" s="2"/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12</v>
      </c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6" x14ac:dyDescent="0.25">
      <c r="A17" s="2">
        <v>13</v>
      </c>
      <c r="B17" s="2"/>
      <c r="C17" s="2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6" x14ac:dyDescent="0.25">
      <c r="A18" s="2">
        <v>14</v>
      </c>
      <c r="B18" s="2"/>
      <c r="C18" s="2" t="s">
        <v>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6" x14ac:dyDescent="0.25">
      <c r="A19" s="2">
        <v>15</v>
      </c>
      <c r="B19" s="2"/>
      <c r="C19" s="2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26" x14ac:dyDescent="0.25">
      <c r="Z20">
        <f>A25*E25</f>
        <v>104857600</v>
      </c>
    </row>
    <row r="21" spans="1:26" x14ac:dyDescent="0.25">
      <c r="C21">
        <f>A24*0.01</f>
        <v>10485.76</v>
      </c>
      <c r="Y21">
        <f>Y25/2^20</f>
        <v>12.5</v>
      </c>
    </row>
    <row r="23" spans="1:26" x14ac:dyDescent="0.25">
      <c r="A23" s="2" t="s">
        <v>25</v>
      </c>
      <c r="B23" s="2"/>
      <c r="C23" s="2" t="s">
        <v>28</v>
      </c>
      <c r="D23" s="2"/>
      <c r="E23" s="2" t="s">
        <v>29</v>
      </c>
      <c r="F23" s="2"/>
      <c r="G23" s="2" t="s">
        <v>26</v>
      </c>
      <c r="H23" s="2"/>
      <c r="I23" s="2" t="s">
        <v>27</v>
      </c>
      <c r="J23" s="2"/>
      <c r="K23" s="2" t="s">
        <v>30</v>
      </c>
      <c r="L23" s="2"/>
      <c r="M23" s="2" t="s">
        <v>31</v>
      </c>
      <c r="N23" s="2"/>
      <c r="O23" s="2" t="s">
        <v>32</v>
      </c>
      <c r="P23" s="2"/>
      <c r="Q23" s="2" t="s">
        <v>33</v>
      </c>
      <c r="R23" s="2"/>
      <c r="S23" s="2" t="s">
        <v>34</v>
      </c>
      <c r="T23" s="2"/>
      <c r="U23" s="2" t="s">
        <v>35</v>
      </c>
      <c r="V23" s="2"/>
      <c r="W23" s="2" t="s">
        <v>36</v>
      </c>
      <c r="X23" s="2"/>
      <c r="Y23" s="2"/>
      <c r="Z23" s="2"/>
    </row>
    <row r="24" spans="1:26" x14ac:dyDescent="0.25">
      <c r="A24" s="2">
        <f>2^20</f>
        <v>1048576</v>
      </c>
      <c r="B24" s="2"/>
      <c r="C24" s="2">
        <f>0.001</f>
        <v>1E-3</v>
      </c>
      <c r="D24" s="2"/>
      <c r="E24" s="2">
        <f>1/C24</f>
        <v>1000</v>
      </c>
      <c r="F24" s="2"/>
      <c r="G24" s="2">
        <v>100</v>
      </c>
      <c r="H24" s="2"/>
      <c r="I24" s="2">
        <v>115200</v>
      </c>
      <c r="J24" s="2"/>
      <c r="K24" s="2">
        <f>A24*E24/(2^30)</f>
        <v>0.9765625</v>
      </c>
      <c r="L24" s="2"/>
      <c r="M24" s="2">
        <f>K24*G24</f>
        <v>97.65625</v>
      </c>
      <c r="N24" s="2"/>
      <c r="O24" s="2">
        <f>A24*E24/I24</f>
        <v>9102.2222222222226</v>
      </c>
      <c r="P24" s="2"/>
      <c r="Q24" s="2">
        <f>O24/60</f>
        <v>151.70370370370372</v>
      </c>
      <c r="R24" s="2"/>
      <c r="S24" s="2">
        <f>O24*G24</f>
        <v>910222.22222222225</v>
      </c>
      <c r="T24" s="2"/>
      <c r="U24" s="2">
        <f>Q24*G24</f>
        <v>15170.370370370372</v>
      </c>
      <c r="V24" s="2"/>
      <c r="W24" s="2">
        <f>U24/1440</f>
        <v>10.534979423868315</v>
      </c>
      <c r="X24" s="2"/>
      <c r="Y24" s="2">
        <f>E24*A24/8</f>
        <v>131072000</v>
      </c>
      <c r="Z24" s="2"/>
    </row>
    <row r="25" spans="1:26" x14ac:dyDescent="0.25">
      <c r="A25" s="2">
        <f>2^20</f>
        <v>1048576</v>
      </c>
      <c r="B25" s="2"/>
      <c r="C25" s="2">
        <v>0.01</v>
      </c>
      <c r="D25" s="2"/>
      <c r="E25" s="2">
        <f t="shared" ref="E25:E26" si="0">1/C25</f>
        <v>100</v>
      </c>
      <c r="F25" s="2"/>
      <c r="G25" s="2">
        <v>100</v>
      </c>
      <c r="H25" s="2"/>
      <c r="I25" s="2">
        <v>115200</v>
      </c>
      <c r="J25" s="2"/>
      <c r="K25" s="2">
        <f>A25*E25/(2^30)</f>
        <v>9.765625E-2</v>
      </c>
      <c r="L25" s="2"/>
      <c r="M25" s="2">
        <f t="shared" ref="M25:M26" si="1">K25*G25</f>
        <v>9.765625</v>
      </c>
      <c r="N25" s="2"/>
      <c r="O25" s="2">
        <f>A25*E25/I25</f>
        <v>910.22222222222217</v>
      </c>
      <c r="P25" s="2"/>
      <c r="Q25" s="2">
        <f t="shared" ref="Q25:Q26" si="2">O25/60</f>
        <v>15.170370370370369</v>
      </c>
      <c r="R25" s="2"/>
      <c r="S25" s="2">
        <f t="shared" ref="S25:S26" si="3">O25*G25</f>
        <v>91022.222222222219</v>
      </c>
      <c r="T25" s="2"/>
      <c r="U25" s="2">
        <f t="shared" ref="U25:U26" si="4">Q25*G25</f>
        <v>1517.037037037037</v>
      </c>
      <c r="V25" s="2"/>
      <c r="W25" s="2">
        <f t="shared" ref="W25:W26" si="5">U25/1440</f>
        <v>1.0534979423868311</v>
      </c>
      <c r="X25" s="2"/>
      <c r="Y25" s="2">
        <f>E25*A25/8</f>
        <v>13107200</v>
      </c>
      <c r="Z25" s="2"/>
    </row>
    <row r="26" spans="1:26" x14ac:dyDescent="0.25">
      <c r="A26" s="2">
        <f>2^20</f>
        <v>1048576</v>
      </c>
      <c r="B26" s="2"/>
      <c r="C26" s="2">
        <v>5.0000000000000001E-3</v>
      </c>
      <c r="D26" s="2"/>
      <c r="E26" s="2">
        <f t="shared" si="0"/>
        <v>200</v>
      </c>
      <c r="F26" s="2"/>
      <c r="G26" s="2">
        <v>100</v>
      </c>
      <c r="H26" s="2"/>
      <c r="I26" s="2">
        <v>115200</v>
      </c>
      <c r="J26" s="2"/>
      <c r="K26" s="2">
        <f t="shared" ref="K26" si="6">A26*E26/(2^30)</f>
        <v>0.1953125</v>
      </c>
      <c r="L26" s="2"/>
      <c r="M26" s="2">
        <f t="shared" si="1"/>
        <v>19.53125</v>
      </c>
      <c r="N26" s="2"/>
      <c r="O26" s="2">
        <f t="shared" ref="O26" si="7">A26*E26/I26</f>
        <v>1820.4444444444443</v>
      </c>
      <c r="P26" s="2"/>
      <c r="Q26" s="2">
        <f t="shared" si="2"/>
        <v>30.340740740740738</v>
      </c>
      <c r="R26" s="2"/>
      <c r="S26" s="2">
        <f t="shared" si="3"/>
        <v>182044.44444444444</v>
      </c>
      <c r="T26" s="2"/>
      <c r="U26" s="2">
        <f t="shared" si="4"/>
        <v>3034.0740740740739</v>
      </c>
      <c r="V26" s="2"/>
      <c r="W26" s="2">
        <f t="shared" si="5"/>
        <v>2.1069958847736623</v>
      </c>
      <c r="X26" s="2"/>
      <c r="Y26" s="2">
        <f>E26*A26/8</f>
        <v>26214400</v>
      </c>
      <c r="Z26" s="2"/>
    </row>
    <row r="29" spans="1:26" x14ac:dyDescent="0.25">
      <c r="A29" t="s">
        <v>37</v>
      </c>
      <c r="B29" t="s">
        <v>38</v>
      </c>
      <c r="C29" t="s">
        <v>39</v>
      </c>
      <c r="F29" t="s">
        <v>40</v>
      </c>
    </row>
    <row r="30" spans="1:26" x14ac:dyDescent="0.25">
      <c r="A30">
        <v>0.01</v>
      </c>
      <c r="B30">
        <f>1-A30</f>
        <v>0.99</v>
      </c>
      <c r="C30">
        <v>100</v>
      </c>
      <c r="E30">
        <f>SQRT((B30*A30)/C30)</f>
        <v>9.9498743710661995E-3</v>
      </c>
      <c r="F30">
        <f>B30-3*E30</f>
        <v>0.96015037688680138</v>
      </c>
      <c r="G30">
        <f>F30^70*B30</f>
        <v>5.7462321188805593E-2</v>
      </c>
      <c r="H30">
        <f>0.81*0.99</f>
        <v>0.80190000000000006</v>
      </c>
    </row>
    <row r="31" spans="1:26" x14ac:dyDescent="0.25">
      <c r="A31">
        <v>1.0000000000000001E-5</v>
      </c>
      <c r="B31">
        <v>0.99990000000000001</v>
      </c>
      <c r="C31">
        <v>1073</v>
      </c>
      <c r="E31" s="1">
        <f>SQRT((B31*A31)/C31)</f>
        <v>9.6533582372297148E-5</v>
      </c>
      <c r="F31">
        <f>B31-3*E31</f>
        <v>0.99961039925288309</v>
      </c>
      <c r="G31">
        <f>F31^70*B31</f>
        <v>0.97299399224111216</v>
      </c>
    </row>
    <row r="33" spans="7:7" x14ac:dyDescent="0.25">
      <c r="G33">
        <f>A26*E25</f>
        <v>104857600</v>
      </c>
    </row>
  </sheetData>
  <mergeCells count="181"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G19:H19"/>
    <mergeCell ref="I19:J19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M13:N13"/>
    <mergeCell ref="M14:N14"/>
    <mergeCell ref="M15:N15"/>
    <mergeCell ref="C3:D3"/>
    <mergeCell ref="K4:L4"/>
    <mergeCell ref="K9:L9"/>
    <mergeCell ref="M4:N4"/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10:L10"/>
    <mergeCell ref="K11:L11"/>
    <mergeCell ref="M10:N10"/>
    <mergeCell ref="M11:N11"/>
    <mergeCell ref="M12:N12"/>
    <mergeCell ref="O12:P12"/>
    <mergeCell ref="O13:P13"/>
    <mergeCell ref="O14:P14"/>
    <mergeCell ref="O15:P15"/>
    <mergeCell ref="O16:P16"/>
    <mergeCell ref="O17:P17"/>
    <mergeCell ref="K18:L18"/>
    <mergeCell ref="K19:L19"/>
    <mergeCell ref="O4:P4"/>
    <mergeCell ref="O5:P5"/>
    <mergeCell ref="O6:P6"/>
    <mergeCell ref="O7:P7"/>
    <mergeCell ref="O8:P8"/>
    <mergeCell ref="O9:P9"/>
    <mergeCell ref="O10:P10"/>
    <mergeCell ref="O11:P11"/>
    <mergeCell ref="K12:L12"/>
    <mergeCell ref="K13:L13"/>
    <mergeCell ref="K14:L14"/>
    <mergeCell ref="K15:L15"/>
    <mergeCell ref="K16:L16"/>
    <mergeCell ref="K17:L17"/>
    <mergeCell ref="M16:N16"/>
    <mergeCell ref="M17:N17"/>
    <mergeCell ref="A25:B25"/>
    <mergeCell ref="C25:D25"/>
    <mergeCell ref="A26:B26"/>
    <mergeCell ref="C26:D26"/>
    <mergeCell ref="O18:P18"/>
    <mergeCell ref="O19:P19"/>
    <mergeCell ref="A23:B23"/>
    <mergeCell ref="C23:D23"/>
    <mergeCell ref="E23:F23"/>
    <mergeCell ref="A24:B24"/>
    <mergeCell ref="C24:D24"/>
    <mergeCell ref="E24:F24"/>
    <mergeCell ref="G23:H23"/>
    <mergeCell ref="G24:H24"/>
    <mergeCell ref="M18:N18"/>
    <mergeCell ref="M19:N19"/>
    <mergeCell ref="A18:B18"/>
    <mergeCell ref="C18:D18"/>
    <mergeCell ref="E18:F18"/>
    <mergeCell ref="G18:H18"/>
    <mergeCell ref="I18:J18"/>
    <mergeCell ref="A19:B19"/>
    <mergeCell ref="C19:D19"/>
    <mergeCell ref="E19:F19"/>
    <mergeCell ref="M24:N24"/>
    <mergeCell ref="M25:N25"/>
    <mergeCell ref="M26:N26"/>
    <mergeCell ref="M23:N23"/>
    <mergeCell ref="O23:P23"/>
    <mergeCell ref="O24:P24"/>
    <mergeCell ref="O25:P25"/>
    <mergeCell ref="O26:P26"/>
    <mergeCell ref="E26:F26"/>
    <mergeCell ref="E25:F25"/>
    <mergeCell ref="K23:L23"/>
    <mergeCell ref="K24:L24"/>
    <mergeCell ref="K25:L25"/>
    <mergeCell ref="K26:L26"/>
    <mergeCell ref="G25:H25"/>
    <mergeCell ref="G26:H26"/>
    <mergeCell ref="I23:J23"/>
    <mergeCell ref="I24:J24"/>
    <mergeCell ref="I25:J25"/>
    <mergeCell ref="I26:J26"/>
    <mergeCell ref="W26:X26"/>
    <mergeCell ref="Y26:Z26"/>
    <mergeCell ref="W23:X23"/>
    <mergeCell ref="Y23:Z23"/>
    <mergeCell ref="W24:X24"/>
    <mergeCell ref="Y24:Z24"/>
    <mergeCell ref="W25:X25"/>
    <mergeCell ref="Y25:Z25"/>
    <mergeCell ref="Q26:R26"/>
    <mergeCell ref="S26:T26"/>
    <mergeCell ref="U23:V23"/>
    <mergeCell ref="U24:V24"/>
    <mergeCell ref="U25:V25"/>
    <mergeCell ref="U26:V26"/>
    <mergeCell ref="Q23:R23"/>
    <mergeCell ref="S23:T23"/>
    <mergeCell ref="Q24:R24"/>
    <mergeCell ref="S24:T24"/>
    <mergeCell ref="Q25:R25"/>
    <mergeCell ref="S25:T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C69B-F3AF-4E83-B6C8-9D188035624F}">
  <dimension ref="A1:L16"/>
  <sheetViews>
    <sheetView workbookViewId="0">
      <selection activeCell="B1" sqref="B1:D16"/>
    </sheetView>
  </sheetViews>
  <sheetFormatPr defaultRowHeight="15.75" x14ac:dyDescent="0.25"/>
  <sheetData>
    <row r="1" spans="1:12" x14ac:dyDescent="0.25">
      <c r="A1" t="s">
        <v>63</v>
      </c>
      <c r="B1" s="2" t="s">
        <v>41</v>
      </c>
      <c r="C1" s="2"/>
      <c r="D1" s="2"/>
      <c r="E1" s="2" t="s">
        <v>42</v>
      </c>
      <c r="F1" s="2"/>
      <c r="G1" s="2" t="s">
        <v>45</v>
      </c>
      <c r="H1" s="2"/>
      <c r="I1" s="2" t="s">
        <v>64</v>
      </c>
      <c r="J1" s="2"/>
      <c r="K1" s="2"/>
      <c r="L1" s="2"/>
    </row>
    <row r="2" spans="1:12" x14ac:dyDescent="0.25">
      <c r="A2">
        <v>1</v>
      </c>
      <c r="B2" s="2" t="s">
        <v>48</v>
      </c>
      <c r="C2" s="2"/>
      <c r="D2" s="2"/>
      <c r="E2" s="2">
        <v>100</v>
      </c>
      <c r="F2" s="2"/>
      <c r="G2" s="2" t="s">
        <v>68</v>
      </c>
      <c r="H2" s="2"/>
      <c r="I2" s="2"/>
      <c r="J2" s="2"/>
      <c r="K2" s="2"/>
      <c r="L2" s="2"/>
    </row>
    <row r="3" spans="1:12" x14ac:dyDescent="0.25">
      <c r="A3">
        <v>2</v>
      </c>
      <c r="B3" s="2" t="s">
        <v>49</v>
      </c>
      <c r="C3" s="2"/>
      <c r="D3" s="2"/>
      <c r="E3" s="2">
        <v>100</v>
      </c>
      <c r="F3" s="2"/>
      <c r="G3" s="2" t="s">
        <v>46</v>
      </c>
      <c r="H3" s="2"/>
      <c r="I3" s="2"/>
      <c r="J3" s="2"/>
      <c r="K3" s="2"/>
      <c r="L3" s="2"/>
    </row>
    <row r="4" spans="1:12" x14ac:dyDescent="0.25">
      <c r="A4">
        <v>3</v>
      </c>
      <c r="B4" s="2" t="s">
        <v>51</v>
      </c>
      <c r="C4" s="2"/>
      <c r="D4" s="2"/>
      <c r="E4" s="2">
        <v>100</v>
      </c>
      <c r="F4" s="2"/>
      <c r="G4" s="2" t="s">
        <v>68</v>
      </c>
      <c r="H4" s="2"/>
      <c r="I4" s="2"/>
      <c r="J4" s="2"/>
      <c r="K4" s="2"/>
      <c r="L4" s="2"/>
    </row>
    <row r="5" spans="1:12" x14ac:dyDescent="0.25">
      <c r="A5">
        <v>4</v>
      </c>
      <c r="B5" s="2" t="s">
        <v>52</v>
      </c>
      <c r="C5" s="2"/>
      <c r="D5" s="2"/>
      <c r="E5" s="2" t="s">
        <v>43</v>
      </c>
      <c r="F5" s="2"/>
      <c r="G5" s="2" t="s">
        <v>68</v>
      </c>
      <c r="H5" s="2"/>
      <c r="I5" s="2"/>
      <c r="J5" s="2"/>
      <c r="K5" s="2"/>
      <c r="L5" s="2"/>
    </row>
    <row r="6" spans="1:12" x14ac:dyDescent="0.25">
      <c r="A6">
        <v>5</v>
      </c>
      <c r="B6" s="2" t="s">
        <v>53</v>
      </c>
      <c r="C6" s="2"/>
      <c r="D6" s="2"/>
      <c r="E6" s="2" t="s">
        <v>44</v>
      </c>
      <c r="F6" s="2"/>
      <c r="G6" s="2" t="s">
        <v>68</v>
      </c>
      <c r="H6" s="2"/>
      <c r="I6" s="2"/>
      <c r="J6" s="2"/>
      <c r="K6" s="2"/>
      <c r="L6" s="2"/>
    </row>
    <row r="7" spans="1:12" x14ac:dyDescent="0.25">
      <c r="A7">
        <v>6</v>
      </c>
      <c r="B7" s="2" t="s">
        <v>54</v>
      </c>
      <c r="C7" s="2"/>
      <c r="D7" s="2"/>
      <c r="E7" s="2">
        <v>1000</v>
      </c>
      <c r="F7" s="2"/>
      <c r="G7" s="2" t="s">
        <v>68</v>
      </c>
      <c r="H7" s="2"/>
      <c r="I7" s="2"/>
      <c r="J7" s="2"/>
      <c r="K7" s="2"/>
      <c r="L7" s="2"/>
    </row>
    <row r="8" spans="1:12" x14ac:dyDescent="0.25">
      <c r="A8">
        <v>7</v>
      </c>
      <c r="B8" s="2" t="s">
        <v>62</v>
      </c>
      <c r="C8" s="2"/>
      <c r="D8" s="2"/>
      <c r="E8" s="2" t="s">
        <v>68</v>
      </c>
      <c r="F8" s="2"/>
      <c r="G8" s="2" t="s">
        <v>65</v>
      </c>
      <c r="H8" s="2"/>
      <c r="I8" s="2" t="s">
        <v>47</v>
      </c>
      <c r="J8" s="2"/>
      <c r="K8" s="2"/>
      <c r="L8" s="2"/>
    </row>
    <row r="9" spans="1:12" x14ac:dyDescent="0.25">
      <c r="A9">
        <v>8</v>
      </c>
      <c r="B9" s="2" t="s">
        <v>55</v>
      </c>
      <c r="C9" s="2"/>
      <c r="D9" s="2"/>
      <c r="E9" s="2" t="s">
        <v>20</v>
      </c>
      <c r="F9" s="2"/>
      <c r="G9" s="2" t="s">
        <v>68</v>
      </c>
      <c r="H9" s="2"/>
      <c r="I9" s="2" t="s">
        <v>47</v>
      </c>
      <c r="J9" s="2"/>
      <c r="K9" s="2"/>
      <c r="L9" s="2"/>
    </row>
    <row r="10" spans="1:12" x14ac:dyDescent="0.25">
      <c r="A10">
        <v>9</v>
      </c>
      <c r="B10" s="2" t="s">
        <v>56</v>
      </c>
      <c r="C10" s="2"/>
      <c r="D10" s="2"/>
      <c r="E10" s="2" t="s">
        <v>66</v>
      </c>
      <c r="F10" s="2"/>
      <c r="G10" s="2" t="s">
        <v>68</v>
      </c>
      <c r="H10" s="2"/>
      <c r="I10" s="2"/>
      <c r="J10" s="2"/>
      <c r="K10" s="2"/>
      <c r="L10" s="2"/>
    </row>
    <row r="11" spans="1:12" x14ac:dyDescent="0.25">
      <c r="A11">
        <v>10</v>
      </c>
      <c r="B11" s="2" t="s">
        <v>59</v>
      </c>
      <c r="C11" s="2"/>
      <c r="D11" s="2"/>
      <c r="E11" s="2" t="s">
        <v>20</v>
      </c>
      <c r="F11" s="2"/>
      <c r="G11" s="2" t="s">
        <v>21</v>
      </c>
      <c r="H11" s="2"/>
      <c r="I11" s="2"/>
      <c r="J11" s="2"/>
      <c r="K11" s="2"/>
      <c r="L11" s="2"/>
    </row>
    <row r="12" spans="1:12" x14ac:dyDescent="0.25">
      <c r="A12">
        <v>11</v>
      </c>
      <c r="B12" s="2" t="s">
        <v>50</v>
      </c>
      <c r="C12" s="2"/>
      <c r="D12" s="2"/>
      <c r="E12" s="2" t="s">
        <v>68</v>
      </c>
      <c r="F12" s="2"/>
      <c r="G12" s="2" t="s">
        <v>67</v>
      </c>
      <c r="H12" s="2"/>
      <c r="I12" s="2"/>
      <c r="J12" s="2"/>
      <c r="K12" s="2"/>
      <c r="L12" s="2"/>
    </row>
    <row r="13" spans="1:12" x14ac:dyDescent="0.25">
      <c r="A13">
        <v>12</v>
      </c>
      <c r="B13" s="2" t="s">
        <v>58</v>
      </c>
      <c r="C13" s="2"/>
      <c r="D13" s="2"/>
      <c r="E13" s="2" t="s">
        <v>68</v>
      </c>
      <c r="F13" s="2"/>
      <c r="G13" s="2" t="s">
        <v>69</v>
      </c>
      <c r="H13" s="2"/>
      <c r="I13" s="2"/>
      <c r="J13" s="2"/>
      <c r="K13" s="2"/>
      <c r="L13" s="2"/>
    </row>
    <row r="14" spans="1:12" x14ac:dyDescent="0.25">
      <c r="A14">
        <v>13</v>
      </c>
      <c r="B14" s="2" t="s">
        <v>57</v>
      </c>
      <c r="C14" s="2"/>
      <c r="D14" s="2"/>
      <c r="E14" s="2">
        <v>100</v>
      </c>
      <c r="F14" s="2"/>
      <c r="G14" s="2" t="s">
        <v>68</v>
      </c>
      <c r="H14" s="2"/>
      <c r="I14" s="2"/>
      <c r="J14" s="2"/>
      <c r="K14" s="2"/>
      <c r="L14" s="2"/>
    </row>
    <row r="15" spans="1:12" x14ac:dyDescent="0.25">
      <c r="A15">
        <v>14</v>
      </c>
      <c r="B15" s="2" t="s">
        <v>60</v>
      </c>
      <c r="C15" s="2"/>
      <c r="D15" s="2"/>
      <c r="E15" s="2" t="s">
        <v>20</v>
      </c>
      <c r="F15" s="2"/>
      <c r="G15" s="2" t="s">
        <v>68</v>
      </c>
      <c r="H15" s="2"/>
      <c r="I15" s="2"/>
      <c r="J15" s="2"/>
      <c r="K15" s="2"/>
      <c r="L15" s="2"/>
    </row>
    <row r="16" spans="1:12" x14ac:dyDescent="0.25">
      <c r="A16">
        <v>15</v>
      </c>
      <c r="B16" s="2" t="s">
        <v>61</v>
      </c>
      <c r="C16" s="2"/>
      <c r="D16" s="2"/>
      <c r="E16" s="2" t="s">
        <v>20</v>
      </c>
      <c r="F16" s="2"/>
      <c r="G16" s="2" t="s">
        <v>68</v>
      </c>
      <c r="H16" s="2"/>
      <c r="I16" s="2"/>
      <c r="J16" s="2"/>
      <c r="K16" s="2"/>
      <c r="L16" s="2"/>
    </row>
  </sheetData>
  <mergeCells count="80">
    <mergeCell ref="B6:D6"/>
    <mergeCell ref="B1:D1"/>
    <mergeCell ref="B2:D2"/>
    <mergeCell ref="B3:D3"/>
    <mergeCell ref="B4:D4"/>
    <mergeCell ref="B5:D5"/>
    <mergeCell ref="B13:D13"/>
    <mergeCell ref="B14:D14"/>
    <mergeCell ref="B15:D15"/>
    <mergeCell ref="B16:D16"/>
    <mergeCell ref="E1:F1"/>
    <mergeCell ref="E2:F2"/>
    <mergeCell ref="E3:F3"/>
    <mergeCell ref="E4:F4"/>
    <mergeCell ref="E5:F5"/>
    <mergeCell ref="E6:F6"/>
    <mergeCell ref="B7:D7"/>
    <mergeCell ref="B8:D8"/>
    <mergeCell ref="B9:D9"/>
    <mergeCell ref="B10:D10"/>
    <mergeCell ref="B11:D11"/>
    <mergeCell ref="B12:D12"/>
    <mergeCell ref="E13:F13"/>
    <mergeCell ref="E14:F14"/>
    <mergeCell ref="E15:F15"/>
    <mergeCell ref="E16:F16"/>
    <mergeCell ref="G1:H1"/>
    <mergeCell ref="G2:H2"/>
    <mergeCell ref="G3:H3"/>
    <mergeCell ref="G4:H4"/>
    <mergeCell ref="G5:H5"/>
    <mergeCell ref="G6:H6"/>
    <mergeCell ref="E7:F7"/>
    <mergeCell ref="E8:F8"/>
    <mergeCell ref="E9:F9"/>
    <mergeCell ref="E10:F10"/>
    <mergeCell ref="E11:F11"/>
    <mergeCell ref="E12:F12"/>
    <mergeCell ref="G13:H13"/>
    <mergeCell ref="G14:H14"/>
    <mergeCell ref="G15:H15"/>
    <mergeCell ref="G16:H16"/>
    <mergeCell ref="I1:J1"/>
    <mergeCell ref="I2:J2"/>
    <mergeCell ref="I3:J3"/>
    <mergeCell ref="I4:J4"/>
    <mergeCell ref="I5:J5"/>
    <mergeCell ref="I6:J6"/>
    <mergeCell ref="G7:H7"/>
    <mergeCell ref="G8:H8"/>
    <mergeCell ref="G9:H9"/>
    <mergeCell ref="G10:H10"/>
    <mergeCell ref="G11:H11"/>
    <mergeCell ref="G12:H12"/>
    <mergeCell ref="I13:J13"/>
    <mergeCell ref="I14:J14"/>
    <mergeCell ref="I15:J15"/>
    <mergeCell ref="I16:J16"/>
    <mergeCell ref="K1:L1"/>
    <mergeCell ref="K2:L2"/>
    <mergeCell ref="K3:L3"/>
    <mergeCell ref="K4:L4"/>
    <mergeCell ref="K5:L5"/>
    <mergeCell ref="K6:L6"/>
    <mergeCell ref="I7:J7"/>
    <mergeCell ref="I8:J8"/>
    <mergeCell ref="I9:J9"/>
    <mergeCell ref="I10:J10"/>
    <mergeCell ref="I11:J11"/>
    <mergeCell ref="I12:J12"/>
    <mergeCell ref="K13:L13"/>
    <mergeCell ref="K14:L14"/>
    <mergeCell ref="K15:L15"/>
    <mergeCell ref="K16:L16"/>
    <mergeCell ref="K7:L7"/>
    <mergeCell ref="K8:L8"/>
    <mergeCell ref="K9:L9"/>
    <mergeCell ref="K10:L10"/>
    <mergeCell ref="K11:L11"/>
    <mergeCell ref="K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Total_result</vt:lpstr>
      <vt:lpstr>Parameter</vt:lpstr>
      <vt:lpstr>Parameter2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2021-01-03T03:14:39Z</dcterms:modified>
</cp:coreProperties>
</file>