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r.e\Desktop\NewPython\OZU FERM\FERM 504 PY 1\"/>
    </mc:Choice>
  </mc:AlternateContent>
  <xr:revisionPtr revIDLastSave="0" documentId="13_ncr:1_{15390F64-F86E-40E7-81A4-A890D499E6EC}" xr6:coauthVersionLast="47" xr6:coauthVersionMax="47" xr10:uidLastSave="{00000000-0000-0000-0000-000000000000}"/>
  <bookViews>
    <workbookView xWindow="-120" yWindow="-120" windowWidth="29040" windowHeight="15720" activeTab="1" xr2:uid="{1FAB8FF4-5287-43CA-AB7B-A1ACE37D2CE9}"/>
  </bookViews>
  <sheets>
    <sheet name="Data" sheetId="1" r:id="rId1"/>
    <sheet name="Q1" sheetId="2" r:id="rId2"/>
    <sheet name="Q2" sheetId="7" r:id="rId3"/>
  </sheets>
  <definedNames>
    <definedName name="solver_adj" localSheetId="1" hidden="1">'Q1'!$N$64:$Y$74</definedName>
    <definedName name="solver_adj" localSheetId="2" hidden="1">'Q2'!$P$4:$P$13</definedName>
    <definedName name="solver_cvg" localSheetId="2" hidden="1">0.0001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'Q2'!$P$14</definedName>
    <definedName name="solver_lhs2" localSheetId="2" hidden="1">'Q2'!$P$14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2" hidden="1">2147483647</definedName>
    <definedName name="solver_num" localSheetId="1" hidden="1">0</definedName>
    <definedName name="solver_num" localSheetId="2" hidden="1">1</definedName>
    <definedName name="solver_nwt" localSheetId="2" hidden="1">1</definedName>
    <definedName name="solver_opt" localSheetId="1" hidden="1">'Q1'!$O$9</definedName>
    <definedName name="solver_opt" localSheetId="2" hidden="1">'Q2'!$R$15</definedName>
    <definedName name="solver_pre" localSheetId="2" hidden="1">0.000001</definedName>
    <definedName name="solver_rbv" localSheetId="2" hidden="1">2</definedName>
    <definedName name="solver_rel1" localSheetId="2" hidden="1">2</definedName>
    <definedName name="solver_rel2" localSheetId="2" hidden="1">2</definedName>
    <definedName name="solver_rhs1" localSheetId="2" hidden="1">1</definedName>
    <definedName name="solver_rhs2" localSheetId="2" hidden="1">1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0</definedName>
    <definedName name="solver_tim" localSheetId="2" hidden="1">2147483647</definedName>
    <definedName name="solver_tol" localSheetId="2" hidden="1">0.01</definedName>
    <definedName name="solver_typ" localSheetId="1" hidden="1">1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7" i="2" l="1"/>
  <c r="B78" i="2"/>
  <c r="B79" i="2"/>
  <c r="B80" i="2"/>
  <c r="B81" i="2"/>
  <c r="B82" i="2"/>
  <c r="B83" i="2"/>
  <c r="B84" i="2"/>
  <c r="B85" i="2"/>
  <c r="B86" i="2"/>
  <c r="P14" i="7" l="1"/>
  <c r="Z3" i="7"/>
  <c r="Y3" i="7"/>
  <c r="X3" i="7"/>
  <c r="W3" i="7"/>
  <c r="V3" i="7"/>
  <c r="U3" i="7"/>
  <c r="T3" i="7"/>
  <c r="S3" i="7"/>
  <c r="R3" i="7"/>
  <c r="Q3" i="7"/>
  <c r="B31" i="7"/>
  <c r="D32" i="7"/>
  <c r="D33" i="7" s="1"/>
  <c r="L3" i="7" l="1"/>
  <c r="K3" i="7"/>
  <c r="J3" i="7"/>
  <c r="I3" i="7"/>
  <c r="H3" i="7"/>
  <c r="G3" i="7"/>
  <c r="F3" i="7"/>
  <c r="E3" i="7"/>
  <c r="D3" i="7"/>
  <c r="C3" i="7"/>
  <c r="B14" i="7"/>
  <c r="B2" i="2"/>
  <c r="C2" i="2"/>
  <c r="D2" i="2"/>
  <c r="E2" i="2"/>
  <c r="F2" i="2"/>
  <c r="G2" i="2"/>
  <c r="H2" i="2"/>
  <c r="I2" i="2"/>
  <c r="J2" i="2"/>
  <c r="K2" i="2"/>
  <c r="B3" i="2"/>
  <c r="C3" i="2"/>
  <c r="D3" i="2"/>
  <c r="E3" i="2"/>
  <c r="F3" i="2"/>
  <c r="G3" i="2"/>
  <c r="H3" i="2"/>
  <c r="I3" i="2"/>
  <c r="J3" i="2"/>
  <c r="K3" i="2"/>
  <c r="B4" i="2"/>
  <c r="C4" i="2"/>
  <c r="D4" i="2"/>
  <c r="E4" i="2"/>
  <c r="F4" i="2"/>
  <c r="G4" i="2"/>
  <c r="H4" i="2"/>
  <c r="I4" i="2"/>
  <c r="J4" i="2"/>
  <c r="K4" i="2"/>
  <c r="B5" i="2"/>
  <c r="C5" i="2"/>
  <c r="D5" i="2"/>
  <c r="E5" i="2"/>
  <c r="F5" i="2"/>
  <c r="G5" i="2"/>
  <c r="H5" i="2"/>
  <c r="I5" i="2"/>
  <c r="J5" i="2"/>
  <c r="K5" i="2"/>
  <c r="B6" i="2"/>
  <c r="C6" i="2"/>
  <c r="D6" i="2"/>
  <c r="E6" i="2"/>
  <c r="F6" i="2"/>
  <c r="G6" i="2"/>
  <c r="H6" i="2"/>
  <c r="I6" i="2"/>
  <c r="J6" i="2"/>
  <c r="K6" i="2"/>
  <c r="B7" i="2"/>
  <c r="C7" i="2"/>
  <c r="D7" i="2"/>
  <c r="E7" i="2"/>
  <c r="F7" i="2"/>
  <c r="G7" i="2"/>
  <c r="H7" i="2"/>
  <c r="I7" i="2"/>
  <c r="J7" i="2"/>
  <c r="K7" i="2"/>
  <c r="B8" i="2"/>
  <c r="C8" i="2"/>
  <c r="D8" i="2"/>
  <c r="E8" i="2"/>
  <c r="F8" i="2"/>
  <c r="G8" i="2"/>
  <c r="H8" i="2"/>
  <c r="I8" i="2"/>
  <c r="J8" i="2"/>
  <c r="K8" i="2"/>
  <c r="B9" i="2"/>
  <c r="C9" i="2"/>
  <c r="D9" i="2"/>
  <c r="E9" i="2"/>
  <c r="F9" i="2"/>
  <c r="G9" i="2"/>
  <c r="H9" i="2"/>
  <c r="I9" i="2"/>
  <c r="J9" i="2"/>
  <c r="K9" i="2"/>
  <c r="B10" i="2"/>
  <c r="C10" i="2"/>
  <c r="D10" i="2"/>
  <c r="E10" i="2"/>
  <c r="F10" i="2"/>
  <c r="G10" i="2"/>
  <c r="H10" i="2"/>
  <c r="I10" i="2"/>
  <c r="J10" i="2"/>
  <c r="K10" i="2"/>
  <c r="B11" i="2"/>
  <c r="C11" i="2"/>
  <c r="D11" i="2"/>
  <c r="E11" i="2"/>
  <c r="F11" i="2"/>
  <c r="G11" i="2"/>
  <c r="H11" i="2"/>
  <c r="I11" i="2"/>
  <c r="J11" i="2"/>
  <c r="K11" i="2"/>
  <c r="B12" i="2"/>
  <c r="C12" i="2"/>
  <c r="D12" i="2"/>
  <c r="E12" i="2"/>
  <c r="F12" i="2"/>
  <c r="G12" i="2"/>
  <c r="H12" i="2"/>
  <c r="I12" i="2"/>
  <c r="J12" i="2"/>
  <c r="K12" i="2"/>
  <c r="B13" i="2"/>
  <c r="C13" i="2"/>
  <c r="D13" i="2"/>
  <c r="E13" i="2"/>
  <c r="F13" i="2"/>
  <c r="G13" i="2"/>
  <c r="H13" i="2"/>
  <c r="I13" i="2"/>
  <c r="J13" i="2"/>
  <c r="K13" i="2"/>
  <c r="B14" i="2"/>
  <c r="C14" i="2"/>
  <c r="D14" i="2"/>
  <c r="E14" i="2"/>
  <c r="F14" i="2"/>
  <c r="G14" i="2"/>
  <c r="H14" i="2"/>
  <c r="I14" i="2"/>
  <c r="J14" i="2"/>
  <c r="K14" i="2"/>
  <c r="B15" i="2"/>
  <c r="C15" i="2"/>
  <c r="D15" i="2"/>
  <c r="E15" i="2"/>
  <c r="F15" i="2"/>
  <c r="G15" i="2"/>
  <c r="H15" i="2"/>
  <c r="I15" i="2"/>
  <c r="J15" i="2"/>
  <c r="K15" i="2"/>
  <c r="B16" i="2"/>
  <c r="C16" i="2"/>
  <c r="D16" i="2"/>
  <c r="E16" i="2"/>
  <c r="F16" i="2"/>
  <c r="G16" i="2"/>
  <c r="H16" i="2"/>
  <c r="I16" i="2"/>
  <c r="J16" i="2"/>
  <c r="K16" i="2"/>
  <c r="B17" i="2"/>
  <c r="C17" i="2"/>
  <c r="D17" i="2"/>
  <c r="E17" i="2"/>
  <c r="F17" i="2"/>
  <c r="G17" i="2"/>
  <c r="H17" i="2"/>
  <c r="I17" i="2"/>
  <c r="J17" i="2"/>
  <c r="K17" i="2"/>
  <c r="B18" i="2"/>
  <c r="C18" i="2"/>
  <c r="D18" i="2"/>
  <c r="E18" i="2"/>
  <c r="F18" i="2"/>
  <c r="G18" i="2"/>
  <c r="H18" i="2"/>
  <c r="I18" i="2"/>
  <c r="J18" i="2"/>
  <c r="K18" i="2"/>
  <c r="B19" i="2"/>
  <c r="C19" i="2"/>
  <c r="D19" i="2"/>
  <c r="E19" i="2"/>
  <c r="F19" i="2"/>
  <c r="G19" i="2"/>
  <c r="H19" i="2"/>
  <c r="I19" i="2"/>
  <c r="J19" i="2"/>
  <c r="K19" i="2"/>
  <c r="B20" i="2"/>
  <c r="C20" i="2"/>
  <c r="D20" i="2"/>
  <c r="E20" i="2"/>
  <c r="F20" i="2"/>
  <c r="G20" i="2"/>
  <c r="H20" i="2"/>
  <c r="I20" i="2"/>
  <c r="J20" i="2"/>
  <c r="K20" i="2"/>
  <c r="B21" i="2"/>
  <c r="C21" i="2"/>
  <c r="D21" i="2"/>
  <c r="E21" i="2"/>
  <c r="F21" i="2"/>
  <c r="G21" i="2"/>
  <c r="H21" i="2"/>
  <c r="I21" i="2"/>
  <c r="J21" i="2"/>
  <c r="K21" i="2"/>
  <c r="B22" i="2"/>
  <c r="C22" i="2"/>
  <c r="D22" i="2"/>
  <c r="E22" i="2"/>
  <c r="F22" i="2"/>
  <c r="G22" i="2"/>
  <c r="H22" i="2"/>
  <c r="I22" i="2"/>
  <c r="J22" i="2"/>
  <c r="K22" i="2"/>
  <c r="B23" i="2"/>
  <c r="C23" i="2"/>
  <c r="D23" i="2"/>
  <c r="E23" i="2"/>
  <c r="F23" i="2"/>
  <c r="G23" i="2"/>
  <c r="H23" i="2"/>
  <c r="I23" i="2"/>
  <c r="J23" i="2"/>
  <c r="K23" i="2"/>
  <c r="B24" i="2"/>
  <c r="C24" i="2"/>
  <c r="D24" i="2"/>
  <c r="E24" i="2"/>
  <c r="F24" i="2"/>
  <c r="G24" i="2"/>
  <c r="H24" i="2"/>
  <c r="I24" i="2"/>
  <c r="J24" i="2"/>
  <c r="K24" i="2"/>
  <c r="B25" i="2"/>
  <c r="C25" i="2"/>
  <c r="D25" i="2"/>
  <c r="E25" i="2"/>
  <c r="F25" i="2"/>
  <c r="G25" i="2"/>
  <c r="H25" i="2"/>
  <c r="I25" i="2"/>
  <c r="J25" i="2"/>
  <c r="K25" i="2"/>
  <c r="B26" i="2"/>
  <c r="C26" i="2"/>
  <c r="D26" i="2"/>
  <c r="E26" i="2"/>
  <c r="F26" i="2"/>
  <c r="G26" i="2"/>
  <c r="H26" i="2"/>
  <c r="I26" i="2"/>
  <c r="J26" i="2"/>
  <c r="K26" i="2"/>
  <c r="B27" i="2"/>
  <c r="C27" i="2"/>
  <c r="D27" i="2"/>
  <c r="E27" i="2"/>
  <c r="F27" i="2"/>
  <c r="G27" i="2"/>
  <c r="H27" i="2"/>
  <c r="I27" i="2"/>
  <c r="J27" i="2"/>
  <c r="K27" i="2"/>
  <c r="B28" i="2"/>
  <c r="C28" i="2"/>
  <c r="D28" i="2"/>
  <c r="E28" i="2"/>
  <c r="F28" i="2"/>
  <c r="G28" i="2"/>
  <c r="H28" i="2"/>
  <c r="I28" i="2"/>
  <c r="J28" i="2"/>
  <c r="K28" i="2"/>
  <c r="B29" i="2"/>
  <c r="C29" i="2"/>
  <c r="D29" i="2"/>
  <c r="E29" i="2"/>
  <c r="F29" i="2"/>
  <c r="G29" i="2"/>
  <c r="H29" i="2"/>
  <c r="I29" i="2"/>
  <c r="J29" i="2"/>
  <c r="K29" i="2"/>
  <c r="B30" i="2"/>
  <c r="C30" i="2"/>
  <c r="D30" i="2"/>
  <c r="E30" i="2"/>
  <c r="F30" i="2"/>
  <c r="G30" i="2"/>
  <c r="H30" i="2"/>
  <c r="I30" i="2"/>
  <c r="J30" i="2"/>
  <c r="K30" i="2"/>
  <c r="B31" i="2"/>
  <c r="C31" i="2"/>
  <c r="D31" i="2"/>
  <c r="E31" i="2"/>
  <c r="F31" i="2"/>
  <c r="G31" i="2"/>
  <c r="H31" i="2"/>
  <c r="I31" i="2"/>
  <c r="J31" i="2"/>
  <c r="K31" i="2"/>
  <c r="B32" i="2"/>
  <c r="C32" i="2"/>
  <c r="D32" i="2"/>
  <c r="E32" i="2"/>
  <c r="F32" i="2"/>
  <c r="G32" i="2"/>
  <c r="H32" i="2"/>
  <c r="I32" i="2"/>
  <c r="J32" i="2"/>
  <c r="K32" i="2"/>
  <c r="B33" i="2"/>
  <c r="C33" i="2"/>
  <c r="D33" i="2"/>
  <c r="E33" i="2"/>
  <c r="F33" i="2"/>
  <c r="G33" i="2"/>
  <c r="H33" i="2"/>
  <c r="I33" i="2"/>
  <c r="J33" i="2"/>
  <c r="K33" i="2"/>
  <c r="B34" i="2"/>
  <c r="C34" i="2"/>
  <c r="D34" i="2"/>
  <c r="E34" i="2"/>
  <c r="F34" i="2"/>
  <c r="G34" i="2"/>
  <c r="H34" i="2"/>
  <c r="I34" i="2"/>
  <c r="J34" i="2"/>
  <c r="K34" i="2"/>
  <c r="B35" i="2"/>
  <c r="C35" i="2"/>
  <c r="D35" i="2"/>
  <c r="E35" i="2"/>
  <c r="F35" i="2"/>
  <c r="G35" i="2"/>
  <c r="H35" i="2"/>
  <c r="I35" i="2"/>
  <c r="J35" i="2"/>
  <c r="K35" i="2"/>
  <c r="B36" i="2"/>
  <c r="C36" i="2"/>
  <c r="D36" i="2"/>
  <c r="E36" i="2"/>
  <c r="F36" i="2"/>
  <c r="G36" i="2"/>
  <c r="H36" i="2"/>
  <c r="I36" i="2"/>
  <c r="J36" i="2"/>
  <c r="K36" i="2"/>
  <c r="B37" i="2"/>
  <c r="C37" i="2"/>
  <c r="D37" i="2"/>
  <c r="E37" i="2"/>
  <c r="F37" i="2"/>
  <c r="G37" i="2"/>
  <c r="H37" i="2"/>
  <c r="I37" i="2"/>
  <c r="J37" i="2"/>
  <c r="K37" i="2"/>
  <c r="B38" i="2"/>
  <c r="C38" i="2"/>
  <c r="D38" i="2"/>
  <c r="E38" i="2"/>
  <c r="F38" i="2"/>
  <c r="G38" i="2"/>
  <c r="H38" i="2"/>
  <c r="I38" i="2"/>
  <c r="J38" i="2"/>
  <c r="K38" i="2"/>
  <c r="B39" i="2"/>
  <c r="C39" i="2"/>
  <c r="D39" i="2"/>
  <c r="E39" i="2"/>
  <c r="F39" i="2"/>
  <c r="G39" i="2"/>
  <c r="H39" i="2"/>
  <c r="I39" i="2"/>
  <c r="J39" i="2"/>
  <c r="K39" i="2"/>
  <c r="B40" i="2"/>
  <c r="C40" i="2"/>
  <c r="D40" i="2"/>
  <c r="E40" i="2"/>
  <c r="F40" i="2"/>
  <c r="G40" i="2"/>
  <c r="H40" i="2"/>
  <c r="I40" i="2"/>
  <c r="J40" i="2"/>
  <c r="K40" i="2"/>
  <c r="B41" i="2"/>
  <c r="C41" i="2"/>
  <c r="D41" i="2"/>
  <c r="E41" i="2"/>
  <c r="F41" i="2"/>
  <c r="G41" i="2"/>
  <c r="H41" i="2"/>
  <c r="I41" i="2"/>
  <c r="J41" i="2"/>
  <c r="K41" i="2"/>
  <c r="B42" i="2"/>
  <c r="C42" i="2"/>
  <c r="D42" i="2"/>
  <c r="E42" i="2"/>
  <c r="F42" i="2"/>
  <c r="G42" i="2"/>
  <c r="H42" i="2"/>
  <c r="I42" i="2"/>
  <c r="J42" i="2"/>
  <c r="K42" i="2"/>
  <c r="B43" i="2"/>
  <c r="C43" i="2"/>
  <c r="D43" i="2"/>
  <c r="E43" i="2"/>
  <c r="F43" i="2"/>
  <c r="G43" i="2"/>
  <c r="H43" i="2"/>
  <c r="I43" i="2"/>
  <c r="J43" i="2"/>
  <c r="K43" i="2"/>
  <c r="B44" i="2"/>
  <c r="C44" i="2"/>
  <c r="D44" i="2"/>
  <c r="E44" i="2"/>
  <c r="F44" i="2"/>
  <c r="G44" i="2"/>
  <c r="H44" i="2"/>
  <c r="I44" i="2"/>
  <c r="J44" i="2"/>
  <c r="K44" i="2"/>
  <c r="B45" i="2"/>
  <c r="C45" i="2"/>
  <c r="D45" i="2"/>
  <c r="E45" i="2"/>
  <c r="F45" i="2"/>
  <c r="G45" i="2"/>
  <c r="H45" i="2"/>
  <c r="I45" i="2"/>
  <c r="J45" i="2"/>
  <c r="K45" i="2"/>
  <c r="B46" i="2"/>
  <c r="C46" i="2"/>
  <c r="D46" i="2"/>
  <c r="E46" i="2"/>
  <c r="F46" i="2"/>
  <c r="G46" i="2"/>
  <c r="H46" i="2"/>
  <c r="I46" i="2"/>
  <c r="J46" i="2"/>
  <c r="K46" i="2"/>
  <c r="B47" i="2"/>
  <c r="C47" i="2"/>
  <c r="D47" i="2"/>
  <c r="E47" i="2"/>
  <c r="F47" i="2"/>
  <c r="G47" i="2"/>
  <c r="H47" i="2"/>
  <c r="I47" i="2"/>
  <c r="J47" i="2"/>
  <c r="K47" i="2"/>
  <c r="B48" i="2"/>
  <c r="C48" i="2"/>
  <c r="D48" i="2"/>
  <c r="E48" i="2"/>
  <c r="F48" i="2"/>
  <c r="G48" i="2"/>
  <c r="H48" i="2"/>
  <c r="I48" i="2"/>
  <c r="J48" i="2"/>
  <c r="K48" i="2"/>
  <c r="B49" i="2"/>
  <c r="C49" i="2"/>
  <c r="D49" i="2"/>
  <c r="E49" i="2"/>
  <c r="F49" i="2"/>
  <c r="G49" i="2"/>
  <c r="H49" i="2"/>
  <c r="I49" i="2"/>
  <c r="J49" i="2"/>
  <c r="K49" i="2"/>
  <c r="B50" i="2"/>
  <c r="C50" i="2"/>
  <c r="D50" i="2"/>
  <c r="E50" i="2"/>
  <c r="F50" i="2"/>
  <c r="G50" i="2"/>
  <c r="H50" i="2"/>
  <c r="I50" i="2"/>
  <c r="J50" i="2"/>
  <c r="K50" i="2"/>
  <c r="B51" i="2"/>
  <c r="C51" i="2"/>
  <c r="D51" i="2"/>
  <c r="E51" i="2"/>
  <c r="F51" i="2"/>
  <c r="G51" i="2"/>
  <c r="H51" i="2"/>
  <c r="I51" i="2"/>
  <c r="J51" i="2"/>
  <c r="K51" i="2"/>
  <c r="B52" i="2"/>
  <c r="C52" i="2"/>
  <c r="D52" i="2"/>
  <c r="E52" i="2"/>
  <c r="F52" i="2"/>
  <c r="G52" i="2"/>
  <c r="H52" i="2"/>
  <c r="I52" i="2"/>
  <c r="J52" i="2"/>
  <c r="K52" i="2"/>
  <c r="B53" i="2"/>
  <c r="C53" i="2"/>
  <c r="D53" i="2"/>
  <c r="E53" i="2"/>
  <c r="F53" i="2"/>
  <c r="G53" i="2"/>
  <c r="H53" i="2"/>
  <c r="I53" i="2"/>
  <c r="J53" i="2"/>
  <c r="K53" i="2"/>
  <c r="B54" i="2"/>
  <c r="C54" i="2"/>
  <c r="D54" i="2"/>
  <c r="E54" i="2"/>
  <c r="F54" i="2"/>
  <c r="G54" i="2"/>
  <c r="H54" i="2"/>
  <c r="I54" i="2"/>
  <c r="J54" i="2"/>
  <c r="K54" i="2"/>
  <c r="B55" i="2"/>
  <c r="C55" i="2"/>
  <c r="D55" i="2"/>
  <c r="E55" i="2"/>
  <c r="F55" i="2"/>
  <c r="G55" i="2"/>
  <c r="H55" i="2"/>
  <c r="I55" i="2"/>
  <c r="J55" i="2"/>
  <c r="K55" i="2"/>
  <c r="B56" i="2"/>
  <c r="C56" i="2"/>
  <c r="D56" i="2"/>
  <c r="E56" i="2"/>
  <c r="F56" i="2"/>
  <c r="G56" i="2"/>
  <c r="H56" i="2"/>
  <c r="I56" i="2"/>
  <c r="J56" i="2"/>
  <c r="K56" i="2"/>
  <c r="B57" i="2"/>
  <c r="C57" i="2"/>
  <c r="D57" i="2"/>
  <c r="E57" i="2"/>
  <c r="F57" i="2"/>
  <c r="G57" i="2"/>
  <c r="H57" i="2"/>
  <c r="I57" i="2"/>
  <c r="J57" i="2"/>
  <c r="K57" i="2"/>
  <c r="B58" i="2"/>
  <c r="C58" i="2"/>
  <c r="D58" i="2"/>
  <c r="E58" i="2"/>
  <c r="F58" i="2"/>
  <c r="G58" i="2"/>
  <c r="H58" i="2"/>
  <c r="I58" i="2"/>
  <c r="J58" i="2"/>
  <c r="K58" i="2"/>
  <c r="B59" i="2"/>
  <c r="C59" i="2"/>
  <c r="D59" i="2"/>
  <c r="E59" i="2"/>
  <c r="F59" i="2"/>
  <c r="G59" i="2"/>
  <c r="H59" i="2"/>
  <c r="I59" i="2"/>
  <c r="J59" i="2"/>
  <c r="K59" i="2"/>
  <c r="B60" i="2"/>
  <c r="C60" i="2"/>
  <c r="D60" i="2"/>
  <c r="E60" i="2"/>
  <c r="F60" i="2"/>
  <c r="G60" i="2"/>
  <c r="H60" i="2"/>
  <c r="I60" i="2"/>
  <c r="J60" i="2"/>
  <c r="K60" i="2"/>
  <c r="B61" i="2" l="1"/>
  <c r="R17" i="7" s="1" a="1"/>
  <c r="R17" i="7" s="1"/>
  <c r="B62" i="2"/>
  <c r="C61" i="2"/>
  <c r="J61" i="2"/>
  <c r="K61" i="2"/>
  <c r="F61" i="2"/>
  <c r="I61" i="2"/>
  <c r="H61" i="2"/>
  <c r="G61" i="2"/>
  <c r="E61" i="2"/>
  <c r="D61" i="2"/>
  <c r="D17" i="7" a="1"/>
  <c r="D17" i="7" s="1"/>
  <c r="C62" i="2" l="1"/>
  <c r="D62" i="2"/>
  <c r="E62" i="2"/>
  <c r="F62" i="2"/>
  <c r="G62" i="2"/>
  <c r="H62" i="2"/>
  <c r="I62" i="2"/>
  <c r="J62" i="2"/>
  <c r="K62" i="2"/>
  <c r="J78" i="2" l="1"/>
  <c r="J82" i="2"/>
  <c r="J86" i="2"/>
  <c r="J77" i="2"/>
  <c r="J79" i="2"/>
  <c r="J83" i="2"/>
  <c r="J80" i="2"/>
  <c r="J84" i="2"/>
  <c r="J81" i="2"/>
  <c r="J85" i="2"/>
  <c r="I77" i="2"/>
  <c r="I82" i="2"/>
  <c r="I79" i="2"/>
  <c r="I83" i="2"/>
  <c r="I86" i="2"/>
  <c r="I80" i="2"/>
  <c r="I84" i="2"/>
  <c r="I81" i="2"/>
  <c r="I85" i="2"/>
  <c r="I78" i="2"/>
  <c r="C81" i="2"/>
  <c r="C78" i="2"/>
  <c r="C82" i="2"/>
  <c r="C86" i="2"/>
  <c r="C77" i="2"/>
  <c r="C79" i="2"/>
  <c r="C83" i="2"/>
  <c r="C80" i="2"/>
  <c r="C84" i="2"/>
  <c r="C85" i="2"/>
  <c r="H79" i="2"/>
  <c r="H83" i="2"/>
  <c r="H77" i="2"/>
  <c r="H80" i="2"/>
  <c r="H84" i="2"/>
  <c r="H81" i="2"/>
  <c r="H85" i="2"/>
  <c r="H82" i="2"/>
  <c r="H86" i="2"/>
  <c r="H78" i="2"/>
  <c r="K78" i="2"/>
  <c r="K82" i="2"/>
  <c r="K86" i="2"/>
  <c r="K77" i="2"/>
  <c r="K81" i="2"/>
  <c r="K79" i="2"/>
  <c r="K83" i="2"/>
  <c r="K85" i="2"/>
  <c r="K80" i="2"/>
  <c r="K84" i="2"/>
  <c r="G80" i="2"/>
  <c r="G84" i="2"/>
  <c r="G81" i="2"/>
  <c r="G85" i="2"/>
  <c r="G79" i="2"/>
  <c r="G78" i="2"/>
  <c r="G82" i="2"/>
  <c r="G86" i="2"/>
  <c r="G77" i="2"/>
  <c r="G83" i="2"/>
  <c r="F80" i="2"/>
  <c r="F84" i="2"/>
  <c r="F81" i="2"/>
  <c r="F85" i="2"/>
  <c r="F78" i="2"/>
  <c r="F82" i="2"/>
  <c r="F86" i="2"/>
  <c r="F77" i="2"/>
  <c r="F79" i="2"/>
  <c r="F83" i="2"/>
  <c r="D81" i="2"/>
  <c r="D85" i="2"/>
  <c r="D78" i="2"/>
  <c r="D82" i="2"/>
  <c r="D86" i="2"/>
  <c r="D77" i="2"/>
  <c r="D79" i="2"/>
  <c r="D83" i="2"/>
  <c r="D80" i="2"/>
  <c r="D84" i="2"/>
  <c r="E84" i="2"/>
  <c r="E81" i="2"/>
  <c r="E85" i="2"/>
  <c r="E80" i="2"/>
  <c r="E78" i="2"/>
  <c r="E82" i="2"/>
  <c r="E86" i="2"/>
  <c r="E77" i="2"/>
  <c r="E79" i="2"/>
  <c r="E83" i="2"/>
  <c r="L6" i="7" l="1"/>
  <c r="Z6" i="7"/>
  <c r="C11" i="7"/>
  <c r="Q11" i="7"/>
  <c r="G6" i="7"/>
  <c r="U6" i="7"/>
  <c r="L8" i="7"/>
  <c r="Z8" i="7"/>
  <c r="D8" i="7"/>
  <c r="R8" i="7"/>
  <c r="K6" i="7"/>
  <c r="Y6" i="7"/>
  <c r="F7" i="7"/>
  <c r="T7" i="7"/>
  <c r="E4" i="7"/>
  <c r="S4" i="7"/>
  <c r="G4" i="7"/>
  <c r="U4" i="7"/>
  <c r="H10" i="7"/>
  <c r="V10" i="7"/>
  <c r="H11" i="7"/>
  <c r="V11" i="7"/>
  <c r="L4" i="7"/>
  <c r="Z4" i="7"/>
  <c r="I8" i="7"/>
  <c r="W8" i="7"/>
  <c r="D7" i="7"/>
  <c r="R7" i="7"/>
  <c r="J5" i="7"/>
  <c r="X5" i="7"/>
  <c r="J9" i="7"/>
  <c r="X9" i="7"/>
  <c r="K4" i="7"/>
  <c r="Y4" i="7"/>
  <c r="D34" i="7" a="1"/>
  <c r="D34" i="7" s="1"/>
  <c r="Q4" i="7"/>
  <c r="H12" i="7"/>
  <c r="V12" i="7"/>
  <c r="K10" i="7"/>
  <c r="Y10" i="7"/>
  <c r="E6" i="7"/>
  <c r="S6" i="7"/>
  <c r="H8" i="7"/>
  <c r="V8" i="7"/>
  <c r="D11" i="7"/>
  <c r="R11" i="7"/>
  <c r="J6" i="7"/>
  <c r="X6" i="7"/>
  <c r="C7" i="7"/>
  <c r="Q7" i="7"/>
  <c r="F12" i="7"/>
  <c r="T12" i="7"/>
  <c r="E13" i="7"/>
  <c r="S13" i="7"/>
  <c r="G13" i="7"/>
  <c r="U13" i="7"/>
  <c r="H4" i="7"/>
  <c r="V4" i="7"/>
  <c r="H7" i="7"/>
  <c r="V7" i="7"/>
  <c r="L13" i="7"/>
  <c r="Z13" i="7"/>
  <c r="I11" i="7"/>
  <c r="W11" i="7"/>
  <c r="D10" i="7"/>
  <c r="R10" i="7"/>
  <c r="J12" i="7"/>
  <c r="X12" i="7"/>
  <c r="J4" i="7"/>
  <c r="X4" i="7"/>
  <c r="K13" i="7"/>
  <c r="Y13" i="7"/>
  <c r="C10" i="7"/>
  <c r="Q10" i="7"/>
  <c r="G11" i="7"/>
  <c r="U11" i="7"/>
  <c r="D5" i="7"/>
  <c r="R5" i="7"/>
  <c r="F5" i="7"/>
  <c r="T5" i="7"/>
  <c r="G7" i="7"/>
  <c r="U7" i="7"/>
  <c r="I12" i="7"/>
  <c r="W12" i="7"/>
  <c r="F10" i="7"/>
  <c r="T10" i="7"/>
  <c r="F8" i="7"/>
  <c r="T8" i="7"/>
  <c r="E9" i="7"/>
  <c r="S9" i="7"/>
  <c r="G9" i="7"/>
  <c r="U9" i="7"/>
  <c r="H13" i="7"/>
  <c r="V13" i="7"/>
  <c r="L11" i="7"/>
  <c r="Z11" i="7"/>
  <c r="L9" i="7"/>
  <c r="Z9" i="7"/>
  <c r="I7" i="7"/>
  <c r="W7" i="7"/>
  <c r="D6" i="7"/>
  <c r="R6" i="7"/>
  <c r="J8" i="7"/>
  <c r="X8" i="7"/>
  <c r="K12" i="7"/>
  <c r="Y12" i="7"/>
  <c r="K9" i="7"/>
  <c r="Y9" i="7"/>
  <c r="C6" i="7"/>
  <c r="Q6" i="7"/>
  <c r="E10" i="7"/>
  <c r="S10" i="7"/>
  <c r="J10" i="7"/>
  <c r="X10" i="7"/>
  <c r="G5" i="7"/>
  <c r="U5" i="7"/>
  <c r="L5" i="7"/>
  <c r="Z5" i="7"/>
  <c r="D4" i="7"/>
  <c r="R4" i="7"/>
  <c r="K8" i="7"/>
  <c r="Y8" i="7"/>
  <c r="K5" i="7"/>
  <c r="Y5" i="7"/>
  <c r="C13" i="7"/>
  <c r="Q13" i="7"/>
  <c r="F9" i="7"/>
  <c r="T9" i="7"/>
  <c r="I9" i="7"/>
  <c r="W9" i="7"/>
  <c r="F6" i="7"/>
  <c r="T6" i="7"/>
  <c r="E5" i="7"/>
  <c r="S5" i="7"/>
  <c r="L7" i="7"/>
  <c r="Z7" i="7"/>
  <c r="J11" i="7"/>
  <c r="X11" i="7"/>
  <c r="F4" i="7"/>
  <c r="T4" i="7"/>
  <c r="E11" i="7"/>
  <c r="S11" i="7"/>
  <c r="E12" i="7"/>
  <c r="S12" i="7"/>
  <c r="G12" i="7"/>
  <c r="U12" i="7"/>
  <c r="H5" i="7"/>
  <c r="V5" i="7"/>
  <c r="L12" i="7"/>
  <c r="Z12" i="7"/>
  <c r="I5" i="7"/>
  <c r="W5" i="7"/>
  <c r="I10" i="7"/>
  <c r="W10" i="7"/>
  <c r="D13" i="7"/>
  <c r="R13" i="7"/>
  <c r="J7" i="7"/>
  <c r="X7" i="7"/>
  <c r="K11" i="7"/>
  <c r="Y11" i="7"/>
  <c r="C12" i="7"/>
  <c r="Q12" i="7"/>
  <c r="C9" i="7"/>
  <c r="Q9" i="7"/>
  <c r="G10" i="7"/>
  <c r="U10" i="7"/>
  <c r="D12" i="7"/>
  <c r="R12" i="7"/>
  <c r="F11" i="7"/>
  <c r="T11" i="7"/>
  <c r="H9" i="7"/>
  <c r="V9" i="7"/>
  <c r="I4" i="7"/>
  <c r="W4" i="7"/>
  <c r="F13" i="7"/>
  <c r="T13" i="7"/>
  <c r="E7" i="7"/>
  <c r="S7" i="7"/>
  <c r="E8" i="7"/>
  <c r="S8" i="7"/>
  <c r="G8" i="7"/>
  <c r="U8" i="7"/>
  <c r="H6" i="7"/>
  <c r="V6" i="7"/>
  <c r="L10" i="7"/>
  <c r="Z10" i="7"/>
  <c r="I13" i="7"/>
  <c r="W13" i="7"/>
  <c r="I6" i="7"/>
  <c r="W6" i="7"/>
  <c r="D9" i="7"/>
  <c r="R9" i="7"/>
  <c r="J13" i="7"/>
  <c r="X13" i="7"/>
  <c r="K7" i="7"/>
  <c r="Y7" i="7"/>
  <c r="C8" i="7"/>
  <c r="Q8" i="7"/>
  <c r="C5" i="7"/>
  <c r="Q5" i="7"/>
  <c r="C4" i="7"/>
  <c r="R15" i="7" l="1"/>
  <c r="R16" i="7" s="1"/>
  <c r="D15" i="7" l="1"/>
  <c r="D16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<sst xmlns="http://schemas.openxmlformats.org/spreadsheetml/2006/main" count="158" uniqueCount="36">
  <si>
    <t>Date</t>
  </si>
  <si>
    <t>BND</t>
  </si>
  <si>
    <t>EMB</t>
  </si>
  <si>
    <t>GLD</t>
  </si>
  <si>
    <t>JPST</t>
  </si>
  <si>
    <t>QQQ</t>
  </si>
  <si>
    <t>REET</t>
  </si>
  <si>
    <t>SPDW</t>
  </si>
  <si>
    <t>VBR</t>
  </si>
  <si>
    <t>VWO</t>
  </si>
  <si>
    <t>WTMF</t>
  </si>
  <si>
    <t>1A</t>
  </si>
  <si>
    <t>Mean</t>
  </si>
  <si>
    <t>Std</t>
  </si>
  <si>
    <t>1B</t>
  </si>
  <si>
    <t>BND%</t>
  </si>
  <si>
    <t>EMB%</t>
  </si>
  <si>
    <t>GLD%</t>
  </si>
  <si>
    <t>JPST%</t>
  </si>
  <si>
    <t>QQQ%</t>
  </si>
  <si>
    <t>REET%</t>
  </si>
  <si>
    <t>SPDW%</t>
  </si>
  <si>
    <t>VBR%</t>
  </si>
  <si>
    <t>VWO%</t>
  </si>
  <si>
    <t>WTMF%</t>
  </si>
  <si>
    <t>Correlation Matrix</t>
  </si>
  <si>
    <t>Covariance Matrix</t>
  </si>
  <si>
    <t>2A</t>
  </si>
  <si>
    <t>Portfolio Variance</t>
  </si>
  <si>
    <t>Portfolio Standard Deviation</t>
  </si>
  <si>
    <t>Portfolio Mean</t>
  </si>
  <si>
    <t>Bordered Covariance Matrix: Equally Weighted Portfolio</t>
  </si>
  <si>
    <t>Weights</t>
  </si>
  <si>
    <t>Min Variance Portfolio</t>
  </si>
  <si>
    <t>2B</t>
  </si>
  <si>
    <t>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</si>
</sst>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0" borderId="3" xfId="0" applyBorder="1"/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7" xfId="0" applyFill="1" applyBorder="1"/>
    <xf numFmtId="0" fontId="0" fillId="2" borderId="9" xfId="0" applyFill="1" applyBorder="1"/>
    <xf numFmtId="0" fontId="1" fillId="2" borderId="5" xfId="0" applyFont="1" applyFill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2" fillId="5" borderId="17" xfId="1" applyFill="1" applyBorder="1"/>
    <xf numFmtId="0" fontId="0" fillId="5" borderId="2" xfId="0" applyFill="1" applyBorder="1"/>
    <xf numFmtId="0" fontId="0" fillId="5" borderId="18" xfId="0" applyFill="1" applyBorder="1"/>
    <xf numFmtId="0" fontId="2" fillId="5" borderId="7" xfId="1" applyFill="1" applyBorder="1"/>
    <xf numFmtId="0" fontId="0" fillId="5" borderId="0" xfId="0" applyFill="1"/>
    <xf numFmtId="0" fontId="0" fillId="5" borderId="8" xfId="0" applyFill="1" applyBorder="1"/>
    <xf numFmtId="0" fontId="2" fillId="5" borderId="9" xfId="1" applyFill="1" applyBorder="1"/>
    <xf numFmtId="0" fontId="0" fillId="5" borderId="3" xfId="0" applyFill="1" applyBorder="1"/>
    <xf numFmtId="0" fontId="0" fillId="5" borderId="10" xfId="0" applyFill="1" applyBorder="1"/>
    <xf numFmtId="2" fontId="0" fillId="4" borderId="1" xfId="0" applyNumberFormat="1" applyFill="1" applyBorder="1"/>
    <xf numFmtId="2" fontId="0" fillId="0" borderId="0" xfId="0" applyNumberFormat="1"/>
    <xf numFmtId="0" fontId="1" fillId="2" borderId="20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3" fillId="2" borderId="2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DD4344AD-68A7-4CEE-B769-AE17E700C8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32E8-2B31-4AFF-AF5F-F4779A313E49}">
  <dimension ref="A1:K61"/>
  <sheetViews>
    <sheetView topLeftCell="A41" workbookViewId="0">
      <selection activeCell="A62" sqref="A62:XFD62"/>
    </sheetView>
  </sheetViews>
  <sheetFormatPr defaultRowHeight="15" x14ac:dyDescent="0.25"/>
  <cols>
    <col min="1" max="1" width="10.7109375" bestFit="1" customWidth="1"/>
    <col min="2" max="2" width="10.140625" bestFit="1" customWidth="1"/>
    <col min="3" max="4" width="11.140625" bestFit="1" customWidth="1"/>
    <col min="5" max="5" width="10.140625" bestFit="1" customWidth="1"/>
    <col min="6" max="6" width="11.140625" bestFit="1" customWidth="1"/>
    <col min="7" max="7" width="12" bestFit="1" customWidth="1"/>
    <col min="8" max="8" width="10.140625" bestFit="1" customWidth="1"/>
    <col min="9" max="9" width="11.140625" bestFit="1" customWidth="1"/>
    <col min="10" max="11" width="10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>
        <v>43435</v>
      </c>
      <c r="B2">
        <v>69.294136047363196</v>
      </c>
      <c r="C2">
        <v>81.743240356445298</v>
      </c>
      <c r="D2">
        <v>121.25</v>
      </c>
      <c r="E2">
        <v>45.461093902587798</v>
      </c>
      <c r="F2">
        <v>148.91711425781199</v>
      </c>
      <c r="G2">
        <v>19.388082504272401</v>
      </c>
      <c r="H2">
        <v>22.669965744018501</v>
      </c>
      <c r="I2">
        <v>102.04815673828099</v>
      </c>
      <c r="J2">
        <v>32.345199584960902</v>
      </c>
      <c r="K2">
        <v>29.008378982543899</v>
      </c>
    </row>
    <row r="3" spans="1:11" x14ac:dyDescent="0.25">
      <c r="A3" s="1">
        <v>43466</v>
      </c>
      <c r="B3">
        <v>70.413024902343693</v>
      </c>
      <c r="C3">
        <v>87.101913452148395</v>
      </c>
      <c r="D3">
        <v>124.75</v>
      </c>
      <c r="E3">
        <v>45.644554138183501</v>
      </c>
      <c r="F3">
        <v>162.80017089843699</v>
      </c>
      <c r="G3">
        <v>21.8206768035888</v>
      </c>
      <c r="H3">
        <v>24.657472610473601</v>
      </c>
      <c r="I3">
        <v>114.274757385253</v>
      </c>
      <c r="J3">
        <v>35.713619232177699</v>
      </c>
      <c r="K3">
        <v>29.680030822753899</v>
      </c>
    </row>
    <row r="4" spans="1:11" x14ac:dyDescent="0.25">
      <c r="A4" s="1">
        <v>43497</v>
      </c>
      <c r="B4">
        <v>70.175621032714801</v>
      </c>
      <c r="C4">
        <v>87.093940734863196</v>
      </c>
      <c r="D4">
        <v>123.98999786376901</v>
      </c>
      <c r="E4">
        <v>45.7527656555175</v>
      </c>
      <c r="F4">
        <v>167.66979980468699</v>
      </c>
      <c r="G4">
        <v>21.887586593627901</v>
      </c>
      <c r="H4">
        <v>25.2032966613769</v>
      </c>
      <c r="I4">
        <v>118.83528137207</v>
      </c>
      <c r="J4">
        <v>35.576850891113203</v>
      </c>
      <c r="K4">
        <v>30.090854644775298</v>
      </c>
    </row>
    <row r="5" spans="1:11" x14ac:dyDescent="0.25">
      <c r="A5" s="1">
        <v>43525</v>
      </c>
      <c r="B5">
        <v>71.548171997070298</v>
      </c>
      <c r="C5">
        <v>88.404800415039006</v>
      </c>
      <c r="D5">
        <v>122.01000213623</v>
      </c>
      <c r="E5">
        <v>45.930572509765597</v>
      </c>
      <c r="F5">
        <v>173.93359375</v>
      </c>
      <c r="G5">
        <v>22.347585678100501</v>
      </c>
      <c r="H5">
        <v>25.307262420654201</v>
      </c>
      <c r="I5">
        <v>116.02325439453099</v>
      </c>
      <c r="J5">
        <v>36.329078674316399</v>
      </c>
      <c r="K5">
        <v>30.145107269287099</v>
      </c>
    </row>
    <row r="6" spans="1:11" x14ac:dyDescent="0.25">
      <c r="A6" s="1">
        <v>43556</v>
      </c>
      <c r="B6">
        <v>71.519157409667898</v>
      </c>
      <c r="C6">
        <v>88.556289672851506</v>
      </c>
      <c r="D6">
        <v>121.199996948242</v>
      </c>
      <c r="E6">
        <v>46.053924560546797</v>
      </c>
      <c r="F6">
        <v>183.83264160156199</v>
      </c>
      <c r="G6">
        <v>22.420824050903299</v>
      </c>
      <c r="H6">
        <v>25.991712570190401</v>
      </c>
      <c r="I6">
        <v>121.114952087402</v>
      </c>
      <c r="J6">
        <v>37.179786682128899</v>
      </c>
      <c r="K6">
        <v>30.579189300537099</v>
      </c>
    </row>
    <row r="7" spans="1:11" x14ac:dyDescent="0.25">
      <c r="A7" s="1">
        <v>43586</v>
      </c>
      <c r="B7">
        <v>72.829330444335895</v>
      </c>
      <c r="C7">
        <v>88.995986938476506</v>
      </c>
      <c r="D7">
        <v>123.33000183105401</v>
      </c>
      <c r="E7">
        <v>46.205074310302699</v>
      </c>
      <c r="F7">
        <v>168.71206665039</v>
      </c>
      <c r="G7">
        <v>22.344793319702099</v>
      </c>
      <c r="H7">
        <v>24.640140533447202</v>
      </c>
      <c r="I7">
        <v>111.26350402832</v>
      </c>
      <c r="J7">
        <v>34.807334899902301</v>
      </c>
      <c r="K7">
        <v>29.447484970092699</v>
      </c>
    </row>
    <row r="8" spans="1:11" x14ac:dyDescent="0.25">
      <c r="A8" s="1">
        <v>43617</v>
      </c>
      <c r="B8">
        <v>73.741943359375</v>
      </c>
      <c r="C8">
        <v>92.126274108886705</v>
      </c>
      <c r="D8">
        <v>133.19999694824199</v>
      </c>
      <c r="E8">
        <v>46.341041564941399</v>
      </c>
      <c r="F8">
        <v>181.11695861816401</v>
      </c>
      <c r="G8">
        <v>22.530647277831999</v>
      </c>
      <c r="H8">
        <v>25.636489868163999</v>
      </c>
      <c r="I8">
        <v>118.199340820312</v>
      </c>
      <c r="J8">
        <v>36.4260864257812</v>
      </c>
      <c r="K8">
        <v>29.292457580566399</v>
      </c>
    </row>
    <row r="9" spans="1:11" x14ac:dyDescent="0.25">
      <c r="A9" s="1">
        <v>43647</v>
      </c>
      <c r="B9">
        <v>73.853118896484304</v>
      </c>
      <c r="C9">
        <v>92.8311767578125</v>
      </c>
      <c r="D9">
        <v>133.21000671386699</v>
      </c>
      <c r="E9">
        <v>46.456058502197202</v>
      </c>
      <c r="F9">
        <v>185.75547790527301</v>
      </c>
      <c r="G9">
        <v>22.844926834106399</v>
      </c>
      <c r="H9">
        <v>25.618911743163999</v>
      </c>
      <c r="I9">
        <v>119.78105926513599</v>
      </c>
      <c r="J9">
        <v>36.013107299804602</v>
      </c>
      <c r="K9">
        <v>29.369972229003899</v>
      </c>
    </row>
    <row r="10" spans="1:11" x14ac:dyDescent="0.25">
      <c r="A10" s="1">
        <v>43678</v>
      </c>
      <c r="B10">
        <v>75.898986816406193</v>
      </c>
      <c r="C10">
        <v>94.289932250976506</v>
      </c>
      <c r="D10">
        <v>143.75</v>
      </c>
      <c r="E10">
        <v>46.479106903076101</v>
      </c>
      <c r="F10">
        <v>182.22697448730401</v>
      </c>
      <c r="G10">
        <v>23.467889785766602</v>
      </c>
      <c r="H10">
        <v>25.133037567138601</v>
      </c>
      <c r="I10">
        <v>113.269241333007</v>
      </c>
      <c r="J10">
        <v>34.8402709960937</v>
      </c>
      <c r="K10">
        <v>30.3001403808593</v>
      </c>
    </row>
    <row r="11" spans="1:11" x14ac:dyDescent="0.25">
      <c r="A11" s="1">
        <v>43709</v>
      </c>
      <c r="B11">
        <v>75.476921081542898</v>
      </c>
      <c r="C11">
        <v>93.263854980468693</v>
      </c>
      <c r="D11">
        <v>138.86999511718699</v>
      </c>
      <c r="E11">
        <v>46.583301544189403</v>
      </c>
      <c r="F11">
        <v>183.529541015625</v>
      </c>
      <c r="G11">
        <v>23.96284866333</v>
      </c>
      <c r="H11">
        <v>25.936943054199201</v>
      </c>
      <c r="I11">
        <v>117.34937286376901</v>
      </c>
      <c r="J11">
        <v>34.719532012939403</v>
      </c>
      <c r="K11">
        <v>29.501747131347599</v>
      </c>
    </row>
    <row r="12" spans="1:11" x14ac:dyDescent="0.25">
      <c r="A12" s="1">
        <v>43739</v>
      </c>
      <c r="B12">
        <v>75.715713500976506</v>
      </c>
      <c r="C12">
        <v>93.806358337402301</v>
      </c>
      <c r="D12">
        <v>142.42999267578099</v>
      </c>
      <c r="E12">
        <v>46.714595794677699</v>
      </c>
      <c r="F12">
        <v>191.95452880859301</v>
      </c>
      <c r="G12">
        <v>24.710693359375</v>
      </c>
      <c r="H12">
        <v>26.7673435211181</v>
      </c>
      <c r="I12">
        <v>119.833625793457</v>
      </c>
      <c r="J12">
        <v>36.546112060546797</v>
      </c>
      <c r="K12">
        <v>29.145179748535099</v>
      </c>
    </row>
    <row r="13" spans="1:11" x14ac:dyDescent="0.25">
      <c r="A13" s="1">
        <v>43770</v>
      </c>
      <c r="B13">
        <v>75.681747436523395</v>
      </c>
      <c r="C13">
        <v>92.912132263183594</v>
      </c>
      <c r="D13">
        <v>137.86000061035099</v>
      </c>
      <c r="E13">
        <v>46.758964538574197</v>
      </c>
      <c r="F13">
        <v>199.76596069335901</v>
      </c>
      <c r="G13">
        <v>24.426465988159102</v>
      </c>
      <c r="H13">
        <v>27.138378143310501</v>
      </c>
      <c r="I13">
        <v>122.804359436035</v>
      </c>
      <c r="J13">
        <v>36.729507446288999</v>
      </c>
      <c r="K13">
        <v>28.850631713867099</v>
      </c>
    </row>
    <row r="14" spans="1:11" x14ac:dyDescent="0.25">
      <c r="A14" s="1">
        <v>43800</v>
      </c>
      <c r="B14">
        <v>75.460845947265597</v>
      </c>
      <c r="C14">
        <v>95.273818969726506</v>
      </c>
      <c r="D14">
        <v>142.89999389648401</v>
      </c>
      <c r="E14">
        <v>46.8740234375</v>
      </c>
      <c r="F14">
        <v>207.080642700195</v>
      </c>
      <c r="G14">
        <v>23.789104461669901</v>
      </c>
      <c r="H14">
        <v>27.694929122924801</v>
      </c>
      <c r="I14">
        <v>125.290634155273</v>
      </c>
      <c r="J14">
        <v>38.834072113037102</v>
      </c>
      <c r="K14">
        <v>28.749860763549801</v>
      </c>
    </row>
    <row r="15" spans="1:11" x14ac:dyDescent="0.25">
      <c r="A15" s="1">
        <v>43831</v>
      </c>
      <c r="B15">
        <v>77.291465759277301</v>
      </c>
      <c r="C15">
        <v>97.181350708007798</v>
      </c>
      <c r="D15">
        <v>149.33000183105401</v>
      </c>
      <c r="E15">
        <v>47.041553497314403</v>
      </c>
      <c r="F15">
        <v>213.83528137207</v>
      </c>
      <c r="G15">
        <v>24.565221786498999</v>
      </c>
      <c r="H15">
        <v>27.2643718719482</v>
      </c>
      <c r="I15">
        <v>121.965438842773</v>
      </c>
      <c r="J15">
        <v>37.150432586669901</v>
      </c>
      <c r="K15">
        <v>28.100322723388601</v>
      </c>
    </row>
    <row r="16" spans="1:11" x14ac:dyDescent="0.25">
      <c r="A16" s="1">
        <v>43862</v>
      </c>
      <c r="B16">
        <v>78.412170410156193</v>
      </c>
      <c r="C16">
        <v>95.622810363769503</v>
      </c>
      <c r="D16">
        <v>148.38000488281199</v>
      </c>
      <c r="E16">
        <v>47.158096313476499</v>
      </c>
      <c r="F16">
        <v>200.88233947753901</v>
      </c>
      <c r="G16">
        <v>22.588708877563398</v>
      </c>
      <c r="H16">
        <v>25.1526584625244</v>
      </c>
      <c r="I16">
        <v>109.552520751953</v>
      </c>
      <c r="J16">
        <v>35.832798004150298</v>
      </c>
      <c r="K16">
        <v>28.131837844848601</v>
      </c>
    </row>
    <row r="17" spans="1:11" x14ac:dyDescent="0.25">
      <c r="A17" s="1">
        <v>43891</v>
      </c>
      <c r="B17">
        <v>77.303245544433594</v>
      </c>
      <c r="C17">
        <v>81.297676086425696</v>
      </c>
      <c r="D17">
        <v>148.05000305175699</v>
      </c>
      <c r="E17">
        <v>46.423385620117102</v>
      </c>
      <c r="F17">
        <v>185.850341796875</v>
      </c>
      <c r="G17">
        <v>16.8974094390869</v>
      </c>
      <c r="H17">
        <v>21.421369552612301</v>
      </c>
      <c r="I17">
        <v>81.770713806152301</v>
      </c>
      <c r="J17">
        <v>29.669054031371999</v>
      </c>
      <c r="K17">
        <v>28.5572414398193</v>
      </c>
    </row>
    <row r="18" spans="1:11" x14ac:dyDescent="0.25">
      <c r="A18" s="1">
        <v>43922</v>
      </c>
      <c r="B18">
        <v>79.417938232421804</v>
      </c>
      <c r="C18">
        <v>84.819831848144503</v>
      </c>
      <c r="D18">
        <v>158.80000305175699</v>
      </c>
      <c r="E18">
        <v>47.01220703125</v>
      </c>
      <c r="F18">
        <v>214.13444519042901</v>
      </c>
      <c r="G18">
        <v>18.237920761108398</v>
      </c>
      <c r="H18">
        <v>22.906724929809499</v>
      </c>
      <c r="I18">
        <v>92.842338562011705</v>
      </c>
      <c r="J18">
        <v>32.045707702636697</v>
      </c>
      <c r="K18">
        <v>28.139711380004801</v>
      </c>
    </row>
    <row r="19" spans="1:11" x14ac:dyDescent="0.25">
      <c r="A19" s="1">
        <v>43952</v>
      </c>
      <c r="B19">
        <v>79.968025207519503</v>
      </c>
      <c r="C19">
        <v>90.180831909179602</v>
      </c>
      <c r="D19">
        <v>162.91000366210901</v>
      </c>
      <c r="E19">
        <v>47.370018005371001</v>
      </c>
      <c r="F19">
        <v>228.26922607421801</v>
      </c>
      <c r="G19">
        <v>18.372280120849599</v>
      </c>
      <c r="H19">
        <v>24.132593154907202</v>
      </c>
      <c r="I19">
        <v>97.297744750976506</v>
      </c>
      <c r="J19">
        <v>33.100017547607401</v>
      </c>
      <c r="K19">
        <v>27.643407821655199</v>
      </c>
    </row>
    <row r="20" spans="1:11" x14ac:dyDescent="0.25">
      <c r="A20" s="1">
        <v>43983</v>
      </c>
      <c r="B20">
        <v>80.510169982910099</v>
      </c>
      <c r="C20">
        <v>92.921379089355398</v>
      </c>
      <c r="D20">
        <v>167.36999511718699</v>
      </c>
      <c r="E20">
        <v>47.572990417480398</v>
      </c>
      <c r="F20">
        <v>242.19854736328099</v>
      </c>
      <c r="G20">
        <v>18.703716278076101</v>
      </c>
      <c r="H20">
        <v>24.714208602905199</v>
      </c>
      <c r="I20">
        <v>98.832160949707003</v>
      </c>
      <c r="J20">
        <v>35.093460083007798</v>
      </c>
      <c r="K20">
        <v>27.5725078582763</v>
      </c>
    </row>
    <row r="21" spans="1:11" x14ac:dyDescent="0.25">
      <c r="A21" s="1">
        <v>44013</v>
      </c>
      <c r="B21">
        <v>81.687889099121094</v>
      </c>
      <c r="C21">
        <v>96.519561767578097</v>
      </c>
      <c r="D21">
        <v>185.42999267578099</v>
      </c>
      <c r="E21">
        <v>47.7760009765625</v>
      </c>
      <c r="F21">
        <v>260.44381713867102</v>
      </c>
      <c r="G21">
        <v>19.466781616210898</v>
      </c>
      <c r="H21">
        <v>25.619731903076101</v>
      </c>
      <c r="I21">
        <v>102.572364807128</v>
      </c>
      <c r="J21">
        <v>38.269195556640597</v>
      </c>
      <c r="K21">
        <v>27.950645446777301</v>
      </c>
    </row>
    <row r="22" spans="1:11" x14ac:dyDescent="0.25">
      <c r="A22" s="1">
        <v>44044</v>
      </c>
      <c r="B22">
        <v>80.923171997070298</v>
      </c>
      <c r="C22">
        <v>97.231544494628906</v>
      </c>
      <c r="D22">
        <v>184.83000183105401</v>
      </c>
      <c r="E22">
        <v>47.818458557128899</v>
      </c>
      <c r="F22">
        <v>288.94876098632801</v>
      </c>
      <c r="G22">
        <v>19.7468147277832</v>
      </c>
      <c r="H22">
        <v>26.9224338531494</v>
      </c>
      <c r="I22">
        <v>107.31832885742099</v>
      </c>
      <c r="J22">
        <v>39.319133758544901</v>
      </c>
      <c r="K22">
        <v>27.816722869873001</v>
      </c>
    </row>
    <row r="23" spans="1:11" x14ac:dyDescent="0.25">
      <c r="A23" s="1">
        <v>44075</v>
      </c>
      <c r="B23">
        <v>80.847312927246094</v>
      </c>
      <c r="C23">
        <v>95.204864501953097</v>
      </c>
      <c r="D23">
        <v>177.11999511718699</v>
      </c>
      <c r="E23">
        <v>47.802436828613203</v>
      </c>
      <c r="F23">
        <v>272.25143432617102</v>
      </c>
      <c r="G23">
        <v>18.997055053710898</v>
      </c>
      <c r="H23">
        <v>26.470106124877901</v>
      </c>
      <c r="I23">
        <v>102.748817443847</v>
      </c>
      <c r="J23">
        <v>38.473846435546797</v>
      </c>
      <c r="K23">
        <v>27.580387115478501</v>
      </c>
    </row>
    <row r="24" spans="1:11" x14ac:dyDescent="0.25">
      <c r="A24" s="1">
        <v>44105</v>
      </c>
      <c r="B24">
        <v>80.399879455566406</v>
      </c>
      <c r="C24">
        <v>94.735679626464801</v>
      </c>
      <c r="D24">
        <v>176.19999694824199</v>
      </c>
      <c r="E24">
        <v>47.832530975341797</v>
      </c>
      <c r="F24">
        <v>263.96160888671801</v>
      </c>
      <c r="G24">
        <v>18.5788669586181</v>
      </c>
      <c r="H24">
        <v>25.6016445159912</v>
      </c>
      <c r="I24">
        <v>106.584922790527</v>
      </c>
      <c r="J24">
        <v>39.361068725585902</v>
      </c>
      <c r="K24">
        <v>27.422832489013601</v>
      </c>
    </row>
    <row r="25" spans="1:11" x14ac:dyDescent="0.25">
      <c r="A25" s="1">
        <v>44136</v>
      </c>
      <c r="B25">
        <v>81.373634338378906</v>
      </c>
      <c r="C25">
        <v>98.703811645507798</v>
      </c>
      <c r="D25">
        <v>166.669998168945</v>
      </c>
      <c r="E25">
        <v>47.885303497314403</v>
      </c>
      <c r="F25">
        <v>293.59335327148398</v>
      </c>
      <c r="G25">
        <v>20.949083328246999</v>
      </c>
      <c r="H25">
        <v>29.238344192504801</v>
      </c>
      <c r="I25">
        <v>125.155517578125</v>
      </c>
      <c r="J25">
        <v>42.730251312255803</v>
      </c>
      <c r="K25">
        <v>28.179103851318299</v>
      </c>
    </row>
    <row r="26" spans="1:11" x14ac:dyDescent="0.25">
      <c r="A26" s="1">
        <v>44166</v>
      </c>
      <c r="B26">
        <v>81.237823486328097</v>
      </c>
      <c r="C26">
        <v>100.499694824218</v>
      </c>
      <c r="D26">
        <v>178.36000061035099</v>
      </c>
      <c r="E26">
        <v>47.922122955322202</v>
      </c>
      <c r="F26">
        <v>307.42935180664</v>
      </c>
      <c r="G26">
        <v>21.815122604370099</v>
      </c>
      <c r="H26">
        <v>30.531995773315401</v>
      </c>
      <c r="I26">
        <v>132.84347534179599</v>
      </c>
      <c r="J26">
        <v>45.021305084228501</v>
      </c>
      <c r="K26">
        <v>29.218978881835898</v>
      </c>
    </row>
    <row r="27" spans="1:11" x14ac:dyDescent="0.25">
      <c r="A27" s="1">
        <v>44197</v>
      </c>
      <c r="B27">
        <v>80.934967041015597</v>
      </c>
      <c r="C27">
        <v>99.397125244140597</v>
      </c>
      <c r="D27">
        <v>172.61000061035099</v>
      </c>
      <c r="E27">
        <v>48.008056640625</v>
      </c>
      <c r="F27">
        <v>308.79159545898398</v>
      </c>
      <c r="G27">
        <v>21.723962783813398</v>
      </c>
      <c r="H27">
        <v>30.691493988037099</v>
      </c>
      <c r="I27">
        <v>136.38919067382801</v>
      </c>
      <c r="J27">
        <v>46.712902069091797</v>
      </c>
      <c r="K27">
        <v>29.903478622436499</v>
      </c>
    </row>
    <row r="28" spans="1:11" x14ac:dyDescent="0.25">
      <c r="A28" s="1">
        <v>44228</v>
      </c>
      <c r="B28">
        <v>79.5556640625</v>
      </c>
      <c r="C28">
        <v>96.062042236328097</v>
      </c>
      <c r="D28">
        <v>161.80999755859301</v>
      </c>
      <c r="E28">
        <v>47.998603820800703</v>
      </c>
      <c r="F28">
        <v>308.379302978515</v>
      </c>
      <c r="G28">
        <v>22.6082363128662</v>
      </c>
      <c r="H28">
        <v>31.5044555664062</v>
      </c>
      <c r="I28">
        <v>148.38236999511699</v>
      </c>
      <c r="J28">
        <v>47.445053100585902</v>
      </c>
      <c r="K28">
        <v>31.169904708862301</v>
      </c>
    </row>
    <row r="29" spans="1:11" x14ac:dyDescent="0.25">
      <c r="A29" s="1">
        <v>44256</v>
      </c>
      <c r="B29">
        <v>78.551170349121094</v>
      </c>
      <c r="C29">
        <v>95.361282348632798</v>
      </c>
      <c r="D29">
        <v>159.96000671386699</v>
      </c>
      <c r="E29">
        <v>47.994827270507798</v>
      </c>
      <c r="F29">
        <v>313.27777099609301</v>
      </c>
      <c r="G29">
        <v>23.2281398773193</v>
      </c>
      <c r="H29">
        <v>32.299140930175703</v>
      </c>
      <c r="I29">
        <v>155.65721130371</v>
      </c>
      <c r="J29">
        <v>47.047348022460902</v>
      </c>
      <c r="K29">
        <v>30.845384597778299</v>
      </c>
    </row>
    <row r="30" spans="1:11" x14ac:dyDescent="0.25">
      <c r="A30" s="1">
        <v>44287</v>
      </c>
      <c r="B30">
        <v>79.170677185058594</v>
      </c>
      <c r="C30">
        <v>97.652183532714801</v>
      </c>
      <c r="D30">
        <v>165.66000366210901</v>
      </c>
      <c r="E30">
        <v>48.025074005126903</v>
      </c>
      <c r="F30">
        <v>332.21099853515602</v>
      </c>
      <c r="G30">
        <v>25.055015563964801</v>
      </c>
      <c r="H30">
        <v>33.285655975341797</v>
      </c>
      <c r="I30">
        <v>162.54426574707</v>
      </c>
      <c r="J30">
        <v>47.949695587158203</v>
      </c>
      <c r="K30">
        <v>32.214702606201101</v>
      </c>
    </row>
    <row r="31" spans="1:11" x14ac:dyDescent="0.25">
      <c r="A31" s="1">
        <v>44317</v>
      </c>
      <c r="B31">
        <v>79.350517272949205</v>
      </c>
      <c r="C31">
        <v>98.599945068359304</v>
      </c>
      <c r="D31">
        <v>178.38000488281199</v>
      </c>
      <c r="E31">
        <v>48.067672729492102</v>
      </c>
      <c r="F31">
        <v>328.22039794921801</v>
      </c>
      <c r="G31">
        <v>25.349452972412099</v>
      </c>
      <c r="H31">
        <v>34.436588287353501</v>
      </c>
      <c r="I31">
        <v>166.17733764648401</v>
      </c>
      <c r="J31">
        <v>48.764247894287102</v>
      </c>
      <c r="K31">
        <v>32.254283905029297</v>
      </c>
    </row>
    <row r="32" spans="1:11" x14ac:dyDescent="0.25">
      <c r="A32" s="1">
        <v>44348</v>
      </c>
      <c r="B32">
        <v>80.059875488281193</v>
      </c>
      <c r="C32">
        <v>99.440170288085895</v>
      </c>
      <c r="D32">
        <v>165.63000488281199</v>
      </c>
      <c r="E32">
        <v>48.069583892822202</v>
      </c>
      <c r="F32">
        <v>348.36984252929602</v>
      </c>
      <c r="G32">
        <v>25.505876541137599</v>
      </c>
      <c r="H32">
        <v>33.605361938476499</v>
      </c>
      <c r="I32">
        <v>163.87480163574199</v>
      </c>
      <c r="J32">
        <v>49.153423309326101</v>
      </c>
      <c r="K32">
        <v>32.784591674804602</v>
      </c>
    </row>
    <row r="33" spans="1:11" x14ac:dyDescent="0.25">
      <c r="A33" s="1">
        <v>44378</v>
      </c>
      <c r="B33">
        <v>80.998123168945298</v>
      </c>
      <c r="C33">
        <v>99.998970031738196</v>
      </c>
      <c r="D33">
        <v>169.82000732421801</v>
      </c>
      <c r="E33">
        <v>48.097057342529297</v>
      </c>
      <c r="F33">
        <v>358.75216674804602</v>
      </c>
      <c r="G33">
        <v>26.761102676391602</v>
      </c>
      <c r="H33">
        <v>34.176280975341797</v>
      </c>
      <c r="I33">
        <v>161.78288269042901</v>
      </c>
      <c r="J33">
        <v>46.4998970031738</v>
      </c>
      <c r="K33">
        <v>32.650039672851499</v>
      </c>
    </row>
    <row r="34" spans="1:11" x14ac:dyDescent="0.25">
      <c r="A34" s="1">
        <v>44409</v>
      </c>
      <c r="B34">
        <v>80.842262268066406</v>
      </c>
      <c r="C34">
        <v>100.90292358398401</v>
      </c>
      <c r="D34">
        <v>169.69000244140599</v>
      </c>
      <c r="E34">
        <v>48.1236152648925</v>
      </c>
      <c r="F34">
        <v>373.88677978515602</v>
      </c>
      <c r="G34">
        <v>27.1783752441406</v>
      </c>
      <c r="H34">
        <v>34.657894134521399</v>
      </c>
      <c r="I34">
        <v>165.15492248535099</v>
      </c>
      <c r="J34">
        <v>47.518871307372997</v>
      </c>
      <c r="K34">
        <v>32.934986114501903</v>
      </c>
    </row>
    <row r="35" spans="1:11" x14ac:dyDescent="0.25">
      <c r="A35" s="1">
        <v>44440</v>
      </c>
      <c r="B35">
        <v>80.023338317871094</v>
      </c>
      <c r="C35">
        <v>98.244674682617102</v>
      </c>
      <c r="D35">
        <v>164.22000122070301</v>
      </c>
      <c r="E35">
        <v>48.130252838134702</v>
      </c>
      <c r="F35">
        <v>352.24765014648398</v>
      </c>
      <c r="G35">
        <v>25.416555404663001</v>
      </c>
      <c r="H35">
        <v>33.537208557128899</v>
      </c>
      <c r="I35">
        <v>160.32415771484301</v>
      </c>
      <c r="J35">
        <v>45.499107360839801</v>
      </c>
      <c r="K35">
        <v>32.444244384765597</v>
      </c>
    </row>
    <row r="36" spans="1:11" x14ac:dyDescent="0.25">
      <c r="A36" s="1">
        <v>44470</v>
      </c>
      <c r="B36">
        <v>80.082832336425696</v>
      </c>
      <c r="C36">
        <v>98.394905090332003</v>
      </c>
      <c r="D36">
        <v>166.64999389648401</v>
      </c>
      <c r="E36">
        <v>48.040996551513601</v>
      </c>
      <c r="F36">
        <v>380.36965942382801</v>
      </c>
      <c r="G36">
        <v>27.2911663055419</v>
      </c>
      <c r="H36">
        <v>34.602329254150298</v>
      </c>
      <c r="I36">
        <v>168.274322509765</v>
      </c>
      <c r="J36">
        <v>46.518142700195298</v>
      </c>
      <c r="K36">
        <v>28.716203689575099</v>
      </c>
    </row>
    <row r="37" spans="1:11" x14ac:dyDescent="0.25">
      <c r="A37" s="1">
        <v>44501</v>
      </c>
      <c r="B37">
        <v>80.242393493652301</v>
      </c>
      <c r="C37">
        <v>96.530654907226506</v>
      </c>
      <c r="D37">
        <v>165.5</v>
      </c>
      <c r="E37">
        <v>48.057090759277301</v>
      </c>
      <c r="F37">
        <v>387.965087890625</v>
      </c>
      <c r="G37">
        <v>26.880632400512599</v>
      </c>
      <c r="H37">
        <v>32.990760803222599</v>
      </c>
      <c r="I37">
        <v>163.18721008300699</v>
      </c>
      <c r="J37">
        <v>45.168327331542898</v>
      </c>
      <c r="K37">
        <v>31.714675903320298</v>
      </c>
    </row>
    <row r="38" spans="1:11" x14ac:dyDescent="0.25">
      <c r="A38" s="1">
        <v>44531</v>
      </c>
      <c r="B38">
        <v>79.738182067871094</v>
      </c>
      <c r="C38">
        <v>98.278984069824205</v>
      </c>
      <c r="D38">
        <v>170.96000671386699</v>
      </c>
      <c r="E38">
        <v>47.974395751953097</v>
      </c>
      <c r="F38">
        <v>391.93518066406199</v>
      </c>
      <c r="G38">
        <v>28.5600891113281</v>
      </c>
      <c r="H38">
        <v>33.787281036376903</v>
      </c>
      <c r="I38">
        <v>170.06195068359301</v>
      </c>
      <c r="J38">
        <v>45.416252136230398</v>
      </c>
      <c r="K38">
        <v>32.140922546386697</v>
      </c>
    </row>
    <row r="39" spans="1:11" x14ac:dyDescent="0.25">
      <c r="A39" s="1">
        <v>44562</v>
      </c>
      <c r="B39">
        <v>78.464759826660099</v>
      </c>
      <c r="C39">
        <v>95.602241516113196</v>
      </c>
      <c r="D39">
        <v>168.08999633789</v>
      </c>
      <c r="E39">
        <v>48.054225921630803</v>
      </c>
      <c r="F39">
        <v>358.10931396484301</v>
      </c>
      <c r="G39">
        <v>27.030570983886701</v>
      </c>
      <c r="H39">
        <v>32.944793701171797</v>
      </c>
      <c r="I39">
        <v>163.64874267578099</v>
      </c>
      <c r="J39">
        <v>46.058753967285099</v>
      </c>
      <c r="K39">
        <v>31.6511917114257</v>
      </c>
    </row>
    <row r="40" spans="1:11" x14ac:dyDescent="0.25">
      <c r="A40" s="1">
        <v>44593</v>
      </c>
      <c r="B40">
        <v>77.443778991699205</v>
      </c>
      <c r="C40">
        <v>89.995643615722599</v>
      </c>
      <c r="D40">
        <v>178.38000488281199</v>
      </c>
      <c r="E40">
        <v>47.944755554199197</v>
      </c>
      <c r="F40">
        <v>342.08041381835898</v>
      </c>
      <c r="G40">
        <v>26.360469818115199</v>
      </c>
      <c r="H40">
        <v>32.087741851806598</v>
      </c>
      <c r="I40">
        <v>166.30984497070301</v>
      </c>
      <c r="J40">
        <v>44.34326171875</v>
      </c>
      <c r="K40">
        <v>31.7237453460693</v>
      </c>
    </row>
    <row r="41" spans="1:11" x14ac:dyDescent="0.25">
      <c r="A41" s="1">
        <v>44621</v>
      </c>
      <c r="B41">
        <v>75.318153381347599</v>
      </c>
      <c r="C41">
        <v>89.004302978515597</v>
      </c>
      <c r="D41">
        <v>180.64999389648401</v>
      </c>
      <c r="E41">
        <v>47.875186920166001</v>
      </c>
      <c r="F41">
        <v>357.60626220703102</v>
      </c>
      <c r="G41">
        <v>27.568544387817301</v>
      </c>
      <c r="H41">
        <v>32.2855224609375</v>
      </c>
      <c r="I41">
        <v>168.41574096679599</v>
      </c>
      <c r="J41">
        <v>42.776126861572202</v>
      </c>
      <c r="K41">
        <v>32.612518310546797</v>
      </c>
    </row>
    <row r="42" spans="1:11" x14ac:dyDescent="0.25">
      <c r="A42" s="1">
        <v>44652</v>
      </c>
      <c r="B42">
        <v>72.259735107421804</v>
      </c>
      <c r="C42">
        <v>83.038490295410099</v>
      </c>
      <c r="D42">
        <v>176.91000366210901</v>
      </c>
      <c r="E42">
        <v>47.850383758544901</v>
      </c>
      <c r="F42">
        <v>309.36901855468699</v>
      </c>
      <c r="G42">
        <v>26.266319274902301</v>
      </c>
      <c r="H42">
        <v>30.006322860717699</v>
      </c>
      <c r="I42">
        <v>158.30044555664</v>
      </c>
      <c r="J42">
        <v>40.398124694824197</v>
      </c>
      <c r="K42">
        <v>32.24068069458</v>
      </c>
    </row>
    <row r="43" spans="1:11" x14ac:dyDescent="0.25">
      <c r="A43" s="1">
        <v>44682</v>
      </c>
      <c r="B43">
        <v>72.905960083007798</v>
      </c>
      <c r="C43">
        <v>83.704513549804602</v>
      </c>
      <c r="D43">
        <v>171.13999938964801</v>
      </c>
      <c r="E43">
        <v>47.8150825500488</v>
      </c>
      <c r="F43">
        <v>304.46063232421801</v>
      </c>
      <c r="G43">
        <v>25.099979400634702</v>
      </c>
      <c r="H43">
        <v>30.599668502807599</v>
      </c>
      <c r="I43">
        <v>161.24955749511699</v>
      </c>
      <c r="J43">
        <v>40.584121704101499</v>
      </c>
      <c r="K43">
        <v>32.340446472167898</v>
      </c>
    </row>
    <row r="44" spans="1:11" x14ac:dyDescent="0.25">
      <c r="A44" s="1">
        <v>44713</v>
      </c>
      <c r="B44">
        <v>71.688529968261705</v>
      </c>
      <c r="C44">
        <v>78.579582214355398</v>
      </c>
      <c r="D44">
        <v>168.46000671386699</v>
      </c>
      <c r="E44">
        <v>47.7826118469238</v>
      </c>
      <c r="F44">
        <v>276.80749511718699</v>
      </c>
      <c r="G44">
        <v>22.9285068511962</v>
      </c>
      <c r="H44">
        <v>27.162033081054599</v>
      </c>
      <c r="I44">
        <v>143.92001342773401</v>
      </c>
      <c r="J44">
        <v>38.733467102050703</v>
      </c>
      <c r="K44">
        <v>31.8416423797607</v>
      </c>
    </row>
    <row r="45" spans="1:11" x14ac:dyDescent="0.25">
      <c r="A45" s="1">
        <v>44743</v>
      </c>
      <c r="B45">
        <v>73.392341613769503</v>
      </c>
      <c r="C45">
        <v>81.364982604980398</v>
      </c>
      <c r="D45">
        <v>164.100006103515</v>
      </c>
      <c r="E45">
        <v>47.855117797851499</v>
      </c>
      <c r="F45">
        <v>312.15054321289</v>
      </c>
      <c r="G45">
        <v>24.994775772094702</v>
      </c>
      <c r="H45">
        <v>29.199842453002901</v>
      </c>
      <c r="I45">
        <v>158.81903076171801</v>
      </c>
      <c r="J45">
        <v>38.712364196777301</v>
      </c>
      <c r="K45">
        <v>31.2974948883056</v>
      </c>
    </row>
    <row r="46" spans="1:11" x14ac:dyDescent="0.25">
      <c r="A46" s="1">
        <v>44774</v>
      </c>
      <c r="B46">
        <v>71.338508605957003</v>
      </c>
      <c r="C46">
        <v>79.185691833496094</v>
      </c>
      <c r="D46">
        <v>159.27000427246</v>
      </c>
      <c r="E46">
        <v>47.987995147705</v>
      </c>
      <c r="F46">
        <v>296.13040161132801</v>
      </c>
      <c r="G46">
        <v>23.355150222778299</v>
      </c>
      <c r="H46">
        <v>27.508213043212798</v>
      </c>
      <c r="I46">
        <v>154.45620727539</v>
      </c>
      <c r="J46">
        <v>38.534355163574197</v>
      </c>
      <c r="K46">
        <v>31.370046615600501</v>
      </c>
    </row>
    <row r="47" spans="1:11" x14ac:dyDescent="0.25">
      <c r="A47" s="1">
        <v>44805</v>
      </c>
      <c r="B47">
        <v>68.347442626953097</v>
      </c>
      <c r="C47">
        <v>73.999504089355398</v>
      </c>
      <c r="D47">
        <v>154.669998168945</v>
      </c>
      <c r="E47">
        <v>47.997661590576101</v>
      </c>
      <c r="F47">
        <v>264.45617675781199</v>
      </c>
      <c r="G47">
        <v>20.2760829925537</v>
      </c>
      <c r="H47">
        <v>24.7977581024169</v>
      </c>
      <c r="I47">
        <v>138.4140625</v>
      </c>
      <c r="J47">
        <v>34.187179565429602</v>
      </c>
      <c r="K47">
        <v>31.224941253662099</v>
      </c>
    </row>
    <row r="48" spans="1:11" x14ac:dyDescent="0.25">
      <c r="A48" s="1">
        <v>44835</v>
      </c>
      <c r="B48">
        <v>67.549667358398395</v>
      </c>
      <c r="C48">
        <v>73.803466796875</v>
      </c>
      <c r="D48">
        <v>151.91000366210901</v>
      </c>
      <c r="E48">
        <v>48.009090423583899</v>
      </c>
      <c r="F48">
        <v>275.5283203125</v>
      </c>
      <c r="G48">
        <v>21.346420288085898</v>
      </c>
      <c r="H48">
        <v>26.277935028076101</v>
      </c>
      <c r="I48">
        <v>155.82263183593699</v>
      </c>
      <c r="J48">
        <v>33.661685943603501</v>
      </c>
      <c r="K48">
        <v>30.444999694824201</v>
      </c>
    </row>
    <row r="49" spans="1:11" x14ac:dyDescent="0.25">
      <c r="A49" s="1">
        <v>44866</v>
      </c>
      <c r="B49">
        <v>70.016876220703097</v>
      </c>
      <c r="C49">
        <v>81.226593017578097</v>
      </c>
      <c r="D49">
        <v>164.80999755859301</v>
      </c>
      <c r="E49">
        <v>48.250938415527301</v>
      </c>
      <c r="F49">
        <v>290.80404663085898</v>
      </c>
      <c r="G49">
        <v>22.7849617004394</v>
      </c>
      <c r="H49">
        <v>29.584304809570298</v>
      </c>
      <c r="I49">
        <v>164.48645019531199</v>
      </c>
      <c r="J49">
        <v>38.475929260253899</v>
      </c>
      <c r="K49">
        <v>30.8506050109863</v>
      </c>
    </row>
    <row r="50" spans="1:11" x14ac:dyDescent="0.25">
      <c r="A50" s="1">
        <v>44896</v>
      </c>
      <c r="B50">
        <v>69.292091369628906</v>
      </c>
      <c r="C50">
        <v>79.884132385253906</v>
      </c>
      <c r="D50">
        <v>169.63999938964801</v>
      </c>
      <c r="E50">
        <v>48.247444152832003</v>
      </c>
      <c r="F50">
        <v>263.96002197265602</v>
      </c>
      <c r="G50">
        <v>21.925697326660099</v>
      </c>
      <c r="H50">
        <v>28.536647796630799</v>
      </c>
      <c r="I50">
        <v>154.06658935546801</v>
      </c>
      <c r="J50">
        <v>37.013614654541001</v>
      </c>
      <c r="K50">
        <v>29.83833694458</v>
      </c>
    </row>
    <row r="51" spans="1:11" x14ac:dyDescent="0.25">
      <c r="A51" s="1">
        <v>44927</v>
      </c>
      <c r="B51">
        <v>71.920036315917898</v>
      </c>
      <c r="C51">
        <v>83.672882080078097</v>
      </c>
      <c r="D51">
        <v>179.41000366210901</v>
      </c>
      <c r="E51">
        <v>48.823696136474602</v>
      </c>
      <c r="F51">
        <v>292.75225830078102</v>
      </c>
      <c r="G51">
        <v>24.001447677612301</v>
      </c>
      <c r="H51">
        <v>31.512393951416001</v>
      </c>
      <c r="I51">
        <v>169.22526550292901</v>
      </c>
      <c r="J51">
        <v>40.754665374755803</v>
      </c>
      <c r="K51">
        <v>30.964643478393501</v>
      </c>
    </row>
    <row r="52" spans="1:11" x14ac:dyDescent="0.25">
      <c r="A52" s="1">
        <v>44958</v>
      </c>
      <c r="B52">
        <v>69.836662292480398</v>
      </c>
      <c r="C52">
        <v>81.131576538085895</v>
      </c>
      <c r="D52">
        <v>169.77999877929599</v>
      </c>
      <c r="E52">
        <v>48.765525817871001</v>
      </c>
      <c r="F52">
        <v>291.698974609375</v>
      </c>
      <c r="G52">
        <v>22.871852874755799</v>
      </c>
      <c r="H52">
        <v>30.423414230346602</v>
      </c>
      <c r="I52">
        <v>165.40522766113199</v>
      </c>
      <c r="J52">
        <v>38.042835235595703</v>
      </c>
      <c r="K52">
        <v>30.9932250976562</v>
      </c>
    </row>
    <row r="53" spans="1:11" x14ac:dyDescent="0.25">
      <c r="A53" s="1">
        <v>44986</v>
      </c>
      <c r="B53">
        <v>71.712173461914006</v>
      </c>
      <c r="C53">
        <v>82.413948059082003</v>
      </c>
      <c r="D53">
        <v>183.22000122070301</v>
      </c>
      <c r="E53">
        <v>48.95112991333</v>
      </c>
      <c r="F53">
        <v>318.89547729492102</v>
      </c>
      <c r="G53">
        <v>22.1381015777587</v>
      </c>
      <c r="H53">
        <v>31.230424880981399</v>
      </c>
      <c r="I53">
        <v>155.10768127441401</v>
      </c>
      <c r="J53">
        <v>38.988601684570298</v>
      </c>
      <c r="K53">
        <v>31.9745693206787</v>
      </c>
    </row>
    <row r="54" spans="1:11" x14ac:dyDescent="0.25">
      <c r="A54" s="1">
        <v>45017</v>
      </c>
      <c r="B54">
        <v>72.119110107421804</v>
      </c>
      <c r="C54">
        <v>82.657287597656193</v>
      </c>
      <c r="D54">
        <v>184.80000305175699</v>
      </c>
      <c r="E54">
        <v>49.1307373046875</v>
      </c>
      <c r="F54">
        <v>321.01132202148398</v>
      </c>
      <c r="G54">
        <v>22.644504547119102</v>
      </c>
      <c r="H54">
        <v>32.017993927001903</v>
      </c>
      <c r="I54">
        <v>154.52743530273401</v>
      </c>
      <c r="J54">
        <v>38.862277984619098</v>
      </c>
      <c r="K54">
        <v>32.298507690429602</v>
      </c>
    </row>
    <row r="55" spans="1:11" x14ac:dyDescent="0.25">
      <c r="A55" s="1">
        <v>45047</v>
      </c>
      <c r="B55">
        <v>71.2833251953125</v>
      </c>
      <c r="C55">
        <v>81.685554504394503</v>
      </c>
      <c r="D55">
        <v>182.32000732421801</v>
      </c>
      <c r="E55">
        <v>49.1886177062988</v>
      </c>
      <c r="F55">
        <v>346.319244384765</v>
      </c>
      <c r="G55">
        <v>21.7597255706787</v>
      </c>
      <c r="H55">
        <v>30.822059631347599</v>
      </c>
      <c r="I55">
        <v>149.240234375</v>
      </c>
      <c r="J55">
        <v>37.713020324707003</v>
      </c>
      <c r="K55">
        <v>32.965435028076101</v>
      </c>
    </row>
    <row r="56" spans="1:11" x14ac:dyDescent="0.25">
      <c r="A56" s="1">
        <v>45078</v>
      </c>
      <c r="B56">
        <v>71.114532470703097</v>
      </c>
      <c r="C56">
        <v>83.721435546875</v>
      </c>
      <c r="D56">
        <v>178.27000427246</v>
      </c>
      <c r="E56">
        <v>49.283519744872997</v>
      </c>
      <c r="F56">
        <v>367.64636230468699</v>
      </c>
      <c r="G56">
        <v>22.3333721160888</v>
      </c>
      <c r="H56">
        <v>31.6387939453125</v>
      </c>
      <c r="I56">
        <v>162.54664611816401</v>
      </c>
      <c r="J56">
        <v>39.287216186523402</v>
      </c>
      <c r="K56">
        <v>33.337013244628899</v>
      </c>
    </row>
    <row r="57" spans="1:11" x14ac:dyDescent="0.25">
      <c r="A57" s="1">
        <v>45108</v>
      </c>
      <c r="B57">
        <v>71.032241821289006</v>
      </c>
      <c r="C57">
        <v>85.178970336914006</v>
      </c>
      <c r="D57">
        <v>182.350006103515</v>
      </c>
      <c r="E57">
        <v>49.541728973388601</v>
      </c>
      <c r="F57">
        <v>382.36166381835898</v>
      </c>
      <c r="G57">
        <v>23.214540481567301</v>
      </c>
      <c r="H57">
        <v>33.228218078613203</v>
      </c>
      <c r="I57">
        <v>172.32954406738199</v>
      </c>
      <c r="J57">
        <v>41.821746826171797</v>
      </c>
      <c r="K57">
        <v>33.6609497070312</v>
      </c>
    </row>
    <row r="58" spans="1:11" x14ac:dyDescent="0.25">
      <c r="A58" s="1">
        <v>45139</v>
      </c>
      <c r="B58">
        <v>70.553672790527301</v>
      </c>
      <c r="C58">
        <v>83.609169006347599</v>
      </c>
      <c r="D58">
        <v>180.02000427246</v>
      </c>
      <c r="E58">
        <v>49.591075897216797</v>
      </c>
      <c r="F58">
        <v>376.69122314453102</v>
      </c>
      <c r="G58">
        <v>22.393133163452099</v>
      </c>
      <c r="H58">
        <v>31.902257919311499</v>
      </c>
      <c r="I58">
        <v>166.45973205566401</v>
      </c>
      <c r="J58">
        <v>39.355358123779297</v>
      </c>
      <c r="K58">
        <v>33.422763824462798</v>
      </c>
    </row>
    <row r="59" spans="1:11" x14ac:dyDescent="0.25">
      <c r="A59" s="1">
        <v>45170</v>
      </c>
      <c r="B59">
        <v>68.799880981445298</v>
      </c>
      <c r="C59">
        <v>80.808692932128906</v>
      </c>
      <c r="D59">
        <v>171.44999694824199</v>
      </c>
      <c r="E59">
        <v>49.5219917297363</v>
      </c>
      <c r="F59">
        <v>357.038970947265</v>
      </c>
      <c r="G59">
        <v>20.7014255523681</v>
      </c>
      <c r="H59">
        <v>30.6851406097412</v>
      </c>
      <c r="I59">
        <v>157.60560607910099</v>
      </c>
      <c r="J59">
        <v>38.073612213134702</v>
      </c>
      <c r="K59">
        <v>33.546615600585902</v>
      </c>
    </row>
    <row r="60" spans="1:11" x14ac:dyDescent="0.25">
      <c r="A60" s="1">
        <v>45200</v>
      </c>
      <c r="B60">
        <v>67.752517700195298</v>
      </c>
      <c r="C60">
        <v>79.840652465820298</v>
      </c>
      <c r="D60">
        <v>184.08999633789</v>
      </c>
      <c r="E60">
        <v>49.757595062255803</v>
      </c>
      <c r="F60">
        <v>350.17056274414</v>
      </c>
      <c r="G60">
        <v>19.989768981933501</v>
      </c>
      <c r="H60">
        <v>29.606559753417901</v>
      </c>
      <c r="I60">
        <v>150.78605651855401</v>
      </c>
      <c r="J60">
        <v>37.140922546386697</v>
      </c>
      <c r="K60">
        <v>31.984094619750898</v>
      </c>
    </row>
    <row r="61" spans="1:11" x14ac:dyDescent="0.25">
      <c r="A61" s="1">
        <v>45231</v>
      </c>
      <c r="B61">
        <v>70.814453125</v>
      </c>
      <c r="C61">
        <v>84.805656433105398</v>
      </c>
      <c r="D61">
        <v>188.75</v>
      </c>
      <c r="E61">
        <v>49.8963623046875</v>
      </c>
      <c r="F61">
        <v>388.05490112304602</v>
      </c>
      <c r="G61">
        <v>22.108545303344702</v>
      </c>
      <c r="H61">
        <v>32.209007263183501</v>
      </c>
      <c r="I61">
        <v>163.84086608886699</v>
      </c>
      <c r="J61">
        <v>39.774269104003899</v>
      </c>
      <c r="K61">
        <v>34.1767578125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D87AB-4603-4424-B109-F649A42D08F0}">
  <dimension ref="A1:AK86"/>
  <sheetViews>
    <sheetView tabSelected="1" topLeftCell="A61" workbookViewId="0">
      <selection activeCell="P75" sqref="P75"/>
    </sheetView>
  </sheetViews>
  <sheetFormatPr defaultRowHeight="15" x14ac:dyDescent="0.25"/>
  <cols>
    <col min="1" max="1" width="10.7109375" bestFit="1" customWidth="1"/>
    <col min="2" max="3" width="12.7109375" bestFit="1" customWidth="1"/>
    <col min="4" max="4" width="7.140625" bestFit="1" customWidth="1"/>
    <col min="5" max="5" width="6.85546875" bestFit="1" customWidth="1"/>
    <col min="6" max="11" width="7.85546875" bestFit="1" customWidth="1"/>
  </cols>
  <sheetData>
    <row r="1" spans="1:16" x14ac:dyDescent="0.25">
      <c r="A1" s="2" t="s">
        <v>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  <c r="L1" s="3" t="s">
        <v>11</v>
      </c>
      <c r="N1" s="38" t="s">
        <v>35</v>
      </c>
      <c r="O1" s="39" t="s">
        <v>12</v>
      </c>
      <c r="P1" s="40" t="s">
        <v>13</v>
      </c>
    </row>
    <row r="2" spans="1:16" x14ac:dyDescent="0.25">
      <c r="A2" s="1">
        <v>43466</v>
      </c>
      <c r="B2" s="26">
        <f>((Data!B3-Data!B2)/Data!B2)*100</f>
        <v>1.6146948628030025</v>
      </c>
      <c r="C2" s="26">
        <f>((Data!C3-Data!C2)/Data!C2)*100</f>
        <v>6.5554938516461378</v>
      </c>
      <c r="D2" s="26">
        <f>((Data!D3-Data!D2)/Data!D2)*100</f>
        <v>2.8865979381443299</v>
      </c>
      <c r="E2" s="26">
        <f>((Data!E3-Data!E2)/Data!E2)*100</f>
        <v>0.4035543799029877</v>
      </c>
      <c r="F2" s="26">
        <f>((Data!F3-Data!F2)/Data!F2)*100</f>
        <v>9.3226736965840136</v>
      </c>
      <c r="G2" s="26">
        <f>((Data!G3-Data!G2)/Data!G2)*100</f>
        <v>12.546853453818072</v>
      </c>
      <c r="H2" s="26">
        <f>((Data!H3-Data!H2)/Data!H2)*100</f>
        <v>8.7671366110445295</v>
      </c>
      <c r="I2" s="26">
        <f>((Data!I3-Data!I2)/Data!I2)*100</f>
        <v>11.981206753522358</v>
      </c>
      <c r="J2" s="26">
        <f>((Data!J3-Data!J2)/Data!J2)*100</f>
        <v>10.413970822375028</v>
      </c>
      <c r="K2" s="26">
        <f>((Data!K3-Data!K2)/Data!K2)*100</f>
        <v>2.3153718469211038</v>
      </c>
      <c r="N2" s="2" t="s">
        <v>15</v>
      </c>
      <c r="O2" s="4">
        <v>0.63601335531066483</v>
      </c>
      <c r="P2" s="25">
        <v>6.2946430581459198</v>
      </c>
    </row>
    <row r="3" spans="1:16" x14ac:dyDescent="0.25">
      <c r="A3" s="1">
        <v>43497</v>
      </c>
      <c r="B3" s="26">
        <f>((Data!B4-Data!B3)/Data!B3)*100</f>
        <v>-0.3371590269813704</v>
      </c>
      <c r="C3" s="26">
        <f>((Data!C4-Data!C3)/Data!C3)*100</f>
        <v>-9.15332048311303E-3</v>
      </c>
      <c r="D3" s="26">
        <f>((Data!D4-Data!D3)/Data!D3)*100</f>
        <v>-0.60922014928336243</v>
      </c>
      <c r="E3" s="26">
        <f>((Data!E4-Data!E3)/Data!E3)*100</f>
        <v>0.23707432217740804</v>
      </c>
      <c r="F3" s="26">
        <f>((Data!F4-Data!F3)/Data!F3)*100</f>
        <v>2.9911694068723809</v>
      </c>
      <c r="G3" s="26">
        <f>((Data!G4-Data!G3)/Data!G3)*100</f>
        <v>0.30663480624990086</v>
      </c>
      <c r="H3" s="26">
        <f>((Data!H4-Data!H3)/Data!H3)*100</f>
        <v>2.2136252953656439</v>
      </c>
      <c r="I3" s="26">
        <f>((Data!I4-Data!I3)/Data!I3)*100</f>
        <v>3.9908411018910925</v>
      </c>
      <c r="J3" s="26">
        <f>((Data!J4-Data!J3)/Data!J3)*100</f>
        <v>-0.38295850156029138</v>
      </c>
      <c r="K3" s="26">
        <f>((Data!K4-Data!K3)/Data!K3)*100</f>
        <v>1.3841758604456877</v>
      </c>
      <c r="N3" s="2" t="s">
        <v>16</v>
      </c>
      <c r="O3" s="4">
        <v>1.6191892909129724</v>
      </c>
      <c r="P3" s="25">
        <v>13.155040329511195</v>
      </c>
    </row>
    <row r="4" spans="1:16" x14ac:dyDescent="0.25">
      <c r="A4" s="1">
        <v>43525</v>
      </c>
      <c r="B4" s="26">
        <f>((Data!B5-Data!B4)/Data!B4)*100</f>
        <v>1.9558800394735871</v>
      </c>
      <c r="C4" s="26">
        <f>((Data!C5-Data!C4)/Data!C4)*100</f>
        <v>1.5051100789737033</v>
      </c>
      <c r="D4" s="26">
        <f>((Data!D5-Data!D4)/Data!D4)*100</f>
        <v>-1.5968995577485836</v>
      </c>
      <c r="E4" s="26">
        <f>((Data!E5-Data!E4)/Data!E4)*100</f>
        <v>0.38862536876315412</v>
      </c>
      <c r="F4" s="26">
        <f>((Data!F5-Data!F4)/Data!F4)*100</f>
        <v>3.7357913903454874</v>
      </c>
      <c r="G4" s="26">
        <f>((Data!G5-Data!G4)/Data!G4)*100</f>
        <v>2.1016436988375786</v>
      </c>
      <c r="H4" s="26">
        <f>((Data!H5-Data!H4)/Data!H4)*100</f>
        <v>0.41250857248617284</v>
      </c>
      <c r="I4" s="26">
        <f>((Data!I5-Data!I4)/Data!I4)*100</f>
        <v>-2.3663233217201096</v>
      </c>
      <c r="J4" s="26">
        <f>((Data!J5-Data!J4)/Data!J4)*100</f>
        <v>2.1143742752990433</v>
      </c>
      <c r="K4" s="26">
        <f>((Data!K5-Data!K4)/Data!K4)*100</f>
        <v>0.18029605723152961</v>
      </c>
      <c r="N4" s="2" t="s">
        <v>17</v>
      </c>
      <c r="O4" s="4">
        <v>10.069349727010103</v>
      </c>
      <c r="P4" s="25">
        <v>14.634570575299533</v>
      </c>
    </row>
    <row r="5" spans="1:16" x14ac:dyDescent="0.25">
      <c r="A5" s="1">
        <v>43556</v>
      </c>
      <c r="B5" s="26">
        <f>((Data!B6-Data!B5)/Data!B5)*100</f>
        <v>-4.0552520899609652E-2</v>
      </c>
      <c r="C5" s="26">
        <f>((Data!C6-Data!C5)/Data!C5)*100</f>
        <v>0.17135863335621462</v>
      </c>
      <c r="D5" s="26">
        <f>((Data!D6-Data!D5)/Data!D5)*100</f>
        <v>-0.66388425031218956</v>
      </c>
      <c r="E5" s="26">
        <f>((Data!E6-Data!E5)/Data!E5)*100</f>
        <v>0.26856197090722866</v>
      </c>
      <c r="F5" s="26">
        <f>((Data!F6-Data!F5)/Data!F5)*100</f>
        <v>5.6912800098813507</v>
      </c>
      <c r="G5" s="26">
        <f>((Data!G6-Data!G5)/Data!G5)*100</f>
        <v>0.32772387074711257</v>
      </c>
      <c r="H5" s="26">
        <f>((Data!H6-Data!H5)/Data!H5)*100</f>
        <v>2.7045602094740797</v>
      </c>
      <c r="I5" s="26">
        <f>((Data!I6-Data!I5)/Data!I5)*100</f>
        <v>4.3885148020042237</v>
      </c>
      <c r="J5" s="26">
        <f>((Data!J6-Data!J5)/Data!J5)*100</f>
        <v>2.3416723981330301</v>
      </c>
      <c r="K5" s="26">
        <f>((Data!K6-Data!K5)/Data!K5)*100</f>
        <v>1.4399750757969871</v>
      </c>
      <c r="N5" s="2" t="s">
        <v>18</v>
      </c>
      <c r="O5" s="4">
        <v>1.9025899655755556</v>
      </c>
      <c r="P5" s="25">
        <v>1.2524370950862236</v>
      </c>
    </row>
    <row r="6" spans="1:16" x14ac:dyDescent="0.25">
      <c r="A6" s="1">
        <v>43586</v>
      </c>
      <c r="B6" s="26">
        <f>((Data!B7-Data!B6)/Data!B6)*100</f>
        <v>1.8319190020139824</v>
      </c>
      <c r="C6" s="26">
        <f>((Data!C7-Data!C6)/Data!C6)*100</f>
        <v>0.49651726291757337</v>
      </c>
      <c r="D6" s="26">
        <f>((Data!D7-Data!D6)/Data!D6)*100</f>
        <v>1.7574298155482737</v>
      </c>
      <c r="E6" s="26">
        <f>((Data!E7-Data!E6)/Data!E6)*100</f>
        <v>0.32820167053773325</v>
      </c>
      <c r="F6" s="26">
        <f>((Data!F7-Data!F6)/Data!F6)*100</f>
        <v>-8.2251850484443629</v>
      </c>
      <c r="G6" s="26">
        <f>((Data!G7-Data!G6)/Data!G6)*100</f>
        <v>-0.33910765736613119</v>
      </c>
      <c r="H6" s="26">
        <f>((Data!H7-Data!H6)/Data!H6)*100</f>
        <v>-5.2000114770940566</v>
      </c>
      <c r="I6" s="26">
        <f>((Data!I7-Data!I6)/Data!I6)*100</f>
        <v>-8.1339652035470849</v>
      </c>
      <c r="J6" s="26">
        <f>((Data!J7-Data!J6)/Data!J6)*100</f>
        <v>-6.3810258044513137</v>
      </c>
      <c r="K6" s="26">
        <f>((Data!K7-Data!K6)/Data!K6)*100</f>
        <v>-3.7008971013646934</v>
      </c>
      <c r="N6" s="2" t="s">
        <v>19</v>
      </c>
      <c r="O6" s="4">
        <v>22.085148193356527</v>
      </c>
      <c r="P6" s="25">
        <v>22.322312269665904</v>
      </c>
    </row>
    <row r="7" spans="1:16" x14ac:dyDescent="0.25">
      <c r="A7" s="1">
        <v>43617</v>
      </c>
      <c r="B7" s="26">
        <f>((Data!B8-Data!B7)/Data!B7)*100</f>
        <v>1.2530843129700655</v>
      </c>
      <c r="C7" s="26">
        <f>((Data!C8-Data!C7)/Data!C7)*100</f>
        <v>3.5173351946466829</v>
      </c>
      <c r="D7" s="26">
        <f>((Data!D8-Data!D7)/Data!D7)*100</f>
        <v>8.0029149198494203</v>
      </c>
      <c r="E7" s="26">
        <f>((Data!E8-Data!E7)/Data!E7)*100</f>
        <v>0.29426909634551252</v>
      </c>
      <c r="F7" s="26">
        <f>((Data!F8-Data!F7)/Data!F7)*100</f>
        <v>7.352699907043271</v>
      </c>
      <c r="G7" s="26">
        <f>((Data!G8-Data!G7)/Data!G7)*100</f>
        <v>0.83175510048699963</v>
      </c>
      <c r="H7" s="26">
        <f>((Data!H8-Data!H7)/Data!H7)*100</f>
        <v>4.043602484183582</v>
      </c>
      <c r="I7" s="26">
        <f>((Data!I8-Data!I7)/Data!I7)*100</f>
        <v>6.2337033626287894</v>
      </c>
      <c r="J7" s="26">
        <f>((Data!J8-Data!J7)/Data!J7)*100</f>
        <v>4.6506046226579754</v>
      </c>
      <c r="K7" s="26">
        <f>((Data!K8-Data!K7)/Data!K7)*100</f>
        <v>-0.52645375210734568</v>
      </c>
      <c r="N7" s="2" t="s">
        <v>20</v>
      </c>
      <c r="O7" s="4">
        <v>5.1813422654112955</v>
      </c>
      <c r="P7" s="25">
        <v>22.03903843646993</v>
      </c>
    </row>
    <row r="8" spans="1:16" x14ac:dyDescent="0.25">
      <c r="A8" s="1">
        <v>43647</v>
      </c>
      <c r="B8" s="26">
        <f>((Data!B9-Data!B8)/Data!B8)*100</f>
        <v>0.15076296073118056</v>
      </c>
      <c r="C8" s="26">
        <f>((Data!C9-Data!C8)/Data!C8)*100</f>
        <v>0.76514833118362158</v>
      </c>
      <c r="D8" s="26">
        <f>((Data!D9-Data!D8)/Data!D8)*100</f>
        <v>7.5148392299810114E-3</v>
      </c>
      <c r="E8" s="26">
        <f>((Data!E9-Data!E8)/Data!E8)*100</f>
        <v>0.24819670290453039</v>
      </c>
      <c r="F8" s="26">
        <f>((Data!F9-Data!F8)/Data!F8)*100</f>
        <v>2.5610629299976626</v>
      </c>
      <c r="G8" s="26">
        <f>((Data!G9-Data!G8)/Data!G8)*100</f>
        <v>1.3948980355465457</v>
      </c>
      <c r="H8" s="26">
        <f>((Data!H9-Data!H8)/Data!H8)*100</f>
        <v>-6.856681663673829E-2</v>
      </c>
      <c r="I8" s="26">
        <f>((Data!I9-Data!I8)/Data!I8)*100</f>
        <v>1.3381787358937458</v>
      </c>
      <c r="J8" s="26">
        <f>((Data!J9-Data!J8)/Data!J8)*100</f>
        <v>-1.1337455282714775</v>
      </c>
      <c r="K8" s="26">
        <f>((Data!K9-Data!K8)/Data!K8)*100</f>
        <v>0.2646232335552679</v>
      </c>
      <c r="N8" s="2" t="s">
        <v>21</v>
      </c>
      <c r="O8" s="4">
        <v>8.9524785798865629</v>
      </c>
      <c r="P8" s="25">
        <v>19.028424294344656</v>
      </c>
    </row>
    <row r="9" spans="1:16" x14ac:dyDescent="0.25">
      <c r="A9" s="1">
        <v>43678</v>
      </c>
      <c r="B9" s="26">
        <f>((Data!B10-Data!B9)/Data!B9)*100</f>
        <v>2.7701848621849883</v>
      </c>
      <c r="C9" s="26">
        <f>((Data!C10-Data!C9)/Data!C9)*100</f>
        <v>1.5714068744057361</v>
      </c>
      <c r="D9" s="26">
        <f>((Data!D10-Data!D9)/Data!D9)*100</f>
        <v>7.9123134561300281</v>
      </c>
      <c r="E9" s="26">
        <f>((Data!E10-Data!E9)/Data!E9)*100</f>
        <v>4.9613337037211283E-2</v>
      </c>
      <c r="F9" s="26">
        <f>((Data!F10-Data!F9)/Data!F9)*100</f>
        <v>-1.8995420526808824</v>
      </c>
      <c r="G9" s="26">
        <f>((Data!G10-Data!G9)/Data!G9)*100</f>
        <v>2.7269203188260955</v>
      </c>
      <c r="H9" s="26">
        <f>((Data!H10-Data!H9)/Data!H9)*100</f>
        <v>-1.8965449465473314</v>
      </c>
      <c r="I9" s="26">
        <f>((Data!I10-Data!I9)/Data!I9)*100</f>
        <v>-5.4364337501098969</v>
      </c>
      <c r="J9" s="26">
        <f>((Data!J10-Data!J9)/Data!J9)*100</f>
        <v>-3.2566928866959097</v>
      </c>
      <c r="K9" s="26">
        <f>((Data!K10-Data!K9)/Data!K9)*100</f>
        <v>3.1670719488690118</v>
      </c>
      <c r="N9" s="2" t="s">
        <v>22</v>
      </c>
      <c r="O9" s="4">
        <v>12.695620241404704</v>
      </c>
      <c r="P9" s="25">
        <v>24.419375774827348</v>
      </c>
    </row>
    <row r="10" spans="1:16" x14ac:dyDescent="0.25">
      <c r="A10" s="1">
        <v>43709</v>
      </c>
      <c r="B10" s="26">
        <f>((Data!B11-Data!B10)/Data!B10)*100</f>
        <v>-0.55608876029431065</v>
      </c>
      <c r="C10" s="26">
        <f>((Data!C11-Data!C10)/Data!C10)*100</f>
        <v>-1.0882150893656901</v>
      </c>
      <c r="D10" s="26">
        <f>((Data!D11-Data!D10)/Data!D10)*100</f>
        <v>-3.3947860054351389</v>
      </c>
      <c r="E10" s="26">
        <f>((Data!E11-Data!E10)/Data!E10)*100</f>
        <v>0.22417522206393065</v>
      </c>
      <c r="F10" s="26">
        <f>((Data!F11-Data!F10)/Data!F10)*100</f>
        <v>0.71480445306506812</v>
      </c>
      <c r="G10" s="26">
        <f>((Data!G11-Data!G10)/Data!G10)*100</f>
        <v>2.1090898333074395</v>
      </c>
      <c r="H10" s="26">
        <f>((Data!H11-Data!H10)/Data!H10)*100</f>
        <v>3.198600586630663</v>
      </c>
      <c r="I10" s="26">
        <f>((Data!I11-Data!I10)/Data!I10)*100</f>
        <v>3.6021531377318761</v>
      </c>
      <c r="J10" s="26">
        <f>((Data!J11-Data!J10)/Data!J10)*100</f>
        <v>-0.34655006893555496</v>
      </c>
      <c r="K10" s="26">
        <f>((Data!K11-Data!K10)/Data!K10)*100</f>
        <v>-2.6349490117083705</v>
      </c>
      <c r="N10" s="2" t="s">
        <v>23</v>
      </c>
      <c r="O10" s="4">
        <v>5.9772552708907218</v>
      </c>
      <c r="P10" s="25">
        <v>18.866656871887109</v>
      </c>
    </row>
    <row r="11" spans="1:16" x14ac:dyDescent="0.25">
      <c r="A11" s="1">
        <v>43739</v>
      </c>
      <c r="B11" s="26">
        <f>((Data!B12-Data!B11)/Data!B11)*100</f>
        <v>0.31637806101765087</v>
      </c>
      <c r="C11" s="26">
        <f>((Data!C12-Data!C11)/Data!C11)*100</f>
        <v>0.58168661058157944</v>
      </c>
      <c r="D11" s="26">
        <f>((Data!D12-Data!D11)/Data!D11)*100</f>
        <v>2.5635469747009516</v>
      </c>
      <c r="E11" s="26">
        <f>((Data!E12-Data!E11)/Data!E11)*100</f>
        <v>0.28184831503140323</v>
      </c>
      <c r="F11" s="26">
        <f>((Data!F12-Data!F11)/Data!F11)*100</f>
        <v>4.5905349876349009</v>
      </c>
      <c r="G11" s="26">
        <f>((Data!G12-Data!G11)/Data!G11)*100</f>
        <v>3.1208505572603977</v>
      </c>
      <c r="H11" s="26">
        <f>((Data!H12-Data!H11)/Data!H11)*100</f>
        <v>3.2016127158225647</v>
      </c>
      <c r="I11" s="26">
        <f>((Data!I12-Data!I11)/Data!I11)*100</f>
        <v>2.1169716284482996</v>
      </c>
      <c r="J11" s="26">
        <f>((Data!J12-Data!J11)/Data!J11)*100</f>
        <v>5.260958145768373</v>
      </c>
      <c r="K11" s="26">
        <f>((Data!K12-Data!K11)/Data!K11)*100</f>
        <v>-1.2086314116414585</v>
      </c>
      <c r="N11" s="2" t="s">
        <v>24</v>
      </c>
      <c r="O11" s="4">
        <v>3.8545895876987588</v>
      </c>
      <c r="P11" s="25">
        <v>10.212102240481764</v>
      </c>
    </row>
    <row r="12" spans="1:16" x14ac:dyDescent="0.25">
      <c r="A12" s="1">
        <v>43770</v>
      </c>
      <c r="B12" s="26">
        <f>((Data!B13-Data!B12)/Data!B12)*100</f>
        <v>-4.4859993893701773E-2</v>
      </c>
      <c r="C12" s="26">
        <f>((Data!C13-Data!C12)/Data!C12)*100</f>
        <v>-0.95326808338765145</v>
      </c>
      <c r="D12" s="26">
        <f>((Data!D13-Data!D12)/Data!D12)*100</f>
        <v>-3.2085882892887967</v>
      </c>
      <c r="E12" s="26">
        <f>((Data!E13-Data!E12)/Data!E12)*100</f>
        <v>9.4978332021773845E-2</v>
      </c>
      <c r="F12" s="26">
        <f>((Data!F13-Data!F12)/Data!F12)*100</f>
        <v>4.069417863308213</v>
      </c>
      <c r="G12" s="26">
        <f>((Data!G13-Data!G12)/Data!G12)*100</f>
        <v>-1.1502201378257375</v>
      </c>
      <c r="H12" s="26">
        <f>((Data!H13-Data!H12)/Data!H12)*100</f>
        <v>1.3861466002394776</v>
      </c>
      <c r="I12" s="26">
        <f>((Data!I13-Data!I12)/Data!I12)*100</f>
        <v>2.4790484498051475</v>
      </c>
      <c r="J12" s="26">
        <f>((Data!J13-Data!J12)/Data!J12)*100</f>
        <v>0.50181914135863837</v>
      </c>
      <c r="K12" s="26">
        <f>((Data!K13-Data!K12)/Data!K12)*100</f>
        <v>-1.010623496610294</v>
      </c>
    </row>
    <row r="13" spans="1:16" x14ac:dyDescent="0.25">
      <c r="A13" s="1">
        <v>43800</v>
      </c>
      <c r="B13" s="26">
        <f>((Data!B14-Data!B13)/Data!B13)*100</f>
        <v>-0.29188212051138901</v>
      </c>
      <c r="C13" s="26">
        <f>((Data!C14-Data!C13)/Data!C13)*100</f>
        <v>2.5418496476360919</v>
      </c>
      <c r="D13" s="26">
        <f>((Data!D14-Data!D13)/Data!D13)*100</f>
        <v>3.6558778933841034</v>
      </c>
      <c r="E13" s="26">
        <f>((Data!E14-Data!E13)/Data!E13)*100</f>
        <v>0.24606810707042875</v>
      </c>
      <c r="F13" s="26">
        <f>((Data!F14-Data!F13)/Data!F13)*100</f>
        <v>3.6616258252646152</v>
      </c>
      <c r="G13" s="26">
        <f>((Data!G14-Data!G13)/Data!G13)*100</f>
        <v>-2.60930716215013</v>
      </c>
      <c r="H13" s="26">
        <f>((Data!H14-Data!H13)/Data!H13)*100</f>
        <v>2.0507893901223717</v>
      </c>
      <c r="I13" s="26">
        <f>((Data!I14-Data!I13)/Data!I13)*100</f>
        <v>2.0245818069129875</v>
      </c>
      <c r="J13" s="26">
        <f>((Data!J14-Data!J13)/Data!J13)*100</f>
        <v>5.729901686881294</v>
      </c>
      <c r="K13" s="26">
        <f>((Data!K14-Data!K13)/Data!K13)*100</f>
        <v>-0.34928507395164538</v>
      </c>
    </row>
    <row r="14" spans="1:16" x14ac:dyDescent="0.25">
      <c r="A14" s="1">
        <v>43831</v>
      </c>
      <c r="B14" s="26">
        <f>((Data!B15-Data!B14)/Data!B14)*100</f>
        <v>2.4259200768713871</v>
      </c>
      <c r="C14" s="26">
        <f>((Data!C15-Data!C14)/Data!C14)*100</f>
        <v>2.0021573176230247</v>
      </c>
      <c r="D14" s="26">
        <f>((Data!D15-Data!D14)/Data!D14)*100</f>
        <v>4.4996558496901429</v>
      </c>
      <c r="E14" s="26">
        <f>((Data!E15-Data!E14)/Data!E14)*100</f>
        <v>0.35740490687295373</v>
      </c>
      <c r="F14" s="26">
        <f>((Data!F15-Data!F14)/Data!F14)*100</f>
        <v>3.2618397276534239</v>
      </c>
      <c r="G14" s="26">
        <f>((Data!G15-Data!G14)/Data!G14)*100</f>
        <v>3.2624907174610711</v>
      </c>
      <c r="H14" s="26">
        <f>((Data!H15-Data!H14)/Data!H14)*100</f>
        <v>-1.5546429061636513</v>
      </c>
      <c r="I14" s="26">
        <f>((Data!I15-Data!I14)/Data!I14)*100</f>
        <v>-2.6539855392375755</v>
      </c>
      <c r="J14" s="26">
        <f>((Data!J15-Data!J14)/Data!J14)*100</f>
        <v>-4.3354699488287292</v>
      </c>
      <c r="K14" s="26">
        <f>((Data!K15-Data!K14)/Data!K14)*100</f>
        <v>-2.259273690064997</v>
      </c>
    </row>
    <row r="15" spans="1:16" x14ac:dyDescent="0.25">
      <c r="A15" s="1">
        <v>43862</v>
      </c>
      <c r="B15" s="26">
        <f>((Data!B16-Data!B15)/Data!B15)*100</f>
        <v>1.4499720504321962</v>
      </c>
      <c r="C15" s="26">
        <f>((Data!C16-Data!C15)/Data!C15)*100</f>
        <v>-1.6037442707717695</v>
      </c>
      <c r="D15" s="26">
        <f>((Data!D16-Data!D15)/Data!D15)*100</f>
        <v>-0.63617286318445609</v>
      </c>
      <c r="E15" s="26">
        <f>((Data!E16-Data!E15)/Data!E15)*100</f>
        <v>0.24774440361275182</v>
      </c>
      <c r="F15" s="26">
        <f>((Data!F16-Data!F15)/Data!F15)*100</f>
        <v>-6.0574390771338988</v>
      </c>
      <c r="G15" s="26">
        <f>((Data!G16-Data!G15)/Data!G15)*100</f>
        <v>-8.0459803136069716</v>
      </c>
      <c r="H15" s="26">
        <f>((Data!H16-Data!H15)/Data!H15)*100</f>
        <v>-7.7453220611199995</v>
      </c>
      <c r="I15" s="26">
        <f>((Data!I16-Data!I15)/Data!I15)*100</f>
        <v>-10.177406164070488</v>
      </c>
      <c r="J15" s="26">
        <f>((Data!J16-Data!J15)/Data!J15)*100</f>
        <v>-3.5467543465224365</v>
      </c>
      <c r="K15" s="26">
        <f>((Data!K16-Data!K15)/Data!K15)*100</f>
        <v>0.11215216910576331</v>
      </c>
    </row>
    <row r="16" spans="1:16" x14ac:dyDescent="0.25">
      <c r="A16" s="1">
        <v>43891</v>
      </c>
      <c r="B16" s="26">
        <f>((Data!B17-Data!B16)/Data!B16)*100</f>
        <v>-1.4142254447518365</v>
      </c>
      <c r="C16" s="26">
        <f>((Data!C17-Data!C16)/Data!C16)*100</f>
        <v>-14.98087561205109</v>
      </c>
      <c r="D16" s="26">
        <f>((Data!D17-Data!D16)/Data!D16)*100</f>
        <v>-0.22240316767453269</v>
      </c>
      <c r="E16" s="26">
        <f>((Data!E17-Data!E16)/Data!E16)*100</f>
        <v>-1.5579736053709956</v>
      </c>
      <c r="F16" s="26">
        <f>((Data!F17-Data!F16)/Data!F16)*100</f>
        <v>-7.4829861697945619</v>
      </c>
      <c r="G16" s="26">
        <f>((Data!G17-Data!G16)/Data!G16)*100</f>
        <v>-25.195328645496307</v>
      </c>
      <c r="H16" s="26">
        <f>((Data!H17-Data!H16)/Data!H16)*100</f>
        <v>-14.83457072925887</v>
      </c>
      <c r="I16" s="26">
        <f>((Data!I17-Data!I16)/Data!I16)*100</f>
        <v>-25.3593497941538</v>
      </c>
      <c r="J16" s="26">
        <f>((Data!J17-Data!J16)/Data!J16)*100</f>
        <v>-17.201402949511195</v>
      </c>
      <c r="K16" s="26">
        <f>((Data!K17-Data!K16)/Data!K16)*100</f>
        <v>1.5121784695222034</v>
      </c>
    </row>
    <row r="17" spans="1:11" x14ac:dyDescent="0.25">
      <c r="A17" s="1">
        <v>43922</v>
      </c>
      <c r="B17" s="26">
        <f>((Data!B18-Data!B17)/Data!B17)*100</f>
        <v>2.7355807289781815</v>
      </c>
      <c r="C17" s="26">
        <f>((Data!C18-Data!C17)/Data!C17)*100</f>
        <v>4.3324187495525504</v>
      </c>
      <c r="D17" s="26">
        <f>((Data!D18-Data!D17)/Data!D17)*100</f>
        <v>7.2610603028774632</v>
      </c>
      <c r="E17" s="26">
        <f>((Data!E18-Data!E17)/Data!E17)*100</f>
        <v>1.2683724016839866</v>
      </c>
      <c r="F17" s="26">
        <f>((Data!F18-Data!F17)/Data!F17)*100</f>
        <v>15.218752422025188</v>
      </c>
      <c r="G17" s="26">
        <f>((Data!G18-Data!G17)/Data!G17)*100</f>
        <v>7.9332357238183659</v>
      </c>
      <c r="H17" s="26">
        <f>((Data!H18-Data!H17)/Data!H17)*100</f>
        <v>6.9339888542096579</v>
      </c>
      <c r="I17" s="26">
        <f>((Data!I18-Data!I17)/Data!I17)*100</f>
        <v>13.539841149125925</v>
      </c>
      <c r="J17" s="26">
        <f>((Data!J18-Data!J17)/Data!J17)*100</f>
        <v>8.0105475177996208</v>
      </c>
      <c r="K17" s="26">
        <f>((Data!K18-Data!K17)/Data!K17)*100</f>
        <v>-1.4620812051976029</v>
      </c>
    </row>
    <row r="18" spans="1:11" x14ac:dyDescent="0.25">
      <c r="A18" s="1">
        <v>43952</v>
      </c>
      <c r="B18" s="26">
        <f>((Data!B19-Data!B18)/Data!B18)*100</f>
        <v>0.69264826982517891</v>
      </c>
      <c r="C18" s="26">
        <f>((Data!C19-Data!C18)/Data!C18)*100</f>
        <v>6.3204558936559314</v>
      </c>
      <c r="D18" s="26">
        <f>((Data!D19-Data!D18)/Data!D18)*100</f>
        <v>2.5881615436823782</v>
      </c>
      <c r="E18" s="26">
        <f>((Data!E19-Data!E18)/Data!E18)*100</f>
        <v>0.76110226836012385</v>
      </c>
      <c r="F18" s="26">
        <f>((Data!F19-Data!F18)/Data!F18)*100</f>
        <v>6.6008907960692618</v>
      </c>
      <c r="G18" s="26">
        <f>((Data!G19-Data!G18)/Data!G18)*100</f>
        <v>0.73670327610873265</v>
      </c>
      <c r="H18" s="26">
        <f>((Data!H19-Data!H18)/Data!H18)*100</f>
        <v>5.351564786559373</v>
      </c>
      <c r="I18" s="26">
        <f>((Data!I19-Data!I18)/Data!I18)*100</f>
        <v>4.798894833943594</v>
      </c>
      <c r="J18" s="26">
        <f>((Data!J19-Data!J18)/Data!J18)*100</f>
        <v>3.2900189153380914</v>
      </c>
      <c r="K18" s="26">
        <f>((Data!K19-Data!K18)/Data!K18)*100</f>
        <v>-1.7637123268515826</v>
      </c>
    </row>
    <row r="19" spans="1:11" x14ac:dyDescent="0.25">
      <c r="A19" s="1">
        <v>43983</v>
      </c>
      <c r="B19" s="26">
        <f>((Data!B20-Data!B19)/Data!B19)*100</f>
        <v>0.67795193639422013</v>
      </c>
      <c r="C19" s="26">
        <f>((Data!C20-Data!C19)/Data!C19)*100</f>
        <v>3.0389464392342034</v>
      </c>
      <c r="D19" s="26">
        <f>((Data!D20-Data!D19)/Data!D19)*100</f>
        <v>2.7377026301763725</v>
      </c>
      <c r="E19" s="26">
        <f>((Data!E20-Data!E19)/Data!E19)*100</f>
        <v>0.42848286881880121</v>
      </c>
      <c r="F19" s="26">
        <f>((Data!F20-Data!F19)/Data!F19)*100</f>
        <v>6.1021459303209324</v>
      </c>
      <c r="G19" s="26">
        <f>((Data!G20-Data!G19)/Data!G19)*100</f>
        <v>1.8040012183919139</v>
      </c>
      <c r="H19" s="26">
        <f>((Data!H20-Data!H19)/Data!H19)*100</f>
        <v>2.4100826805665081</v>
      </c>
      <c r="I19" s="26">
        <f>((Data!I20-Data!I19)/Data!I19)*100</f>
        <v>1.5770316184179567</v>
      </c>
      <c r="J19" s="26">
        <f>((Data!J20-Data!J19)/Data!J19)*100</f>
        <v>6.0224818084559946</v>
      </c>
      <c r="K19" s="26">
        <f>((Data!K20-Data!K19)/Data!K19)*100</f>
        <v>-0.25648054623481614</v>
      </c>
    </row>
    <row r="20" spans="1:11" x14ac:dyDescent="0.25">
      <c r="A20" s="1">
        <v>44013</v>
      </c>
      <c r="B20" s="26">
        <f>((Data!B21-Data!B20)/Data!B20)*100</f>
        <v>1.4628203076219921</v>
      </c>
      <c r="C20" s="26">
        <f>((Data!C21-Data!C20)/Data!C20)*100</f>
        <v>3.872287210419683</v>
      </c>
      <c r="D20" s="26">
        <f>((Data!D21-Data!D20)/Data!D20)*100</f>
        <v>10.790463097013886</v>
      </c>
      <c r="E20" s="26">
        <f>((Data!E21-Data!E20)/Data!E20)*100</f>
        <v>0.42673491260601382</v>
      </c>
      <c r="F20" s="26">
        <f>((Data!F21-Data!F20)/Data!F20)*100</f>
        <v>7.5331871202445289</v>
      </c>
      <c r="G20" s="26">
        <f>((Data!G21-Data!G20)/Data!G20)*100</f>
        <v>4.0797525304061546</v>
      </c>
      <c r="H20" s="26">
        <f>((Data!H21-Data!H20)/Data!H20)*100</f>
        <v>3.6639785425476101</v>
      </c>
      <c r="I20" s="26">
        <f>((Data!I21-Data!I20)/Data!I20)*100</f>
        <v>3.7843995532226415</v>
      </c>
      <c r="J20" s="26">
        <f>((Data!J21-Data!J20)/Data!J20)*100</f>
        <v>9.0493655117538108</v>
      </c>
      <c r="K20" s="26">
        <f>((Data!K21-Data!K20)/Data!K20)*100</f>
        <v>1.3714297968274864</v>
      </c>
    </row>
    <row r="21" spans="1:11" x14ac:dyDescent="0.25">
      <c r="A21" s="1">
        <v>44044</v>
      </c>
      <c r="B21" s="26">
        <f>((Data!B22-Data!B21)/Data!B21)*100</f>
        <v>-0.93614501547821649</v>
      </c>
      <c r="C21" s="26">
        <f>((Data!C22-Data!C21)/Data!C21)*100</f>
        <v>0.7376564025075919</v>
      </c>
      <c r="D21" s="26">
        <f>((Data!D22-Data!D21)/Data!D21)*100</f>
        <v>-0.32356731296217844</v>
      </c>
      <c r="E21" s="26">
        <f>((Data!E22-Data!E21)/Data!E21)*100</f>
        <v>8.8868008411226343E-2</v>
      </c>
      <c r="F21" s="26">
        <f>((Data!F22-Data!F21)/Data!F21)*100</f>
        <v>10.944757361039514</v>
      </c>
      <c r="G21" s="26">
        <f>((Data!G22-Data!G21)/Data!G21)*100</f>
        <v>1.4385177637124387</v>
      </c>
      <c r="H21" s="26">
        <f>((Data!H22-Data!H21)/Data!H21)*100</f>
        <v>5.084760273845359</v>
      </c>
      <c r="I21" s="26">
        <f>((Data!I22-Data!I21)/Data!I21)*100</f>
        <v>4.6269422170553183</v>
      </c>
      <c r="J21" s="26">
        <f>((Data!J22-Data!J21)/Data!J21)*100</f>
        <v>2.743559634929706</v>
      </c>
      <c r="K21" s="26">
        <f>((Data!K22-Data!K21)/Data!K21)*100</f>
        <v>-0.4791394787619892</v>
      </c>
    </row>
    <row r="22" spans="1:11" x14ac:dyDescent="0.25">
      <c r="A22" s="1">
        <v>44075</v>
      </c>
      <c r="B22" s="26">
        <f>((Data!B23-Data!B22)/Data!B22)*100</f>
        <v>-9.3742086416176207E-2</v>
      </c>
      <c r="C22" s="26">
        <f>((Data!C23-Data!C22)/Data!C22)*100</f>
        <v>-2.0843852714771636</v>
      </c>
      <c r="D22" s="26">
        <f>((Data!D23-Data!D22)/Data!D22)*100</f>
        <v>-4.1714043377624579</v>
      </c>
      <c r="E22" s="26">
        <f>((Data!E23-Data!E22)/Data!E22)*100</f>
        <v>-3.3505322001450198E-2</v>
      </c>
      <c r="F22" s="26">
        <f>((Data!F23-Data!F22)/Data!F22)*100</f>
        <v>-5.7786462219670307</v>
      </c>
      <c r="G22" s="26">
        <f>((Data!G23-Data!G22)/Data!G22)*100</f>
        <v>-3.7968638709989557</v>
      </c>
      <c r="H22" s="26">
        <f>((Data!H23-Data!H22)/Data!H22)*100</f>
        <v>-1.680114549593684</v>
      </c>
      <c r="I22" s="26">
        <f>((Data!I23-Data!I22)/Data!I22)*100</f>
        <v>-4.2579039966647896</v>
      </c>
      <c r="J22" s="26">
        <f>((Data!J23-Data!J22)/Data!J22)*100</f>
        <v>-2.149811662151393</v>
      </c>
      <c r="K22" s="26">
        <f>((Data!K23-Data!K22)/Data!K22)*100</f>
        <v>-0.84961753223081327</v>
      </c>
    </row>
    <row r="23" spans="1:11" x14ac:dyDescent="0.25">
      <c r="A23" s="1">
        <v>44105</v>
      </c>
      <c r="B23" s="26">
        <f>((Data!B24-Data!B23)/Data!B23)*100</f>
        <v>-0.55343023222346244</v>
      </c>
      <c r="C23" s="26">
        <f>((Data!C24-Data!C23)/Data!C23)*100</f>
        <v>-0.49281607399238542</v>
      </c>
      <c r="D23" s="26">
        <f>((Data!D24-Data!D23)/Data!D23)*100</f>
        <v>-0.51942084141110445</v>
      </c>
      <c r="E23" s="26">
        <f>((Data!E24-Data!E23)/Data!E23)*100</f>
        <v>6.2955256520689062E-2</v>
      </c>
      <c r="F23" s="26">
        <f>((Data!F24-Data!F23)/Data!F23)*100</f>
        <v>-3.0449152490125657</v>
      </c>
      <c r="G23" s="26">
        <f>((Data!G24-Data!G23)/Data!G23)*100</f>
        <v>-2.2013311742817168</v>
      </c>
      <c r="H23" s="26">
        <f>((Data!H24-Data!H23)/Data!H23)*100</f>
        <v>-3.2809147224025605</v>
      </c>
      <c r="I23" s="26">
        <f>((Data!I24-Data!I23)/Data!I23)*100</f>
        <v>3.733478829356319</v>
      </c>
      <c r="J23" s="26">
        <f>((Data!J24-Data!J23)/Data!J23)*100</f>
        <v>2.3060400044103253</v>
      </c>
      <c r="K23" s="26">
        <f>((Data!K24-Data!K23)/Data!K23)*100</f>
        <v>-0.57125603714415862</v>
      </c>
    </row>
    <row r="24" spans="1:11" x14ac:dyDescent="0.25">
      <c r="A24" s="1">
        <v>44136</v>
      </c>
      <c r="B24" s="26">
        <f>((Data!B25-Data!B24)/Data!B24)*100</f>
        <v>1.2111397298184419</v>
      </c>
      <c r="C24" s="26">
        <f>((Data!C25-Data!C24)/Data!C24)*100</f>
        <v>4.1886351949856948</v>
      </c>
      <c r="D24" s="26">
        <f>((Data!D25-Data!D24)/Data!D24)*100</f>
        <v>-5.4086259616090606</v>
      </c>
      <c r="E24" s="26">
        <f>((Data!E25-Data!E24)/Data!E24)*100</f>
        <v>0.11032768054822634</v>
      </c>
      <c r="F24" s="26">
        <f>((Data!F25-Data!F24)/Data!F24)*100</f>
        <v>11.225778062855628</v>
      </c>
      <c r="G24" s="26">
        <f>((Data!G25-Data!G24)/Data!G24)*100</f>
        <v>12.757593748360618</v>
      </c>
      <c r="H24" s="26">
        <f>((Data!H25-Data!H24)/Data!H24)*100</f>
        <v>14.204945601217373</v>
      </c>
      <c r="I24" s="26">
        <f>((Data!I25-Data!I24)/Data!I24)*100</f>
        <v>17.423284927545591</v>
      </c>
      <c r="J24" s="26">
        <f>((Data!J25-Data!J24)/Data!J24)*100</f>
        <v>8.5596826909321919</v>
      </c>
      <c r="K24" s="26">
        <f>((Data!K25-Data!K24)/Data!K24)*100</f>
        <v>2.7578163656423271</v>
      </c>
    </row>
    <row r="25" spans="1:11" x14ac:dyDescent="0.25">
      <c r="A25" s="1">
        <v>44166</v>
      </c>
      <c r="B25" s="26">
        <f>((Data!B26-Data!B25)/Data!B25)*100</f>
        <v>-0.16689785721756328</v>
      </c>
      <c r="C25" s="26">
        <f>((Data!C26-Data!C25)/Data!C25)*100</f>
        <v>1.8194668967395775</v>
      </c>
      <c r="D25" s="26">
        <f>((Data!D26-Data!D25)/Data!D25)*100</f>
        <v>7.0138612646748975</v>
      </c>
      <c r="E25" s="26">
        <f>((Data!E26-Data!E25)/Data!E25)*100</f>
        <v>7.6890935879446329E-2</v>
      </c>
      <c r="F25" s="26">
        <f>((Data!F26-Data!F25)/Data!F25)*100</f>
        <v>4.7126402491687065</v>
      </c>
      <c r="G25" s="26">
        <f>((Data!G26-Data!G25)/Data!G25)*100</f>
        <v>4.1340199117703804</v>
      </c>
      <c r="H25" s="26">
        <f>((Data!H26-Data!H25)/Data!H25)*100</f>
        <v>4.4245035638585364</v>
      </c>
      <c r="I25" s="26">
        <f>((Data!I26-Data!I25)/Data!I25)*100</f>
        <v>6.1427237987106649</v>
      </c>
      <c r="J25" s="26">
        <f>((Data!J26-Data!J25)/Data!J25)*100</f>
        <v>5.3616669727275479</v>
      </c>
      <c r="K25" s="26">
        <f>((Data!K26-Data!K25)/Data!K25)*100</f>
        <v>3.6902345653158557</v>
      </c>
    </row>
    <row r="26" spans="1:11" x14ac:dyDescent="0.25">
      <c r="A26" s="1">
        <v>44197</v>
      </c>
      <c r="B26" s="26">
        <f>((Data!B27-Data!B26)/Data!B26)*100</f>
        <v>-0.37280226416143358</v>
      </c>
      <c r="C26" s="26">
        <f>((Data!C27-Data!C26)/Data!C26)*100</f>
        <v>-1.0970874906693822</v>
      </c>
      <c r="D26" s="26">
        <f>((Data!D27-Data!D26)/Data!D26)*100</f>
        <v>-3.2238169882952459</v>
      </c>
      <c r="E26" s="26">
        <f>((Data!E27-Data!E26)/Data!E26)*100</f>
        <v>0.17931944580776252</v>
      </c>
      <c r="F26" s="26">
        <f>((Data!F27-Data!F26)/Data!F26)*100</f>
        <v>0.44310786993454382</v>
      </c>
      <c r="G26" s="26">
        <f>((Data!G27-Data!G26)/Data!G26)*100</f>
        <v>-0.41787443605033642</v>
      </c>
      <c r="H26" s="26">
        <f>((Data!H27-Data!H26)/Data!H26)*100</f>
        <v>0.52239695009095011</v>
      </c>
      <c r="I26" s="26">
        <f>((Data!I27-Data!I26)/Data!I26)*100</f>
        <v>2.669092571471174</v>
      </c>
      <c r="J26" s="26">
        <f>((Data!J27-Data!J26)/Data!J26)*100</f>
        <v>3.7573255188816859</v>
      </c>
      <c r="K26" s="26">
        <f>((Data!K27-Data!K26)/Data!K26)*100</f>
        <v>2.3426545580828706</v>
      </c>
    </row>
    <row r="27" spans="1:11" x14ac:dyDescent="0.25">
      <c r="A27" s="1">
        <v>44228</v>
      </c>
      <c r="B27" s="26">
        <f>((Data!B28-Data!B27)/Data!B27)*100</f>
        <v>-1.704211453890633</v>
      </c>
      <c r="C27" s="26">
        <f>((Data!C28-Data!C27)/Data!C27)*100</f>
        <v>-3.3553113328185531</v>
      </c>
      <c r="D27" s="26">
        <f>((Data!D28-Data!D27)/Data!D27)*100</f>
        <v>-6.2568814168177074</v>
      </c>
      <c r="E27" s="26">
        <f>((Data!E28-Data!E27)/Data!E27)*100</f>
        <v>-1.9690069721126389E-2</v>
      </c>
      <c r="F27" s="26">
        <f>((Data!F28-Data!F27)/Data!F27)*100</f>
        <v>-0.13351803822774094</v>
      </c>
      <c r="G27" s="26">
        <f>((Data!G28-Data!G27)/Data!G27)*100</f>
        <v>4.0704982689055109</v>
      </c>
      <c r="H27" s="26">
        <f>((Data!H28-Data!H27)/Data!H27)*100</f>
        <v>2.6488172217552424</v>
      </c>
      <c r="I27" s="26">
        <f>((Data!I28-Data!I27)/Data!I27)*100</f>
        <v>8.7933503102679325</v>
      </c>
      <c r="J27" s="26">
        <f>((Data!J28-Data!J27)/Data!J27)*100</f>
        <v>1.5673422096773182</v>
      </c>
      <c r="K27" s="26">
        <f>((Data!K28-Data!K27)/Data!K27)*100</f>
        <v>4.2350460373383001</v>
      </c>
    </row>
    <row r="28" spans="1:11" x14ac:dyDescent="0.25">
      <c r="A28" s="1">
        <v>44256</v>
      </c>
      <c r="B28" s="26">
        <f>((Data!B29-Data!B28)/Data!B28)*100</f>
        <v>-1.2626300405081936</v>
      </c>
      <c r="C28" s="26">
        <f>((Data!C29-Data!C28)/Data!C28)*100</f>
        <v>-0.72948676853164973</v>
      </c>
      <c r="D28" s="26">
        <f>((Data!D29-Data!D28)/Data!D28)*100</f>
        <v>-1.1433105943012714</v>
      </c>
      <c r="E28" s="26">
        <f>((Data!E29-Data!E28)/Data!E28)*100</f>
        <v>-7.8680419684794937E-3</v>
      </c>
      <c r="F28" s="26">
        <f>((Data!F29-Data!F28)/Data!F28)*100</f>
        <v>1.5884555060166574</v>
      </c>
      <c r="G28" s="26">
        <f>((Data!G29-Data!G28)/Data!G28)*100</f>
        <v>2.7419368582073651</v>
      </c>
      <c r="H28" s="26">
        <f>((Data!H29-Data!H28)/Data!H28)*100</f>
        <v>2.5224538862270993</v>
      </c>
      <c r="I28" s="26">
        <f>((Data!I29-Data!I28)/Data!I28)*100</f>
        <v>4.9027666216899037</v>
      </c>
      <c r="J28" s="26">
        <f>((Data!J29-Data!J28)/Data!J28)*100</f>
        <v>-0.8382435093535362</v>
      </c>
      <c r="K28" s="26">
        <f>((Data!K29-Data!K28)/Data!K28)*100</f>
        <v>-1.041132830257687</v>
      </c>
    </row>
    <row r="29" spans="1:11" x14ac:dyDescent="0.25">
      <c r="A29" s="1">
        <v>44287</v>
      </c>
      <c r="B29" s="26">
        <f>((Data!B30-Data!B29)/Data!B29)*100</f>
        <v>0.78866658915977772</v>
      </c>
      <c r="C29" s="26">
        <f>((Data!C30-Data!C29)/Data!C29)*100</f>
        <v>2.4023389028124238</v>
      </c>
      <c r="D29" s="26">
        <f>((Data!D30-Data!D29)/Data!D29)*100</f>
        <v>3.5633887903231014</v>
      </c>
      <c r="E29" s="26">
        <f>((Data!E30-Data!E29)/Data!E29)*100</f>
        <v>6.3020821907804475E-2</v>
      </c>
      <c r="F29" s="26">
        <f>((Data!F30-Data!F29)/Data!F29)*100</f>
        <v>6.0435911168747216</v>
      </c>
      <c r="G29" s="26">
        <f>((Data!G30-Data!G29)/Data!G29)*100</f>
        <v>7.8649245970372377</v>
      </c>
      <c r="H29" s="26">
        <f>((Data!H30-Data!H29)/Data!H29)*100</f>
        <v>3.0543073801830904</v>
      </c>
      <c r="I29" s="26">
        <f>((Data!I30-Data!I29)/Data!I29)*100</f>
        <v>4.4245007254577811</v>
      </c>
      <c r="J29" s="26">
        <f>((Data!J30-Data!J29)/Data!J29)*100</f>
        <v>1.9179562772943353</v>
      </c>
      <c r="K29" s="26">
        <f>((Data!K30-Data!K29)/Data!K29)*100</f>
        <v>4.4392962716419806</v>
      </c>
    </row>
    <row r="30" spans="1:11" x14ac:dyDescent="0.25">
      <c r="A30" s="1">
        <v>44317</v>
      </c>
      <c r="B30" s="26">
        <f>((Data!B31-Data!B30)/Data!B30)*100</f>
        <v>0.22715491932731746</v>
      </c>
      <c r="C30" s="26">
        <f>((Data!C31-Data!C30)/Data!C30)*100</f>
        <v>0.97054822673472518</v>
      </c>
      <c r="D30" s="26">
        <f>((Data!D31-Data!D30)/Data!D30)*100</f>
        <v>7.6783779666258667</v>
      </c>
      <c r="E30" s="26">
        <f>((Data!E31-Data!E30)/Data!E30)*100</f>
        <v>8.870100722937195E-2</v>
      </c>
      <c r="F30" s="26">
        <f>((Data!F31-Data!F30)/Data!F30)*100</f>
        <v>-1.2012247046407492</v>
      </c>
      <c r="G30" s="26">
        <f>((Data!G31-Data!G30)/Data!G30)*100</f>
        <v>1.1751635423877769</v>
      </c>
      <c r="H30" s="26">
        <f>((Data!H31-Data!H30)/Data!H30)*100</f>
        <v>3.4577426170129315</v>
      </c>
      <c r="I30" s="26">
        <f>((Data!I31-Data!I30)/Data!I30)*100</f>
        <v>2.2351276944259073</v>
      </c>
      <c r="J30" s="26">
        <f>((Data!J31-Data!J30)/Data!J30)*100</f>
        <v>1.6987642927748867</v>
      </c>
      <c r="K30" s="26">
        <f>((Data!K31-Data!K30)/Data!K30)*100</f>
        <v>0.12286718679990837</v>
      </c>
    </row>
    <row r="31" spans="1:11" x14ac:dyDescent="0.25">
      <c r="A31" s="1">
        <v>44348</v>
      </c>
      <c r="B31" s="26">
        <f>((Data!B32-Data!B31)/Data!B31)*100</f>
        <v>0.89395537636124611</v>
      </c>
      <c r="C31" s="26">
        <f>((Data!C32-Data!C31)/Data!C31)*100</f>
        <v>0.85215587000993065</v>
      </c>
      <c r="D31" s="26">
        <f>((Data!D32-Data!D31)/Data!D31)*100</f>
        <v>-7.1476620983255401</v>
      </c>
      <c r="E31" s="26">
        <f>((Data!E32-Data!E31)/Data!E31)*100</f>
        <v>3.9759847348025228E-3</v>
      </c>
      <c r="F31" s="26">
        <f>((Data!F32-Data!F31)/Data!F31)*100</f>
        <v>6.1389982785882546</v>
      </c>
      <c r="G31" s="26">
        <f>((Data!G32-Data!G31)/Data!G31)*100</f>
        <v>0.61706881365738742</v>
      </c>
      <c r="H31" s="26">
        <f>((Data!H32-Data!H31)/Data!H31)*100</f>
        <v>-2.4137883286837174</v>
      </c>
      <c r="I31" s="26">
        <f>((Data!I32-Data!I31)/Data!I31)*100</f>
        <v>-1.3855896618348154</v>
      </c>
      <c r="J31" s="26">
        <f>((Data!J32-Data!J31)/Data!J31)*100</f>
        <v>0.79807529459424253</v>
      </c>
      <c r="K31" s="26">
        <f>((Data!K32-Data!K31)/Data!K31)*100</f>
        <v>1.6441467785698267</v>
      </c>
    </row>
    <row r="32" spans="1:11" x14ac:dyDescent="0.25">
      <c r="A32" s="1">
        <v>44378</v>
      </c>
      <c r="B32" s="26">
        <f>((Data!B33-Data!B32)/Data!B32)*100</f>
        <v>1.1719324754651181</v>
      </c>
      <c r="C32" s="26">
        <f>((Data!C33-Data!C32)/Data!C32)*100</f>
        <v>0.56194568254802346</v>
      </c>
      <c r="D32" s="26">
        <f>((Data!D33-Data!D32)/Data!D32)*100</f>
        <v>2.5297363508324295</v>
      </c>
      <c r="E32" s="26">
        <f>((Data!E33-Data!E32)/Data!E32)*100</f>
        <v>5.7153500159999433E-2</v>
      </c>
      <c r="F32" s="26">
        <f>((Data!F33-Data!F32)/Data!F32)*100</f>
        <v>2.9802591818426141</v>
      </c>
      <c r="G32" s="26">
        <f>((Data!G33-Data!G32)/Data!G32)*100</f>
        <v>4.9213213011107015</v>
      </c>
      <c r="H32" s="26">
        <f>((Data!H33-Data!H32)/Data!H32)*100</f>
        <v>1.6988926883469269</v>
      </c>
      <c r="I32" s="26">
        <f>((Data!I33-Data!I32)/Data!I32)*100</f>
        <v>-1.2765348451575023</v>
      </c>
      <c r="J32" s="26">
        <f>((Data!J33-Data!J32)/Data!J32)*100</f>
        <v>-5.3984567655714741</v>
      </c>
      <c r="K32" s="26">
        <f>((Data!K33-Data!K32)/Data!K32)*100</f>
        <v>-0.41041231590664801</v>
      </c>
    </row>
    <row r="33" spans="1:11" x14ac:dyDescent="0.25">
      <c r="A33" s="1">
        <v>44409</v>
      </c>
      <c r="B33" s="26">
        <f>((Data!B34-Data!B33)/Data!B33)*100</f>
        <v>-0.19242532392238088</v>
      </c>
      <c r="C33" s="26">
        <f>((Data!C34-Data!C33)/Data!C33)*100</f>
        <v>0.90396286277639459</v>
      </c>
      <c r="D33" s="26">
        <f>((Data!D34-Data!D33)/Data!D33)*100</f>
        <v>-7.6554514901070111E-2</v>
      </c>
      <c r="E33" s="26">
        <f>((Data!E34-Data!E33)/Data!E33)*100</f>
        <v>5.5217353889381378E-2</v>
      </c>
      <c r="F33" s="26">
        <f>((Data!F34-Data!F33)/Data!F33)*100</f>
        <v>4.2186819871499583</v>
      </c>
      <c r="G33" s="26">
        <f>((Data!G34-Data!G33)/Data!G33)*100</f>
        <v>1.5592502775198147</v>
      </c>
      <c r="H33" s="26">
        <f>((Data!H34-Data!H33)/Data!H33)*100</f>
        <v>1.4092029484632527</v>
      </c>
      <c r="I33" s="26">
        <f>((Data!I34-Data!I33)/Data!I33)*100</f>
        <v>2.0842994875881744</v>
      </c>
      <c r="J33" s="26">
        <f>((Data!J34-Data!J33)/Data!J33)*100</f>
        <v>2.1913474434785272</v>
      </c>
      <c r="K33" s="26">
        <f>((Data!K34-Data!K33)/Data!K33)*100</f>
        <v>0.87272923557069282</v>
      </c>
    </row>
    <row r="34" spans="1:11" x14ac:dyDescent="0.25">
      <c r="A34" s="1">
        <v>44440</v>
      </c>
      <c r="B34" s="26">
        <f>((Data!B35-Data!B34)/Data!B34)*100</f>
        <v>-1.0129898981300485</v>
      </c>
      <c r="C34" s="26">
        <f>((Data!C35-Data!C34)/Data!C34)*100</f>
        <v>-2.6344617251395861</v>
      </c>
      <c r="D34" s="26">
        <f>((Data!D35-Data!D34)/Data!D34)*100</f>
        <v>-3.2235259249240542</v>
      </c>
      <c r="E34" s="26">
        <f>((Data!E35-Data!E34)/Data!E34)*100</f>
        <v>1.3792756852671464E-2</v>
      </c>
      <c r="F34" s="26">
        <f>((Data!F35-Data!F34)/Data!F34)*100</f>
        <v>-5.7876156121664399</v>
      </c>
      <c r="G34" s="26">
        <f>((Data!G35-Data!G34)/Data!G34)*100</f>
        <v>-6.4824325356146195</v>
      </c>
      <c r="H34" s="26">
        <f>((Data!H35-Data!H34)/Data!H34)*100</f>
        <v>-3.2335651238435403</v>
      </c>
      <c r="I34" s="26">
        <f>((Data!I35-Data!I34)/Data!I34)*100</f>
        <v>-2.9249898809019541</v>
      </c>
      <c r="J34" s="26">
        <f>((Data!J35-Data!J34)/Data!J34)*100</f>
        <v>-4.2504459617074506</v>
      </c>
      <c r="K34" s="26">
        <f>((Data!K35-Data!K34)/Data!K34)*100</f>
        <v>-1.4900316885824458</v>
      </c>
    </row>
    <row r="35" spans="1:11" x14ac:dyDescent="0.25">
      <c r="A35" s="1">
        <v>44470</v>
      </c>
      <c r="B35" s="26">
        <f>((Data!B36-Data!B35)/Data!B35)*100</f>
        <v>7.4345834359319421E-2</v>
      </c>
      <c r="C35" s="26">
        <f>((Data!C36-Data!C35)/Data!C35)*100</f>
        <v>0.15291455562372744</v>
      </c>
      <c r="D35" s="26">
        <f>((Data!D36-Data!D35)/Data!D35)*100</f>
        <v>1.4797178527085821</v>
      </c>
      <c r="E35" s="26">
        <f>((Data!E36-Data!E35)/Data!E35)*100</f>
        <v>-0.18544736700485615</v>
      </c>
      <c r="F35" s="26">
        <f>((Data!F36-Data!F35)/Data!F35)*100</f>
        <v>7.9835903137038251</v>
      </c>
      <c r="G35" s="26">
        <f>((Data!G36-Data!G35)/Data!G35)*100</f>
        <v>7.3755505851708651</v>
      </c>
      <c r="H35" s="26">
        <f>((Data!H36-Data!H35)/Data!H35)*100</f>
        <v>3.1759372435753592</v>
      </c>
      <c r="I35" s="26">
        <f>((Data!I36-Data!I35)/Data!I35)*100</f>
        <v>4.9588065256281411</v>
      </c>
      <c r="J35" s="26">
        <f>((Data!J36-Data!J35)/Data!J35)*100</f>
        <v>2.2396820475483898</v>
      </c>
      <c r="K35" s="26">
        <f>((Data!K36-Data!K35)/Data!K35)*100</f>
        <v>-11.490607242932194</v>
      </c>
    </row>
    <row r="36" spans="1:11" x14ac:dyDescent="0.25">
      <c r="A36" s="1">
        <v>44501</v>
      </c>
      <c r="B36" s="26">
        <f>((Data!B37-Data!B36)/Data!B36)*100</f>
        <v>0.19924514726988332</v>
      </c>
      <c r="C36" s="26">
        <f>((Data!C37-Data!C36)/Data!C36)*100</f>
        <v>-1.8946612951087374</v>
      </c>
      <c r="D36" s="26">
        <f>((Data!D37-Data!D36)/Data!D36)*100</f>
        <v>-0.69006536969832333</v>
      </c>
      <c r="E36" s="26">
        <f>((Data!E37-Data!E36)/Data!E36)*100</f>
        <v>3.3500986488576967E-2</v>
      </c>
      <c r="F36" s="26">
        <f>((Data!F37-Data!F36)/Data!F36)*100</f>
        <v>1.9968544489858377</v>
      </c>
      <c r="G36" s="26">
        <f>((Data!G37-Data!G36)/Data!G36)*100</f>
        <v>-1.5042739486950218</v>
      </c>
      <c r="H36" s="26">
        <f>((Data!H37-Data!H36)/Data!H36)*100</f>
        <v>-4.6573987522368974</v>
      </c>
      <c r="I36" s="26">
        <f>((Data!I37-Data!I36)/Data!I36)*100</f>
        <v>-3.0231067645289764</v>
      </c>
      <c r="J36" s="26">
        <f>((Data!J37-Data!J36)/Data!J36)*100</f>
        <v>-2.9016966076049586</v>
      </c>
      <c r="K36" s="26">
        <f>((Data!K37-Data!K36)/Data!K36)*100</f>
        <v>10.441743087488058</v>
      </c>
    </row>
    <row r="37" spans="1:11" x14ac:dyDescent="0.25">
      <c r="A37" s="1">
        <v>44531</v>
      </c>
      <c r="B37" s="26">
        <f>((Data!B38-Data!B37)/Data!B37)*100</f>
        <v>-0.62836040131466642</v>
      </c>
      <c r="C37" s="26">
        <f>((Data!C38-Data!C37)/Data!C37)*100</f>
        <v>1.8111647168228371</v>
      </c>
      <c r="D37" s="26">
        <f>((Data!D38-Data!D37)/Data!D37)*100</f>
        <v>3.2990977123063376</v>
      </c>
      <c r="E37" s="26">
        <f>((Data!E38-Data!E37)/Data!E37)*100</f>
        <v>-0.17207659893194943</v>
      </c>
      <c r="F37" s="26">
        <f>((Data!F38-Data!F37)/Data!F37)*100</f>
        <v>1.0233118642253283</v>
      </c>
      <c r="G37" s="26">
        <f>((Data!G38-Data!G37)/Data!G37)*100</f>
        <v>6.2478318433589921</v>
      </c>
      <c r="H37" s="26">
        <f>((Data!H38-Data!H37)/Data!H37)*100</f>
        <v>2.414373642078901</v>
      </c>
      <c r="I37" s="26">
        <f>((Data!I38-Data!I37)/Data!I37)*100</f>
        <v>4.2127937582173933</v>
      </c>
      <c r="J37" s="26">
        <f>((Data!J38-Data!J37)/Data!J37)*100</f>
        <v>0.54889082535133848</v>
      </c>
      <c r="K37" s="26">
        <f>((Data!K38-Data!K37)/Data!K37)*100</f>
        <v>1.344004410972947</v>
      </c>
    </row>
    <row r="38" spans="1:11" x14ac:dyDescent="0.25">
      <c r="A38" s="1">
        <v>44562</v>
      </c>
      <c r="B38" s="26">
        <f>((Data!B39-Data!B38)/Data!B38)*100</f>
        <v>-1.5970043562406402</v>
      </c>
      <c r="C38" s="26">
        <f>((Data!C39-Data!C38)/Data!C38)*100</f>
        <v>-2.7236164262842455</v>
      </c>
      <c r="D38" s="26">
        <f>((Data!D39-Data!D38)/Data!D38)*100</f>
        <v>-1.6787612677042527</v>
      </c>
      <c r="E38" s="26">
        <f>((Data!E39-Data!E38)/Data!E38)*100</f>
        <v>0.16640161575032653</v>
      </c>
      <c r="F38" s="26">
        <f>((Data!F39-Data!F38)/Data!F38)*100</f>
        <v>-8.6304747233732062</v>
      </c>
      <c r="G38" s="26">
        <f>((Data!G39-Data!G38)/Data!G38)*100</f>
        <v>-5.3554389185527072</v>
      </c>
      <c r="H38" s="26">
        <f>((Data!H39-Data!H38)/Data!H38)*100</f>
        <v>-2.4935043879323904</v>
      </c>
      <c r="I38" s="26">
        <f>((Data!I39-Data!I38)/Data!I38)*100</f>
        <v>-3.7711010499603432</v>
      </c>
      <c r="J38" s="26">
        <f>((Data!J39-Data!J38)/Data!J38)*100</f>
        <v>1.4146958430815821</v>
      </c>
      <c r="K38" s="26">
        <f>((Data!K39-Data!K38)/Data!K38)*100</f>
        <v>-1.5236987496367111</v>
      </c>
    </row>
    <row r="39" spans="1:11" x14ac:dyDescent="0.25">
      <c r="A39" s="1">
        <v>44593</v>
      </c>
      <c r="B39" s="26">
        <f>((Data!B40-Data!B39)/Data!B39)*100</f>
        <v>-1.3011966610442545</v>
      </c>
      <c r="C39" s="26">
        <f>((Data!C40-Data!C39)/Data!C39)*100</f>
        <v>-5.8645046512279082</v>
      </c>
      <c r="D39" s="26">
        <f>((Data!D40-Data!D39)/Data!D39)*100</f>
        <v>6.1217257237826876</v>
      </c>
      <c r="E39" s="26">
        <f>((Data!E40-Data!E39)/Data!E39)*100</f>
        <v>-0.2278059116177103</v>
      </c>
      <c r="F39" s="26">
        <f>((Data!F40-Data!F39)/Data!F39)*100</f>
        <v>-4.4759796859284293</v>
      </c>
      <c r="G39" s="26">
        <f>((Data!G40-Data!G39)/Data!G39)*100</f>
        <v>-2.4790492445422583</v>
      </c>
      <c r="H39" s="26">
        <f>((Data!H40-Data!H39)/Data!H39)*100</f>
        <v>-2.6014788774795541</v>
      </c>
      <c r="I39" s="26">
        <f>((Data!I40-Data!I39)/Data!I39)*100</f>
        <v>1.6261061658103677</v>
      </c>
      <c r="J39" s="26">
        <f>((Data!J40-Data!J39)/Data!J39)*100</f>
        <v>-3.7245737254498681</v>
      </c>
      <c r="K39" s="26">
        <f>((Data!K40-Data!K39)/Data!K39)*100</f>
        <v>0.22922876113195412</v>
      </c>
    </row>
    <row r="40" spans="1:11" x14ac:dyDescent="0.25">
      <c r="A40" s="1">
        <v>44621</v>
      </c>
      <c r="B40" s="26">
        <f>((Data!B41-Data!B40)/Data!B40)*100</f>
        <v>-2.7447338417969505</v>
      </c>
      <c r="C40" s="26">
        <f>((Data!C41-Data!C40)/Data!C40)*100</f>
        <v>-1.1015429162771293</v>
      </c>
      <c r="D40" s="26">
        <f>((Data!D41-Data!D40)/Data!D40)*100</f>
        <v>1.2725579950304984</v>
      </c>
      <c r="E40" s="26">
        <f>((Data!E41-Data!E40)/Data!E40)*100</f>
        <v>-0.14510165549713167</v>
      </c>
      <c r="F40" s="26">
        <f>((Data!F41-Data!F40)/Data!F40)*100</f>
        <v>4.5386545857361194</v>
      </c>
      <c r="G40" s="26">
        <f>((Data!G41-Data!G40)/Data!G40)*100</f>
        <v>4.5829022700949755</v>
      </c>
      <c r="H40" s="26">
        <f>((Data!H41-Data!H40)/Data!H40)*100</f>
        <v>0.61637434645394529</v>
      </c>
      <c r="I40" s="26">
        <f>((Data!I41-Data!I40)/Data!I40)*100</f>
        <v>1.2662485473809173</v>
      </c>
      <c r="J40" s="26">
        <f>((Data!J41-Data!J40)/Data!J40)*100</f>
        <v>-3.5340991989210271</v>
      </c>
      <c r="K40" s="26">
        <f>((Data!K41-Data!K40)/Data!K40)*100</f>
        <v>2.8016016229547089</v>
      </c>
    </row>
    <row r="41" spans="1:11" x14ac:dyDescent="0.25">
      <c r="A41" s="1">
        <v>44652</v>
      </c>
      <c r="B41" s="26">
        <f>((Data!B42-Data!B41)/Data!B41)*100</f>
        <v>-4.0606655057520396</v>
      </c>
      <c r="C41" s="26">
        <f>((Data!C42-Data!C41)/Data!C41)*100</f>
        <v>-6.7028362488783948</v>
      </c>
      <c r="D41" s="26">
        <f>((Data!D42-Data!D41)/Data!D41)*100</f>
        <v>-2.0702963524693434</v>
      </c>
      <c r="E41" s="26">
        <f>((Data!E42-Data!E41)/Data!E41)*100</f>
        <v>-5.1807968212137172E-2</v>
      </c>
      <c r="F41" s="26">
        <f>((Data!F42-Data!F41)/Data!F41)*100</f>
        <v>-13.488925880279403</v>
      </c>
      <c r="G41" s="26">
        <f>((Data!G42-Data!G41)/Data!G41)*100</f>
        <v>-4.7235903883647223</v>
      </c>
      <c r="H41" s="26">
        <f>((Data!H42-Data!H41)/Data!H41)*100</f>
        <v>-7.0595097321947398</v>
      </c>
      <c r="I41" s="26">
        <f>((Data!I42-Data!I41)/Data!I41)*100</f>
        <v>-6.0061460716728821</v>
      </c>
      <c r="J41" s="26">
        <f>((Data!J42-Data!J41)/Data!J41)*100</f>
        <v>-5.559180648690929</v>
      </c>
      <c r="K41" s="26">
        <f>((Data!K42-Data!K41)/Data!K41)*100</f>
        <v>-1.1401683624246388</v>
      </c>
    </row>
    <row r="42" spans="1:11" x14ac:dyDescent="0.25">
      <c r="A42" s="1">
        <v>44682</v>
      </c>
      <c r="B42" s="26">
        <f>((Data!B43-Data!B42)/Data!B42)*100</f>
        <v>0.89430853105856523</v>
      </c>
      <c r="C42" s="26">
        <f>((Data!C43-Data!C42)/Data!C42)*100</f>
        <v>0.80206570714992498</v>
      </c>
      <c r="D42" s="26">
        <f>((Data!D43-Data!D42)/Data!D42)*100</f>
        <v>-3.2615477661068115</v>
      </c>
      <c r="E42" s="26">
        <f>((Data!E43-Data!E42)/Data!E42)*100</f>
        <v>-7.3774138728400329E-2</v>
      </c>
      <c r="F42" s="26">
        <f>((Data!F43-Data!F42)/Data!F42)*100</f>
        <v>-1.5865797594730142</v>
      </c>
      <c r="G42" s="26">
        <f>((Data!G43-Data!G42)/Data!G42)*100</f>
        <v>-4.440438959340784</v>
      </c>
      <c r="H42" s="26">
        <f>((Data!H43-Data!H42)/Data!H42)*100</f>
        <v>1.9774020457090715</v>
      </c>
      <c r="I42" s="26">
        <f>((Data!I43-Data!I42)/Data!I42)*100</f>
        <v>1.8629839784132476</v>
      </c>
      <c r="J42" s="26">
        <f>((Data!J43-Data!J42)/Data!J42)*100</f>
        <v>0.46041000834162737</v>
      </c>
      <c r="K42" s="26">
        <f>((Data!K43-Data!K42)/Data!K42)*100</f>
        <v>0.30944066762420874</v>
      </c>
    </row>
    <row r="43" spans="1:11" x14ac:dyDescent="0.25">
      <c r="A43" s="1">
        <v>44713</v>
      </c>
      <c r="B43" s="26">
        <f>((Data!B44-Data!B43)/Data!B43)*100</f>
        <v>-1.6698636344133959</v>
      </c>
      <c r="C43" s="26">
        <f>((Data!C44-Data!C43)/Data!C43)*100</f>
        <v>-6.1226463402118032</v>
      </c>
      <c r="D43" s="26">
        <f>((Data!D44-Data!D43)/Data!D43)*100</f>
        <v>-1.5659651077123538</v>
      </c>
      <c r="E43" s="26">
        <f>((Data!E44-Data!E43)/Data!E43)*100</f>
        <v>-6.7908913659225426E-2</v>
      </c>
      <c r="F43" s="26">
        <f>((Data!F44-Data!F43)/Data!F43)*100</f>
        <v>-9.0826643155570235</v>
      </c>
      <c r="G43" s="26">
        <f>((Data!G44-Data!G43)/Data!G43)*100</f>
        <v>-8.6512921575688289</v>
      </c>
      <c r="H43" s="26">
        <f>((Data!H44-Data!H43)/Data!H43)*100</f>
        <v>-11.234224388534107</v>
      </c>
      <c r="I43" s="26">
        <f>((Data!I44-Data!I43)/Data!I43)*100</f>
        <v>-10.747033564980644</v>
      </c>
      <c r="J43" s="26">
        <f>((Data!J44-Data!J43)/Data!J43)*100</f>
        <v>-4.5600459597078462</v>
      </c>
      <c r="K43" s="26">
        <f>((Data!K44-Data!K43)/Data!K43)*100</f>
        <v>-1.5423537607511622</v>
      </c>
    </row>
    <row r="44" spans="1:11" x14ac:dyDescent="0.25">
      <c r="A44" s="1">
        <v>44743</v>
      </c>
      <c r="B44" s="26">
        <f>((Data!B45-Data!B44)/Data!B44)*100</f>
        <v>2.3766865442241847</v>
      </c>
      <c r="C44" s="26">
        <f>((Data!C45-Data!C44)/Data!C44)*100</f>
        <v>3.5446871975302328</v>
      </c>
      <c r="D44" s="26">
        <f>((Data!D45-Data!D44)/Data!D44)*100</f>
        <v>-2.5881517491314989</v>
      </c>
      <c r="E44" s="26">
        <f>((Data!E45-Data!E44)/Data!E44)*100</f>
        <v>0.15174128856743674</v>
      </c>
      <c r="F44" s="26">
        <f>((Data!F45-Data!F44)/Data!F44)*100</f>
        <v>12.768096499966688</v>
      </c>
      <c r="G44" s="26">
        <f>((Data!G45-Data!G44)/Data!G44)*100</f>
        <v>9.0117901453783613</v>
      </c>
      <c r="H44" s="26">
        <f>((Data!H45-Data!H44)/Data!H44)*100</f>
        <v>7.5024184156879841</v>
      </c>
      <c r="I44" s="26">
        <f>((Data!I45-Data!I44)/Data!I44)*100</f>
        <v>10.352290122224863</v>
      </c>
      <c r="J44" s="26">
        <f>((Data!J45-Data!J44)/Data!J44)*100</f>
        <v>-5.4482355575870202E-2</v>
      </c>
      <c r="K44" s="26">
        <f>((Data!K45-Data!K44)/Data!K44)*100</f>
        <v>-1.708917790625563</v>
      </c>
    </row>
    <row r="45" spans="1:11" x14ac:dyDescent="0.25">
      <c r="A45" s="1">
        <v>44774</v>
      </c>
      <c r="B45" s="26">
        <f>((Data!B46-Data!B45)/Data!B45)*100</f>
        <v>-2.7984295944948707</v>
      </c>
      <c r="C45" s="26">
        <f>((Data!C46-Data!C45)/Data!C45)*100</f>
        <v>-2.6784136144470927</v>
      </c>
      <c r="D45" s="26">
        <f>((Data!D46-Data!D45)/Data!D45)*100</f>
        <v>-2.9433282458309078</v>
      </c>
      <c r="E45" s="26">
        <f>((Data!E46-Data!E45)/Data!E45)*100</f>
        <v>0.27766591321496459</v>
      </c>
      <c r="F45" s="26">
        <f>((Data!F46-Data!F45)/Data!F45)*100</f>
        <v>-5.1321844378903041</v>
      </c>
      <c r="G45" s="26">
        <f>((Data!G46-Data!G45)/Data!G45)*100</f>
        <v>-6.5598730081305821</v>
      </c>
      <c r="H45" s="26">
        <f>((Data!H46-Data!H45)/Data!H45)*100</f>
        <v>-5.7932826607293437</v>
      </c>
      <c r="I45" s="26">
        <f>((Data!I46-Data!I45)/Data!I45)*100</f>
        <v>-2.7470407453082339</v>
      </c>
      <c r="J45" s="26">
        <f>((Data!J46-Data!J45)/Data!J45)*100</f>
        <v>-0.45982475339990331</v>
      </c>
      <c r="K45" s="26">
        <f>((Data!K46-Data!K45)/Data!K45)*100</f>
        <v>0.23181320918438658</v>
      </c>
    </row>
    <row r="46" spans="1:11" x14ac:dyDescent="0.25">
      <c r="A46" s="1">
        <v>44805</v>
      </c>
      <c r="B46" s="26">
        <f>((Data!B47-Data!B46)/Data!B46)*100</f>
        <v>-4.1927789597134115</v>
      </c>
      <c r="C46" s="26">
        <f>((Data!C47-Data!C46)/Data!C46)*100</f>
        <v>-6.5494000545524091</v>
      </c>
      <c r="D46" s="26">
        <f>((Data!D47-Data!D46)/Data!D46)*100</f>
        <v>-2.8881810636771639</v>
      </c>
      <c r="E46" s="26">
        <f>((Data!E47-Data!E46)/Data!E46)*100</f>
        <v>2.0143460549556107E-2</v>
      </c>
      <c r="F46" s="26">
        <f>((Data!F47-Data!F46)/Data!F46)*100</f>
        <v>-10.696039542433923</v>
      </c>
      <c r="G46" s="26">
        <f>((Data!G47-Data!G46)/Data!G46)*100</f>
        <v>-13.183675552733467</v>
      </c>
      <c r="H46" s="26">
        <f>((Data!H47-Data!H46)/Data!H46)*100</f>
        <v>-9.8532570492239184</v>
      </c>
      <c r="I46" s="26">
        <f>((Data!I47-Data!I46)/Data!I46)*100</f>
        <v>-10.386209177587418</v>
      </c>
      <c r="J46" s="26">
        <f>((Data!J47-Data!J46)/Data!J46)*100</f>
        <v>-11.281298414599911</v>
      </c>
      <c r="K46" s="26">
        <f>((Data!K47-Data!K46)/Data!K46)*100</f>
        <v>-0.46256023689247644</v>
      </c>
    </row>
    <row r="47" spans="1:11" x14ac:dyDescent="0.25">
      <c r="A47" s="1">
        <v>44835</v>
      </c>
      <c r="B47" s="26">
        <f>((Data!B48-Data!B47)/Data!B47)*100</f>
        <v>-1.1672349950371015</v>
      </c>
      <c r="C47" s="26">
        <f>((Data!C48-Data!C47)/Data!C47)*100</f>
        <v>-0.26491703544888628</v>
      </c>
      <c r="D47" s="26">
        <f>((Data!D48-Data!D47)/Data!D47)*100</f>
        <v>-1.7844407703562981</v>
      </c>
      <c r="E47" s="26">
        <f>((Data!E48-Data!E47)/Data!E47)*100</f>
        <v>2.3811228774616462E-2</v>
      </c>
      <c r="F47" s="26">
        <f>((Data!F48-Data!F47)/Data!F47)*100</f>
        <v>4.1867592923828134</v>
      </c>
      <c r="G47" s="26">
        <f>((Data!G48-Data!G47)/Data!G47)*100</f>
        <v>5.2788168993255491</v>
      </c>
      <c r="H47" s="26">
        <f>((Data!H48-Data!H47)/Data!H47)*100</f>
        <v>5.9689949371469044</v>
      </c>
      <c r="I47" s="26">
        <f>((Data!I48-Data!I47)/Data!I47)*100</f>
        <v>12.57716811536905</v>
      </c>
      <c r="J47" s="26">
        <f>((Data!J48-Data!J47)/Data!J47)*100</f>
        <v>-1.5371072680048896</v>
      </c>
      <c r="K47" s="26">
        <f>((Data!K48-Data!K47)/Data!K47)*100</f>
        <v>-2.4978159366318269</v>
      </c>
    </row>
    <row r="48" spans="1:11" x14ac:dyDescent="0.25">
      <c r="A48" s="1">
        <v>44866</v>
      </c>
      <c r="B48" s="26">
        <f>((Data!B49-Data!B48)/Data!B48)*100</f>
        <v>3.6524367310566124</v>
      </c>
      <c r="C48" s="26">
        <f>((Data!C49-Data!C48)/Data!C48)*100</f>
        <v>10.057964134846586</v>
      </c>
      <c r="D48" s="26">
        <f>((Data!D49-Data!D48)/Data!D48)*100</f>
        <v>8.4918659637302465</v>
      </c>
      <c r="E48" s="26">
        <f>((Data!E49-Data!E48)/Data!E48)*100</f>
        <v>0.50375458024632147</v>
      </c>
      <c r="F48" s="26">
        <f>((Data!F49-Data!F48)/Data!F48)*100</f>
        <v>5.5441583286369553</v>
      </c>
      <c r="G48" s="26">
        <f>((Data!G49-Data!G48)/Data!G48)*100</f>
        <v>6.7390288064195767</v>
      </c>
      <c r="H48" s="26">
        <f>((Data!H49-Data!H48)/Data!H48)*100</f>
        <v>12.582304423698352</v>
      </c>
      <c r="I48" s="26">
        <f>((Data!I49-Data!I48)/Data!I48)*100</f>
        <v>5.5600513592255245</v>
      </c>
      <c r="J48" s="26">
        <f>((Data!J49-Data!J48)/Data!J48)*100</f>
        <v>14.301848471630743</v>
      </c>
      <c r="K48" s="26">
        <f>((Data!K49-Data!K48)/Data!K48)*100</f>
        <v>1.3322559376837624</v>
      </c>
    </row>
    <row r="49" spans="1:12" x14ac:dyDescent="0.25">
      <c r="A49" s="1">
        <v>44896</v>
      </c>
      <c r="B49" s="26">
        <f>((Data!B50-Data!B49)/Data!B49)*100</f>
        <v>-1.0351573651894521</v>
      </c>
      <c r="C49" s="26">
        <f>((Data!C50-Data!C49)/Data!C49)*100</f>
        <v>-1.6527353696020108</v>
      </c>
      <c r="D49" s="26">
        <f>((Data!D50-Data!D49)/Data!D49)*100</f>
        <v>2.9306485665942961</v>
      </c>
      <c r="E49" s="26">
        <f>((Data!E50-Data!E49)/Data!E49)*100</f>
        <v>-7.2418543763986664E-3</v>
      </c>
      <c r="F49" s="26">
        <f>((Data!F50-Data!F49)/Data!F49)*100</f>
        <v>-9.230966683306935</v>
      </c>
      <c r="G49" s="26">
        <f>((Data!G50-Data!G49)/Data!G49)*100</f>
        <v>-3.7711907751977032</v>
      </c>
      <c r="H49" s="26">
        <f>((Data!H50-Data!H49)/Data!H49)*100</f>
        <v>-3.5412595282637507</v>
      </c>
      <c r="I49" s="26">
        <f>((Data!I50-Data!I49)/Data!I49)*100</f>
        <v>-6.3347837025307472</v>
      </c>
      <c r="J49" s="26">
        <f>((Data!J50-Data!J49)/Data!J49)*100</f>
        <v>-3.8005959409627215</v>
      </c>
      <c r="K49" s="26">
        <f>((Data!K50-Data!K49)/Data!K49)*100</f>
        <v>-3.2811935650721207</v>
      </c>
    </row>
    <row r="50" spans="1:12" x14ac:dyDescent="0.25">
      <c r="A50" s="1">
        <v>44927</v>
      </c>
      <c r="B50" s="26">
        <f>((Data!B51-Data!B50)/Data!B50)*100</f>
        <v>3.7925611629624356</v>
      </c>
      <c r="C50" s="26">
        <f>((Data!C51-Data!C50)/Data!C50)*100</f>
        <v>4.7428063392518851</v>
      </c>
      <c r="D50" s="26">
        <f>((Data!D51-Data!D50)/Data!D50)*100</f>
        <v>5.7592574319810987</v>
      </c>
      <c r="E50" s="26">
        <f>((Data!E51-Data!E50)/Data!E50)*100</f>
        <v>1.1943678960842423</v>
      </c>
      <c r="F50" s="26">
        <f>((Data!F51-Data!F50)/Data!F50)*100</f>
        <v>10.907801913695714</v>
      </c>
      <c r="G50" s="26">
        <f>((Data!G51-Data!G50)/Data!G50)*100</f>
        <v>9.4672033460401561</v>
      </c>
      <c r="H50" s="26">
        <f>((Data!H51-Data!H50)/Data!H50)*100</f>
        <v>10.427805592276105</v>
      </c>
      <c r="I50" s="26">
        <f>((Data!I51-Data!I50)/Data!I50)*100</f>
        <v>9.8390418135929192</v>
      </c>
      <c r="J50" s="26">
        <f>((Data!J51-Data!J50)/Data!J50)*100</f>
        <v>10.107228799810915</v>
      </c>
      <c r="K50" s="26">
        <f>((Data!K51-Data!K50)/Data!K50)*100</f>
        <v>3.774696076076351</v>
      </c>
    </row>
    <row r="51" spans="1:12" x14ac:dyDescent="0.25">
      <c r="A51" s="1">
        <v>44958</v>
      </c>
      <c r="B51" s="26">
        <f>((Data!B52-Data!B51)/Data!B51)*100</f>
        <v>-2.8967922294783266</v>
      </c>
      <c r="C51" s="26">
        <f>((Data!C52-Data!C51)/Data!C51)*100</f>
        <v>-3.0371913561673143</v>
      </c>
      <c r="D51" s="26">
        <f>((Data!D52-Data!D51)/Data!D51)*100</f>
        <v>-5.3675963916424836</v>
      </c>
      <c r="E51" s="26">
        <f>((Data!E52-Data!E51)/Data!E51)*100</f>
        <v>-0.11914361919875978</v>
      </c>
      <c r="F51" s="26">
        <f>((Data!F52-Data!F51)/Data!F51)*100</f>
        <v>-0.35978670071397112</v>
      </c>
      <c r="G51" s="26">
        <f>((Data!G52-Data!G51)/Data!G51)*100</f>
        <v>-4.7063611246672767</v>
      </c>
      <c r="H51" s="26">
        <f>((Data!H52-Data!H51)/Data!H51)*100</f>
        <v>-3.4557187967005181</v>
      </c>
      <c r="I51" s="26">
        <f>((Data!I52-Data!I51)/Data!I51)*100</f>
        <v>-2.2573685025365782</v>
      </c>
      <c r="J51" s="26">
        <f>((Data!J52-Data!J51)/Data!J51)*100</f>
        <v>-6.6540360820625395</v>
      </c>
      <c r="K51" s="26">
        <f>((Data!K52-Data!K51)/Data!K51)*100</f>
        <v>9.2304047623356422E-2</v>
      </c>
    </row>
    <row r="52" spans="1:12" x14ac:dyDescent="0.25">
      <c r="A52" s="1">
        <v>44986</v>
      </c>
      <c r="B52" s="26">
        <f>((Data!B53-Data!B52)/Data!B52)*100</f>
        <v>2.6855681641525875</v>
      </c>
      <c r="C52" s="26">
        <f>((Data!C53-Data!C52)/Data!C52)*100</f>
        <v>1.5806071762874221</v>
      </c>
      <c r="D52" s="26">
        <f>((Data!D53-Data!D52)/Data!D52)*100</f>
        <v>7.9161282471666343</v>
      </c>
      <c r="E52" s="26">
        <f>((Data!E53-Data!E52)/Data!E52)*100</f>
        <v>0.38060513517723749</v>
      </c>
      <c r="F52" s="26">
        <f>((Data!F53-Data!F52)/Data!F52)*100</f>
        <v>9.3234824434902031</v>
      </c>
      <c r="G52" s="26">
        <f>((Data!G53-Data!G52)/Data!G52)*100</f>
        <v>-3.2080973107646966</v>
      </c>
      <c r="H52" s="26">
        <f>((Data!H53-Data!H52)/Data!H52)*100</f>
        <v>2.6525972546165595</v>
      </c>
      <c r="I52" s="26">
        <f>((Data!I53-Data!I52)/Data!I52)*100</f>
        <v>-6.2256474794223013</v>
      </c>
      <c r="J52" s="26">
        <f>((Data!J53-Data!J52)/Data!J52)*100</f>
        <v>2.4860566861474767</v>
      </c>
      <c r="K52" s="26">
        <f>((Data!K53-Data!K52)/Data!K52)*100</f>
        <v>3.1663185097078275</v>
      </c>
    </row>
    <row r="53" spans="1:12" x14ac:dyDescent="0.25">
      <c r="A53" s="1">
        <v>45017</v>
      </c>
      <c r="B53" s="26">
        <f>((Data!B54-Data!B53)/Data!B53)*100</f>
        <v>0.56745825131617356</v>
      </c>
      <c r="C53" s="26">
        <f>((Data!C54-Data!C53)/Data!C53)*100</f>
        <v>0.29526499373594123</v>
      </c>
      <c r="D53" s="26">
        <f>((Data!D54-Data!D53)/Data!D53)*100</f>
        <v>0.86235226532431886</v>
      </c>
      <c r="E53" s="26">
        <f>((Data!E54-Data!E53)/Data!E53)*100</f>
        <v>0.36691163549340405</v>
      </c>
      <c r="F53" s="26">
        <f>((Data!F54-Data!F53)/Data!F53)*100</f>
        <v>0.66349160687725228</v>
      </c>
      <c r="G53" s="26">
        <f>((Data!G54-Data!G53)/Data!G53)*100</f>
        <v>2.2874724265840611</v>
      </c>
      <c r="H53" s="26">
        <f>((Data!H54-Data!H53)/Data!H53)*100</f>
        <v>2.5218006127739732</v>
      </c>
      <c r="I53" s="26">
        <f>((Data!I54-Data!I53)/Data!I53)*100</f>
        <v>-0.37409235114116518</v>
      </c>
      <c r="J53" s="26">
        <f>((Data!J54-Data!J53)/Data!J53)*100</f>
        <v>-0.32400161712183895</v>
      </c>
      <c r="K53" s="26">
        <f>((Data!K54-Data!K53)/Data!K53)*100</f>
        <v>1.0131125348462582</v>
      </c>
    </row>
    <row r="54" spans="1:12" x14ac:dyDescent="0.25">
      <c r="A54" s="1">
        <v>45047</v>
      </c>
      <c r="B54" s="26">
        <f>((Data!B55-Data!B54)/Data!B54)*100</f>
        <v>-1.1588952094173068</v>
      </c>
      <c r="C54" s="26">
        <f>((Data!C55-Data!C54)/Data!C54)*100</f>
        <v>-1.1756169619207835</v>
      </c>
      <c r="D54" s="26">
        <f>((Data!D55-Data!D54)/Data!D54)*100</f>
        <v>-1.3419890078921721</v>
      </c>
      <c r="E54" s="26">
        <f>((Data!E55-Data!E54)/Data!E54)*100</f>
        <v>0.11780894158447203</v>
      </c>
      <c r="F54" s="26">
        <f>((Data!F55-Data!F54)/Data!F54)*100</f>
        <v>7.8838098930315192</v>
      </c>
      <c r="G54" s="26">
        <f>((Data!G55-Data!G54)/Data!G54)*100</f>
        <v>-3.907256944391682</v>
      </c>
      <c r="H54" s="26">
        <f>((Data!H55-Data!H54)/Data!H54)*100</f>
        <v>-3.7351943359753421</v>
      </c>
      <c r="I54" s="26">
        <f>((Data!I55-Data!I54)/Data!I54)*100</f>
        <v>-3.421528945572593</v>
      </c>
      <c r="J54" s="26">
        <f>((Data!J55-Data!J54)/Data!J54)*100</f>
        <v>-2.9572575760148387</v>
      </c>
      <c r="K54" s="26">
        <f>((Data!K55-Data!K54)/Data!K54)*100</f>
        <v>2.0648859199278622</v>
      </c>
    </row>
    <row r="55" spans="1:12" x14ac:dyDescent="0.25">
      <c r="A55" s="1">
        <v>45078</v>
      </c>
      <c r="B55" s="26">
        <f>((Data!B56-Data!B55)/Data!B55)*100</f>
        <v>-0.23679131710946477</v>
      </c>
      <c r="C55" s="26">
        <f>((Data!C56-Data!C55)/Data!C55)*100</f>
        <v>2.4923391349090629</v>
      </c>
      <c r="D55" s="26">
        <f>((Data!D56-Data!D55)/Data!D55)*100</f>
        <v>-2.2213706061101282</v>
      </c>
      <c r="E55" s="26">
        <f>((Data!E56-Data!E55)/Data!E55)*100</f>
        <v>0.19293495731238011</v>
      </c>
      <c r="F55" s="26">
        <f>((Data!F56-Data!F55)/Data!F55)*100</f>
        <v>6.1582248938575574</v>
      </c>
      <c r="G55" s="26">
        <f>((Data!G56-Data!G55)/Data!G55)*100</f>
        <v>2.636276563078948</v>
      </c>
      <c r="H55" s="26">
        <f>((Data!H56-Data!H55)/Data!H55)*100</f>
        <v>2.6498369146435641</v>
      </c>
      <c r="I55" s="26">
        <f>((Data!I56-Data!I55)/Data!I55)*100</f>
        <v>8.916102148250868</v>
      </c>
      <c r="J55" s="26">
        <f>((Data!J56-Data!J55)/Data!J55)*100</f>
        <v>4.1741442299308318</v>
      </c>
      <c r="K55" s="26">
        <f>((Data!K56-Data!K55)/Data!K55)*100</f>
        <v>1.1271752253120018</v>
      </c>
    </row>
    <row r="56" spans="1:12" x14ac:dyDescent="0.25">
      <c r="A56" s="1">
        <v>45108</v>
      </c>
      <c r="B56" s="26">
        <f>((Data!B57-Data!B56)/Data!B56)*100</f>
        <v>-0.1157156583262247</v>
      </c>
      <c r="C56" s="26">
        <f>((Data!C57-Data!C56)/Data!C56)*100</f>
        <v>1.7409338247944197</v>
      </c>
      <c r="D56" s="26">
        <f>((Data!D57-Data!D56)/Data!D56)*100</f>
        <v>2.2886642358628686</v>
      </c>
      <c r="E56" s="26">
        <f>((Data!E57-Data!E56)/Data!E56)*100</f>
        <v>0.52392611130917732</v>
      </c>
      <c r="F56" s="26">
        <f>((Data!F57-Data!F56)/Data!F56)*100</f>
        <v>4.0025695947119644</v>
      </c>
      <c r="G56" s="26">
        <f>((Data!G57-Data!G56)/Data!G56)*100</f>
        <v>3.9455231431160103</v>
      </c>
      <c r="H56" s="26">
        <f>((Data!H57-Data!H56)/Data!H56)*100</f>
        <v>5.0236558828633449</v>
      </c>
      <c r="I56" s="26">
        <f>((Data!I57-Data!I56)/Data!I56)*100</f>
        <v>6.0185172581821602</v>
      </c>
      <c r="J56" s="26">
        <f>((Data!J57-Data!J56)/Data!J56)*100</f>
        <v>6.4512859033209091</v>
      </c>
      <c r="K56" s="26">
        <f>((Data!K57-Data!K56)/Data!K56)*100</f>
        <v>0.97170211387935979</v>
      </c>
    </row>
    <row r="57" spans="1:12" x14ac:dyDescent="0.25">
      <c r="A57" s="1">
        <v>45139</v>
      </c>
      <c r="B57" s="26">
        <f>((Data!B58-Data!B57)/Data!B57)*100</f>
        <v>-0.67373493851671318</v>
      </c>
      <c r="C57" s="26">
        <f>((Data!C58-Data!C57)/Data!C57)*100</f>
        <v>-1.8429447131812788</v>
      </c>
      <c r="D57" s="26">
        <f>((Data!D58-Data!D57)/Data!D57)*100</f>
        <v>-1.2777635059317318</v>
      </c>
      <c r="E57" s="26">
        <f>((Data!E58-Data!E57)/Data!E57)*100</f>
        <v>9.9606785735521702E-2</v>
      </c>
      <c r="F57" s="26">
        <f>((Data!F58-Data!F57)/Data!F57)*100</f>
        <v>-1.4830044982024397</v>
      </c>
      <c r="G57" s="26">
        <f>((Data!G58-Data!G57)/Data!G57)*100</f>
        <v>-3.5383311539912339</v>
      </c>
      <c r="H57" s="26">
        <f>((Data!H58-Data!H57)/Data!H57)*100</f>
        <v>-3.9904642378495074</v>
      </c>
      <c r="I57" s="26">
        <f>((Data!I58-Data!I57)/Data!I57)*100</f>
        <v>-3.4061553655726309</v>
      </c>
      <c r="J57" s="26">
        <f>((Data!J58-Data!J57)/Data!J57)*100</f>
        <v>-5.8973832744094006</v>
      </c>
      <c r="K57" s="26">
        <f>((Data!K58-Data!K57)/Data!K57)*100</f>
        <v>-0.70760297805456451</v>
      </c>
    </row>
    <row r="58" spans="1:12" x14ac:dyDescent="0.25">
      <c r="A58" s="1">
        <v>45170</v>
      </c>
      <c r="B58" s="26">
        <f>((Data!B59-Data!B58)/Data!B58)*100</f>
        <v>-2.4857555102609354</v>
      </c>
      <c r="C58" s="26">
        <f>((Data!C59-Data!C58)/Data!C58)*100</f>
        <v>-3.3494844016522656</v>
      </c>
      <c r="D58" s="26">
        <f>((Data!D59-Data!D58)/Data!D58)*100</f>
        <v>-4.7605861131118061</v>
      </c>
      <c r="E58" s="26">
        <f>((Data!E59-Data!E58)/Data!E58)*100</f>
        <v>-0.13930766015982804</v>
      </c>
      <c r="F58" s="26">
        <f>((Data!F59-Data!F58)/Data!F58)*100</f>
        <v>-5.2170719649939219</v>
      </c>
      <c r="G58" s="26">
        <f>((Data!G59-Data!G58)/Data!G58)*100</f>
        <v>-7.554582017334849</v>
      </c>
      <c r="H58" s="26">
        <f>((Data!H59-Data!H58)/Data!H58)*100</f>
        <v>-3.8151447231374069</v>
      </c>
      <c r="I58" s="26">
        <f>((Data!I59-Data!I58)/Data!I58)*100</f>
        <v>-5.3190797961889063</v>
      </c>
      <c r="J58" s="26">
        <f>((Data!J59-Data!J58)/Data!J58)*100</f>
        <v>-3.2568523620425109</v>
      </c>
      <c r="K58" s="26">
        <f>((Data!K59-Data!K58)/Data!K58)*100</f>
        <v>0.37056114441515486</v>
      </c>
    </row>
    <row r="59" spans="1:12" x14ac:dyDescent="0.25">
      <c r="A59" s="1">
        <v>45200</v>
      </c>
      <c r="B59" s="26">
        <f>((Data!B60-Data!B59)/Data!B59)*100</f>
        <v>-1.5223329841696447</v>
      </c>
      <c r="C59" s="26">
        <f>((Data!C60-Data!C59)/Data!C59)*100</f>
        <v>-1.1979410026117656</v>
      </c>
      <c r="D59" s="26">
        <f>((Data!D60-Data!D59)/Data!D59)*100</f>
        <v>7.3724115570931295</v>
      </c>
      <c r="E59" s="26">
        <f>((Data!E60-Data!E59)/Data!E59)*100</f>
        <v>0.47575496116007571</v>
      </c>
      <c r="F59" s="26">
        <f>((Data!F60-Data!F59)/Data!F59)*100</f>
        <v>-1.9237138693578273</v>
      </c>
      <c r="G59" s="26">
        <f>((Data!G60-Data!G59)/Data!G59)*100</f>
        <v>-3.4377177003309813</v>
      </c>
      <c r="H59" s="26">
        <f>((Data!H60-Data!H59)/Data!H59)*100</f>
        <v>-3.5149940162923561</v>
      </c>
      <c r="I59" s="26">
        <f>((Data!I60-Data!I59)/Data!I59)*100</f>
        <v>-4.3269714385186981</v>
      </c>
      <c r="J59" s="26">
        <f>((Data!J60-Data!J59)/Data!J59)*100</f>
        <v>-2.4497010200315148</v>
      </c>
      <c r="K59" s="26">
        <f>((Data!K60-Data!K59)/Data!K59)*100</f>
        <v>-4.6577604114786277</v>
      </c>
    </row>
    <row r="60" spans="1:12" x14ac:dyDescent="0.25">
      <c r="A60" s="1">
        <v>45231</v>
      </c>
      <c r="B60" s="26">
        <f>((Data!B61-Data!B60)/Data!B60)*100</f>
        <v>4.5192939373172187</v>
      </c>
      <c r="C60" s="26">
        <f>((Data!C61-Data!C60)/Data!C60)*100</f>
        <v>6.2186415240163679</v>
      </c>
      <c r="D60" s="26">
        <f>((Data!D61-Data!D60)/Data!D60)*100</f>
        <v>2.531372564947389</v>
      </c>
      <c r="E60" s="26">
        <f>((Data!E61-Data!E60)/Data!E60)*100</f>
        <v>0.27888655442063548</v>
      </c>
      <c r="F60" s="26">
        <f>((Data!F61-Data!F60)/Data!F60)*100</f>
        <v>10.818824427165531</v>
      </c>
      <c r="G60" s="26">
        <f>((Data!G61-Data!G60)/Data!G60)*100</f>
        <v>10.599303690433457</v>
      </c>
      <c r="H60" s="26">
        <f>((Data!H61-Data!H60)/Data!H60)*100</f>
        <v>8.7901043938925163</v>
      </c>
      <c r="I60" s="26">
        <f>((Data!I61-Data!I60)/Data!I60)*100</f>
        <v>8.6578360570803898</v>
      </c>
      <c r="J60" s="26">
        <f>((Data!J61-Data!J60)/Data!J60)*100</f>
        <v>7.0901484860218966</v>
      </c>
      <c r="K60" s="26">
        <f>((Data!K61-Data!K60)/Data!K60)*100</f>
        <v>6.8554799465703269</v>
      </c>
    </row>
    <row r="61" spans="1:12" x14ac:dyDescent="0.25">
      <c r="A61" s="4" t="s">
        <v>12</v>
      </c>
      <c r="B61" s="25">
        <f>AVERAGE(B2:B60)*12</f>
        <v>0.63601335531066483</v>
      </c>
      <c r="C61" s="25">
        <f>AVERAGE(C2:C60)*12</f>
        <v>1.6191892909129724</v>
      </c>
      <c r="D61" s="25">
        <f>AVERAGE(D2:D60)*12</f>
        <v>10.069349727010103</v>
      </c>
      <c r="E61" s="25">
        <f>AVERAGE(E2:E60)*12</f>
        <v>1.9025899655755556</v>
      </c>
      <c r="F61" s="25">
        <f>AVERAGE(F2:F60)*12</f>
        <v>22.085148193356527</v>
      </c>
      <c r="G61" s="25">
        <f>AVERAGE(G2:G60)*12</f>
        <v>5.1813422654112955</v>
      </c>
      <c r="H61" s="25">
        <f>AVERAGE(H2:H60)*12</f>
        <v>8.9524785798865629</v>
      </c>
      <c r="I61" s="25">
        <f>AVERAGE(I2:I60)*12</f>
        <v>12.695620241404704</v>
      </c>
      <c r="J61" s="25">
        <f>AVERAGE(J2:J60)*12</f>
        <v>5.9772552708907218</v>
      </c>
      <c r="K61" s="25">
        <f>AVERAGE(K2:K60)*12</f>
        <v>3.8545895876987588</v>
      </c>
      <c r="L61" s="3" t="s">
        <v>14</v>
      </c>
    </row>
    <row r="62" spans="1:12" x14ac:dyDescent="0.25">
      <c r="A62" s="4" t="s">
        <v>13</v>
      </c>
      <c r="B62" s="25">
        <f>_xlfn.STDEV.S(B2:B60)*(12^0.5)</f>
        <v>6.2946430581459198</v>
      </c>
      <c r="C62" s="25">
        <f>_xlfn.STDEV.S(C2:C60)*(12^0.5)</f>
        <v>13.155040329511195</v>
      </c>
      <c r="D62" s="25">
        <f>_xlfn.STDEV.S(D2:D60)*(12^0.5)</f>
        <v>14.634570575299533</v>
      </c>
      <c r="E62" s="25">
        <f>_xlfn.STDEV.S(E2:E60)*(12^0.5)</f>
        <v>1.2524370950862236</v>
      </c>
      <c r="F62" s="25">
        <f>_xlfn.STDEV.S(F2:F60)*(12^0.5)</f>
        <v>22.322312269665904</v>
      </c>
      <c r="G62" s="25">
        <f>_xlfn.STDEV.S(G2:G60)*(12^0.5)</f>
        <v>22.03903843646993</v>
      </c>
      <c r="H62" s="25">
        <f>_xlfn.STDEV.S(H2:H60)*(12^0.5)</f>
        <v>19.028424294344656</v>
      </c>
      <c r="I62" s="25">
        <f>_xlfn.STDEV.S(I2:I60)*(12^0.5)</f>
        <v>24.419375774827348</v>
      </c>
      <c r="J62" s="25">
        <f>_xlfn.STDEV.S(J2:J60)*(12^0.5)</f>
        <v>18.866656871887109</v>
      </c>
      <c r="K62" s="25">
        <f>_xlfn.STDEV.S(K2:K60)*(12^0.5)</f>
        <v>10.212102240481764</v>
      </c>
    </row>
    <row r="63" spans="1:12" ht="15.75" thickBot="1" x14ac:dyDescent="0.3">
      <c r="A63" s="28" t="s">
        <v>25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</row>
    <row r="64" spans="1:12" x14ac:dyDescent="0.25">
      <c r="A64" s="10"/>
      <c r="B64" s="6" t="s">
        <v>15</v>
      </c>
      <c r="C64" s="6" t="s">
        <v>16</v>
      </c>
      <c r="D64" s="6" t="s">
        <v>17</v>
      </c>
      <c r="E64" s="6" t="s">
        <v>18</v>
      </c>
      <c r="F64" s="6" t="s">
        <v>19</v>
      </c>
      <c r="G64" s="6" t="s">
        <v>20</v>
      </c>
      <c r="H64" s="6" t="s">
        <v>21</v>
      </c>
      <c r="I64" s="6" t="s">
        <v>22</v>
      </c>
      <c r="J64" s="6" t="s">
        <v>23</v>
      </c>
      <c r="K64" s="7" t="s">
        <v>24</v>
      </c>
    </row>
    <row r="65" spans="1:37" x14ac:dyDescent="0.25">
      <c r="A65" s="8" t="s">
        <v>15</v>
      </c>
      <c r="B65" s="36">
        <v>1</v>
      </c>
      <c r="C65" s="36">
        <v>0.73291661650135864</v>
      </c>
      <c r="D65" s="36">
        <v>0.4762031031163777</v>
      </c>
      <c r="E65" s="36">
        <v>0.50078637559637551</v>
      </c>
      <c r="F65" s="36">
        <v>0.60361126212257044</v>
      </c>
      <c r="G65" s="36">
        <v>0.56575997666469902</v>
      </c>
      <c r="H65" s="36">
        <v>0.58253018063750539</v>
      </c>
      <c r="I65" s="36">
        <v>0.35286561755851609</v>
      </c>
      <c r="J65" s="36">
        <v>0.55729151425686618</v>
      </c>
      <c r="K65" s="36">
        <v>0.21136716612780984</v>
      </c>
      <c r="Z65" s="36"/>
      <c r="AA65" s="36"/>
      <c r="AB65" s="36"/>
      <c r="AC65" s="36"/>
      <c r="AD65" s="36"/>
      <c r="AE65" s="36"/>
      <c r="AF65" s="36"/>
    </row>
    <row r="66" spans="1:37" x14ac:dyDescent="0.25">
      <c r="A66" s="8" t="s">
        <v>16</v>
      </c>
      <c r="B66" s="36">
        <v>0.73291661650135864</v>
      </c>
      <c r="C66" s="36">
        <v>1</v>
      </c>
      <c r="D66" s="36">
        <v>0.42973664363627051</v>
      </c>
      <c r="E66" s="36">
        <v>0.71873333474245682</v>
      </c>
      <c r="F66" s="36">
        <v>0.73170908647528177</v>
      </c>
      <c r="G66" s="36">
        <v>0.81534851987571955</v>
      </c>
      <c r="H66" s="36">
        <v>0.84202369873443961</v>
      </c>
      <c r="I66" s="36">
        <v>0.71859720622416778</v>
      </c>
      <c r="J66" s="36">
        <v>0.83451060382891162</v>
      </c>
      <c r="K66" s="36">
        <v>0.1297035834198785</v>
      </c>
      <c r="Z66" s="36"/>
      <c r="AA66" s="36"/>
      <c r="AB66" s="36"/>
      <c r="AC66" s="36"/>
      <c r="AD66" s="36"/>
      <c r="AE66" s="36"/>
      <c r="AF66" s="36"/>
    </row>
    <row r="67" spans="1:37" x14ac:dyDescent="0.25">
      <c r="A67" s="8" t="s">
        <v>17</v>
      </c>
      <c r="B67" s="36">
        <v>0.4762031031163777</v>
      </c>
      <c r="C67" s="36">
        <v>0.42973664363627051</v>
      </c>
      <c r="D67" s="36">
        <v>1</v>
      </c>
      <c r="E67" s="36">
        <v>0.3662157877387181</v>
      </c>
      <c r="F67" s="36">
        <v>0.2779751254198965</v>
      </c>
      <c r="G67" s="36">
        <v>0.27602802637904833</v>
      </c>
      <c r="H67" s="36">
        <v>0.28884346101191877</v>
      </c>
      <c r="I67" s="36">
        <v>0.1065730960254898</v>
      </c>
      <c r="J67" s="36">
        <v>0.36047034162616259</v>
      </c>
      <c r="K67" s="36">
        <v>2.6357017349851734E-2</v>
      </c>
      <c r="Z67" s="36"/>
      <c r="AA67" s="36"/>
      <c r="AB67" s="36"/>
      <c r="AC67" s="36"/>
      <c r="AD67" s="36"/>
      <c r="AE67" s="36"/>
      <c r="AF67" s="36"/>
    </row>
    <row r="68" spans="1:37" x14ac:dyDescent="0.25">
      <c r="A68" s="8" t="s">
        <v>18</v>
      </c>
      <c r="B68" s="36">
        <v>0.50078637559637551</v>
      </c>
      <c r="C68" s="36">
        <v>0.71873333474245682</v>
      </c>
      <c r="D68" s="36">
        <v>0.3662157877387181</v>
      </c>
      <c r="E68" s="36">
        <v>1</v>
      </c>
      <c r="F68" s="36">
        <v>0.47001552906111538</v>
      </c>
      <c r="G68" s="36">
        <v>0.55056701069558245</v>
      </c>
      <c r="H68" s="36">
        <v>0.54447250074889575</v>
      </c>
      <c r="I68" s="36">
        <v>0.52124497573344708</v>
      </c>
      <c r="J68" s="36">
        <v>0.6581231524423885</v>
      </c>
      <c r="K68" s="36">
        <v>8.2303562205807718E-3</v>
      </c>
      <c r="Z68" s="36"/>
      <c r="AA68" s="36"/>
      <c r="AB68" s="36"/>
      <c r="AC68" s="36"/>
      <c r="AD68" s="36"/>
      <c r="AE68" s="36"/>
      <c r="AF68" s="36"/>
    </row>
    <row r="69" spans="1:37" x14ac:dyDescent="0.25">
      <c r="A69" s="8" t="s">
        <v>19</v>
      </c>
      <c r="B69" s="36">
        <v>0.60361126212257044</v>
      </c>
      <c r="C69" s="36">
        <v>0.73170908647528177</v>
      </c>
      <c r="D69" s="36">
        <v>0.2779751254198965</v>
      </c>
      <c r="E69" s="36">
        <v>0.47001552906111538</v>
      </c>
      <c r="F69" s="36">
        <v>1</v>
      </c>
      <c r="G69" s="36">
        <v>0.73249220227531786</v>
      </c>
      <c r="H69" s="36">
        <v>0.79792054145376157</v>
      </c>
      <c r="I69" s="36">
        <v>0.72648201252885203</v>
      </c>
      <c r="J69" s="36">
        <v>0.68368863348331799</v>
      </c>
      <c r="K69" s="36">
        <v>0.21250125644426859</v>
      </c>
      <c r="Z69" s="36"/>
      <c r="AA69" s="36"/>
      <c r="AB69" s="36"/>
      <c r="AC69" s="36"/>
      <c r="AD69" s="36"/>
      <c r="AE69" s="36"/>
      <c r="AF69" s="36"/>
    </row>
    <row r="70" spans="1:37" x14ac:dyDescent="0.25">
      <c r="A70" s="8" t="s">
        <v>20</v>
      </c>
      <c r="B70" s="36">
        <v>0.56575997666469902</v>
      </c>
      <c r="C70" s="36">
        <v>0.81534851987571955</v>
      </c>
      <c r="D70" s="36">
        <v>0.27602802637904833</v>
      </c>
      <c r="E70" s="36">
        <v>0.55056701069558245</v>
      </c>
      <c r="F70" s="36">
        <v>0.73249220227531786</v>
      </c>
      <c r="G70" s="36">
        <v>1</v>
      </c>
      <c r="H70" s="36">
        <v>0.8709005412810269</v>
      </c>
      <c r="I70" s="36">
        <v>0.86393911215369246</v>
      </c>
      <c r="J70" s="36">
        <v>0.72938853039886986</v>
      </c>
      <c r="K70" s="36">
        <v>0.12955439060801738</v>
      </c>
      <c r="Z70" s="36"/>
      <c r="AA70" s="36"/>
      <c r="AB70" s="36"/>
      <c r="AC70" s="36"/>
      <c r="AD70" s="36"/>
      <c r="AE70" s="36"/>
      <c r="AF70" s="36"/>
    </row>
    <row r="71" spans="1:37" x14ac:dyDescent="0.25">
      <c r="A71" s="8" t="s">
        <v>21</v>
      </c>
      <c r="B71" s="36">
        <v>0.58253018063750539</v>
      </c>
      <c r="C71" s="36">
        <v>0.84202369873443961</v>
      </c>
      <c r="D71" s="36">
        <v>0.28884346101191877</v>
      </c>
      <c r="E71" s="36">
        <v>0.54447250074889575</v>
      </c>
      <c r="F71" s="36">
        <v>0.79792054145376157</v>
      </c>
      <c r="G71" s="36">
        <v>0.8709005412810269</v>
      </c>
      <c r="H71" s="36">
        <v>1</v>
      </c>
      <c r="I71" s="36">
        <v>0.89235162305219695</v>
      </c>
      <c r="J71" s="36">
        <v>0.84122917344295023</v>
      </c>
      <c r="K71" s="36">
        <v>0.14646191772792738</v>
      </c>
      <c r="Z71" s="36"/>
      <c r="AA71" s="36"/>
      <c r="AB71" s="36"/>
      <c r="AC71" s="36"/>
      <c r="AD71" s="36"/>
      <c r="AE71" s="36"/>
      <c r="AF71" s="36"/>
    </row>
    <row r="72" spans="1:37" x14ac:dyDescent="0.25">
      <c r="A72" s="8" t="s">
        <v>22</v>
      </c>
      <c r="B72" s="36">
        <v>0.35286561755851609</v>
      </c>
      <c r="C72" s="36">
        <v>0.71859720622416778</v>
      </c>
      <c r="D72" s="36">
        <v>0.1065730960254898</v>
      </c>
      <c r="E72" s="36">
        <v>0.52124497573344708</v>
      </c>
      <c r="F72" s="36">
        <v>0.72648201252885203</v>
      </c>
      <c r="G72" s="36">
        <v>0.86393911215369246</v>
      </c>
      <c r="H72" s="36">
        <v>0.89235162305219695</v>
      </c>
      <c r="I72" s="36">
        <v>1</v>
      </c>
      <c r="J72" s="36">
        <v>0.77364436606494968</v>
      </c>
      <c r="K72" s="36">
        <v>0.10719666589045025</v>
      </c>
      <c r="Z72" s="36"/>
      <c r="AA72" s="36"/>
      <c r="AB72" s="36"/>
      <c r="AC72" s="36"/>
      <c r="AD72" s="36"/>
      <c r="AE72" s="36"/>
      <c r="AF72" s="36"/>
    </row>
    <row r="73" spans="1:37" x14ac:dyDescent="0.25">
      <c r="A73" s="8" t="s">
        <v>23</v>
      </c>
      <c r="B73" s="36">
        <v>0.55729151425686618</v>
      </c>
      <c r="C73" s="36">
        <v>0.83451060382891162</v>
      </c>
      <c r="D73" s="36">
        <v>0.36047034162616259</v>
      </c>
      <c r="E73" s="36">
        <v>0.6581231524423885</v>
      </c>
      <c r="F73" s="36">
        <v>0.68368863348331799</v>
      </c>
      <c r="G73" s="36">
        <v>0.72938853039886986</v>
      </c>
      <c r="H73" s="36">
        <v>0.84122917344295023</v>
      </c>
      <c r="I73" s="36">
        <v>0.77364436606494968</v>
      </c>
      <c r="J73" s="36">
        <v>1</v>
      </c>
      <c r="K73" s="36">
        <v>0.18838899995729125</v>
      </c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</row>
    <row r="74" spans="1:37" ht="15.75" thickBot="1" x14ac:dyDescent="0.3">
      <c r="A74" s="9" t="s">
        <v>24</v>
      </c>
      <c r="B74" s="37">
        <v>0.21136716612780984</v>
      </c>
      <c r="C74" s="37">
        <v>0.1297035834198785</v>
      </c>
      <c r="D74" s="37">
        <v>2.6357017349851734E-2</v>
      </c>
      <c r="E74" s="37">
        <v>8.2303562205807718E-3</v>
      </c>
      <c r="F74" s="37">
        <v>0.21250125644426859</v>
      </c>
      <c r="G74" s="37">
        <v>0.12955439060801738</v>
      </c>
      <c r="H74" s="37">
        <v>0.14646191772792738</v>
      </c>
      <c r="I74" s="37">
        <v>0.10719666589045025</v>
      </c>
      <c r="J74" s="37">
        <v>0.18838899995729125</v>
      </c>
      <c r="K74" s="37">
        <v>1</v>
      </c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</row>
    <row r="75" spans="1:37" ht="15.75" thickBot="1" x14ac:dyDescent="0.3">
      <c r="A75" s="29" t="s">
        <v>26</v>
      </c>
      <c r="B75" s="30"/>
      <c r="C75" s="30"/>
      <c r="D75" s="30"/>
      <c r="E75" s="30"/>
      <c r="F75" s="30"/>
      <c r="G75" s="30"/>
      <c r="H75" s="30"/>
      <c r="I75" s="30"/>
      <c r="J75" s="30"/>
      <c r="K75" s="31"/>
      <c r="AG75" s="36"/>
      <c r="AH75" s="36"/>
      <c r="AI75" s="36"/>
      <c r="AJ75" s="36"/>
      <c r="AK75" s="36"/>
    </row>
    <row r="76" spans="1:37" x14ac:dyDescent="0.25">
      <c r="A76" s="10"/>
      <c r="B76" s="6" t="s">
        <v>15</v>
      </c>
      <c r="C76" s="6" t="s">
        <v>16</v>
      </c>
      <c r="D76" s="6" t="s">
        <v>17</v>
      </c>
      <c r="E76" s="6" t="s">
        <v>18</v>
      </c>
      <c r="F76" s="6" t="s">
        <v>19</v>
      </c>
      <c r="G76" s="6" t="s">
        <v>20</v>
      </c>
      <c r="H76" s="6" t="s">
        <v>21</v>
      </c>
      <c r="I76" s="6" t="s">
        <v>22</v>
      </c>
      <c r="J76" s="6" t="s">
        <v>23</v>
      </c>
      <c r="K76" s="7" t="s">
        <v>24</v>
      </c>
      <c r="M76" s="36"/>
      <c r="AG76" s="36"/>
      <c r="AH76" s="36"/>
      <c r="AI76" s="36"/>
      <c r="AJ76" s="36"/>
      <c r="AK76" s="36"/>
    </row>
    <row r="77" spans="1:37" x14ac:dyDescent="0.25">
      <c r="A77" s="8" t="s">
        <v>15</v>
      </c>
      <c r="B77" t="e">
        <f>B65*HLOOKUP(B$76,$B:$K,3,0)*HLOOKUP($A77,$B:$K,64,0)</f>
        <v>#VALUE!</v>
      </c>
      <c r="C77" t="e">
        <f>C65*HLOOKUP(C$76,$B:$K,64,0)*HLOOKUP($A77,$B:$K,64,0)</f>
        <v>#VALUE!</v>
      </c>
      <c r="D77" t="e">
        <f>D65*HLOOKUP(D$76,$B:$K,64,0)*HLOOKUP($A77,$B:$K,64,0)</f>
        <v>#VALUE!</v>
      </c>
      <c r="E77" t="e">
        <f>E65*HLOOKUP(E$76,$B:$K,64,0)*HLOOKUP($A77,$B:$K,64,0)</f>
        <v>#VALUE!</v>
      </c>
      <c r="F77" t="e">
        <f>F65*HLOOKUP(F$76,$B:$K,64,0)*HLOOKUP($A77,$B:$K,64,0)</f>
        <v>#VALUE!</v>
      </c>
      <c r="G77" t="e">
        <f>G65*HLOOKUP(G$76,$B:$K,64,0)*HLOOKUP($A77,$B:$K,64,0)</f>
        <v>#VALUE!</v>
      </c>
      <c r="H77" t="e">
        <f>H65*HLOOKUP(H$76,$B:$K,64,0)*HLOOKUP($A77,$B:$K,64,0)</f>
        <v>#VALUE!</v>
      </c>
      <c r="I77" t="e">
        <f>I65*HLOOKUP(I$76,$B:$K,64,0)*HLOOKUP($A77,$B:$K,64,0)</f>
        <v>#VALUE!</v>
      </c>
      <c r="J77" t="e">
        <f>J65*HLOOKUP(J$76,$B:$K,64,0)*HLOOKUP($A77,$B:$K,64,0)</f>
        <v>#VALUE!</v>
      </c>
      <c r="K77" s="11" t="e">
        <f>K65*HLOOKUP(K$76,$B:$K,64,0)*HLOOKUP($A77,$B:$K,64,0)</f>
        <v>#VALUE!</v>
      </c>
      <c r="M77" s="36"/>
    </row>
    <row r="78" spans="1:37" x14ac:dyDescent="0.25">
      <c r="A78" s="8" t="s">
        <v>16</v>
      </c>
      <c r="B78" t="e">
        <f>B66*HLOOKUP(B$76,$B:$K,64,0)*HLOOKUP($A78,$B:$K,64,0)</f>
        <v>#VALUE!</v>
      </c>
      <c r="C78" t="e">
        <f>C66*HLOOKUP(C$76,$B:$K,64,0)*HLOOKUP($A78,$B:$K,64,0)</f>
        <v>#VALUE!</v>
      </c>
      <c r="D78" t="e">
        <f>D66*HLOOKUP(D$76,$B:$K,64,0)*HLOOKUP($A78,$B:$K,64,0)</f>
        <v>#VALUE!</v>
      </c>
      <c r="E78" t="e">
        <f>E66*HLOOKUP(E$76,$B:$K,64,0)*HLOOKUP($A78,$B:$K,64,0)</f>
        <v>#VALUE!</v>
      </c>
      <c r="F78" t="e">
        <f>F66*HLOOKUP(F$76,$B:$K,64,0)*HLOOKUP($A78,$B:$K,64,0)</f>
        <v>#VALUE!</v>
      </c>
      <c r="G78" t="e">
        <f>G66*HLOOKUP(G$76,$B:$K,64,0)*HLOOKUP($A78,$B:$K,64,0)</f>
        <v>#VALUE!</v>
      </c>
      <c r="H78" t="e">
        <f>H66*HLOOKUP(H$76,$B:$K,64,0)*HLOOKUP($A78,$B:$K,64,0)</f>
        <v>#VALUE!</v>
      </c>
      <c r="I78" t="e">
        <f>I66*HLOOKUP(I$76,$B:$K,64,0)*HLOOKUP($A78,$B:$K,64,0)</f>
        <v>#VALUE!</v>
      </c>
      <c r="J78" t="e">
        <f>J66*HLOOKUP(J$76,$B:$K,64,0)*HLOOKUP($A78,$B:$K,64,0)</f>
        <v>#VALUE!</v>
      </c>
      <c r="K78" s="11" t="e">
        <f>K66*HLOOKUP(K$76,$B:$K,64,0)*HLOOKUP($A78,$B:$K,64,0)</f>
        <v>#VALUE!</v>
      </c>
      <c r="M78" s="36"/>
    </row>
    <row r="79" spans="1:37" x14ac:dyDescent="0.25">
      <c r="A79" s="8" t="s">
        <v>17</v>
      </c>
      <c r="B79" t="e">
        <f>B67*HLOOKUP(B$76,$B:$K,64,0)*HLOOKUP($A79,$B:$K,64,0)</f>
        <v>#VALUE!</v>
      </c>
      <c r="C79" t="e">
        <f>C67*HLOOKUP(C$76,$B:$K,64,0)*HLOOKUP($A79,$B:$K,64,0)</f>
        <v>#VALUE!</v>
      </c>
      <c r="D79" t="e">
        <f>D67*HLOOKUP(D$76,$B:$K,64,0)*HLOOKUP($A79,$B:$K,64,0)</f>
        <v>#VALUE!</v>
      </c>
      <c r="E79" t="e">
        <f>E67*HLOOKUP(E$76,$B:$K,64,0)*HLOOKUP($A79,$B:$K,64,0)</f>
        <v>#VALUE!</v>
      </c>
      <c r="F79" t="e">
        <f>F67*HLOOKUP(F$76,$B:$K,64,0)*HLOOKUP($A79,$B:$K,64,0)</f>
        <v>#VALUE!</v>
      </c>
      <c r="G79" t="e">
        <f>G67*HLOOKUP(G$76,$B:$K,64,0)*HLOOKUP($A79,$B:$K,64,0)</f>
        <v>#VALUE!</v>
      </c>
      <c r="H79" t="e">
        <f>H67*HLOOKUP(H$76,$B:$K,64,0)*HLOOKUP($A79,$B:$K,64,0)</f>
        <v>#VALUE!</v>
      </c>
      <c r="I79" t="e">
        <f>I67*HLOOKUP(I$76,$B:$K,64,0)*HLOOKUP($A79,$B:$K,64,0)</f>
        <v>#VALUE!</v>
      </c>
      <c r="J79" t="e">
        <f>J67*HLOOKUP(J$76,$B:$K,64,0)*HLOOKUP($A79,$B:$K,64,0)</f>
        <v>#VALUE!</v>
      </c>
      <c r="K79" s="11" t="e">
        <f>K67*HLOOKUP(K$76,$B:$K,64,0)*HLOOKUP($A79,$B:$K,64,0)</f>
        <v>#VALUE!</v>
      </c>
    </row>
    <row r="80" spans="1:37" x14ac:dyDescent="0.25">
      <c r="A80" s="8" t="s">
        <v>18</v>
      </c>
      <c r="B80" t="e">
        <f>B68*HLOOKUP(B$76,$B:$K,64,0)*HLOOKUP($A80,$B:$K,64,0)</f>
        <v>#VALUE!</v>
      </c>
      <c r="C80" t="e">
        <f>C68*HLOOKUP(C$76,$B:$K,64,0)*HLOOKUP($A80,$B:$K,64,0)</f>
        <v>#VALUE!</v>
      </c>
      <c r="D80" t="e">
        <f>D68*HLOOKUP(D$76,$B:$K,64,0)*HLOOKUP($A80,$B:$K,64,0)</f>
        <v>#VALUE!</v>
      </c>
      <c r="E80" t="e">
        <f>E68*HLOOKUP(E$76,$B:$K,64,0)*HLOOKUP($A80,$B:$K,64,0)</f>
        <v>#VALUE!</v>
      </c>
      <c r="F80" t="e">
        <f>F68*HLOOKUP(F$76,$B:$K,64,0)*HLOOKUP($A80,$B:$K,64,0)</f>
        <v>#VALUE!</v>
      </c>
      <c r="G80" t="e">
        <f>G68*HLOOKUP(G$76,$B:$K,64,0)*HLOOKUP($A80,$B:$K,64,0)</f>
        <v>#VALUE!</v>
      </c>
      <c r="H80" t="e">
        <f>H68*HLOOKUP(H$76,$B:$K,64,0)*HLOOKUP($A80,$B:$K,64,0)</f>
        <v>#VALUE!</v>
      </c>
      <c r="I80" t="e">
        <f>I68*HLOOKUP(I$76,$B:$K,64,0)*HLOOKUP($A80,$B:$K,64,0)</f>
        <v>#VALUE!</v>
      </c>
      <c r="J80" t="e">
        <f>J68*HLOOKUP(J$76,$B:$K,64,0)*HLOOKUP($A80,$B:$K,64,0)</f>
        <v>#VALUE!</v>
      </c>
      <c r="K80" s="11" t="e">
        <f>K68*HLOOKUP(K$76,$B:$K,64,0)*HLOOKUP($A80,$B:$K,64,0)</f>
        <v>#VALUE!</v>
      </c>
    </row>
    <row r="81" spans="1:23" x14ac:dyDescent="0.25">
      <c r="A81" s="8" t="s">
        <v>19</v>
      </c>
      <c r="B81" t="e">
        <f>B69*HLOOKUP(B$76,$B:$K,64,0)*HLOOKUP($A81,$B:$K,64,0)</f>
        <v>#VALUE!</v>
      </c>
      <c r="C81" t="e">
        <f>C69*HLOOKUP(C$76,$B:$K,64,0)*HLOOKUP($A81,$B:$K,64,0)</f>
        <v>#VALUE!</v>
      </c>
      <c r="D81" t="e">
        <f>D69*HLOOKUP(D$76,$B:$K,64,0)*HLOOKUP($A81,$B:$K,64,0)</f>
        <v>#VALUE!</v>
      </c>
      <c r="E81" t="e">
        <f>E69*HLOOKUP(E$76,$B:$K,64,0)*HLOOKUP($A81,$B:$K,64,0)</f>
        <v>#VALUE!</v>
      </c>
      <c r="F81" t="e">
        <f>F69*HLOOKUP(F$76,$B:$K,64,0)*HLOOKUP($A81,$B:$K,64,0)</f>
        <v>#VALUE!</v>
      </c>
      <c r="G81" t="e">
        <f>G69*HLOOKUP(G$76,$B:$K,64,0)*HLOOKUP($A81,$B:$K,64,0)</f>
        <v>#VALUE!</v>
      </c>
      <c r="H81" t="e">
        <f>H69*HLOOKUP(H$76,$B:$K,64,0)*HLOOKUP($A81,$B:$K,64,0)</f>
        <v>#VALUE!</v>
      </c>
      <c r="I81" t="e">
        <f>I69*HLOOKUP(I$76,$B:$K,64,0)*HLOOKUP($A81,$B:$K,64,0)</f>
        <v>#VALUE!</v>
      </c>
      <c r="J81" t="e">
        <f>J69*HLOOKUP(J$76,$B:$K,64,0)*HLOOKUP($A81,$B:$K,64,0)</f>
        <v>#VALUE!</v>
      </c>
      <c r="K81" s="11" t="e">
        <f>K69*HLOOKUP(K$76,$B:$K,64,0)*HLOOKUP($A81,$B:$K,64,0)</f>
        <v>#VALUE!</v>
      </c>
      <c r="V81" s="36"/>
      <c r="W81" s="36"/>
    </row>
    <row r="82" spans="1:23" x14ac:dyDescent="0.25">
      <c r="A82" s="8" t="s">
        <v>20</v>
      </c>
      <c r="B82" t="e">
        <f>B70*HLOOKUP(B$76,$B:$K,64,0)*HLOOKUP($A82,$B:$K,64,0)</f>
        <v>#VALUE!</v>
      </c>
      <c r="C82" t="e">
        <f>C70*HLOOKUP(C$76,$B:$K,64,0)*HLOOKUP($A82,$B:$K,64,0)</f>
        <v>#VALUE!</v>
      </c>
      <c r="D82" t="e">
        <f>D70*HLOOKUP(D$76,$B:$K,64,0)*HLOOKUP($A82,$B:$K,64,0)</f>
        <v>#VALUE!</v>
      </c>
      <c r="E82" t="e">
        <f>E70*HLOOKUP(E$76,$B:$K,64,0)*HLOOKUP($A82,$B:$K,64,0)</f>
        <v>#VALUE!</v>
      </c>
      <c r="F82" t="e">
        <f>F70*HLOOKUP(F$76,$B:$K,64,0)*HLOOKUP($A82,$B:$K,64,0)</f>
        <v>#VALUE!</v>
      </c>
      <c r="G82" t="e">
        <f>G70*HLOOKUP(G$76,$B:$K,64,0)*HLOOKUP($A82,$B:$K,64,0)</f>
        <v>#VALUE!</v>
      </c>
      <c r="H82" t="e">
        <f>H70*HLOOKUP(H$76,$B:$K,64,0)*HLOOKUP($A82,$B:$K,64,0)</f>
        <v>#VALUE!</v>
      </c>
      <c r="I82" t="e">
        <f>I70*HLOOKUP(I$76,$B:$K,64,0)*HLOOKUP($A82,$B:$K,64,0)</f>
        <v>#VALUE!</v>
      </c>
      <c r="J82" t="e">
        <f>J70*HLOOKUP(J$76,$B:$K,64,0)*HLOOKUP($A82,$B:$K,64,0)</f>
        <v>#VALUE!</v>
      </c>
      <c r="K82" s="11" t="e">
        <f>K70*HLOOKUP(K$76,$B:$K,64,0)*HLOOKUP($A82,$B:$K,64,0)</f>
        <v>#VALUE!</v>
      </c>
      <c r="V82" s="36"/>
      <c r="W82" s="36"/>
    </row>
    <row r="83" spans="1:23" x14ac:dyDescent="0.25">
      <c r="A83" s="8" t="s">
        <v>21</v>
      </c>
      <c r="B83" t="e">
        <f>B71*HLOOKUP(B$76,$B:$K,64,0)*HLOOKUP($A83,$B:$K,64,0)</f>
        <v>#VALUE!</v>
      </c>
      <c r="C83" t="e">
        <f>C71*HLOOKUP(C$76,$B:$K,64,0)*HLOOKUP($A83,$B:$K,64,0)</f>
        <v>#VALUE!</v>
      </c>
      <c r="D83" t="e">
        <f>D71*HLOOKUP(D$76,$B:$K,64,0)*HLOOKUP($A83,$B:$K,64,0)</f>
        <v>#VALUE!</v>
      </c>
      <c r="E83" t="e">
        <f>E71*HLOOKUP(E$76,$B:$K,64,0)*HLOOKUP($A83,$B:$K,64,0)</f>
        <v>#VALUE!</v>
      </c>
      <c r="F83" t="e">
        <f>F71*HLOOKUP(F$76,$B:$K,64,0)*HLOOKUP($A83,$B:$K,64,0)</f>
        <v>#VALUE!</v>
      </c>
      <c r="G83" t="e">
        <f>G71*HLOOKUP(G$76,$B:$K,64,0)*HLOOKUP($A83,$B:$K,64,0)</f>
        <v>#VALUE!</v>
      </c>
      <c r="H83" t="e">
        <f>H71*HLOOKUP(H$76,$B:$K,64,0)*HLOOKUP($A83,$B:$K,64,0)</f>
        <v>#VALUE!</v>
      </c>
      <c r="I83" t="e">
        <f>I71*HLOOKUP(I$76,$B:$K,64,0)*HLOOKUP($A83,$B:$K,64,0)</f>
        <v>#VALUE!</v>
      </c>
      <c r="J83" t="e">
        <f>J71*HLOOKUP(J$76,$B:$K,64,0)*HLOOKUP($A83,$B:$K,64,0)</f>
        <v>#VALUE!</v>
      </c>
      <c r="K83" s="11" t="e">
        <f>K71*HLOOKUP(K$76,$B:$K,64,0)*HLOOKUP($A83,$B:$K,64,0)</f>
        <v>#VALUE!</v>
      </c>
      <c r="V83" s="36"/>
      <c r="W83" s="36"/>
    </row>
    <row r="84" spans="1:23" x14ac:dyDescent="0.25">
      <c r="A84" s="8" t="s">
        <v>22</v>
      </c>
      <c r="B84" t="e">
        <f>B72*HLOOKUP(B$76,$B:$K,64,0)*HLOOKUP($A84,$B:$K,64,0)</f>
        <v>#VALUE!</v>
      </c>
      <c r="C84" t="e">
        <f>C72*HLOOKUP(C$76,$B:$K,64,0)*HLOOKUP($A84,$B:$K,64,0)</f>
        <v>#VALUE!</v>
      </c>
      <c r="D84" t="e">
        <f>D72*HLOOKUP(D$76,$B:$K,64,0)*HLOOKUP($A84,$B:$K,64,0)</f>
        <v>#VALUE!</v>
      </c>
      <c r="E84" t="e">
        <f>E72*HLOOKUP(E$76,$B:$K,64,0)*HLOOKUP($A84,$B:$K,64,0)</f>
        <v>#VALUE!</v>
      </c>
      <c r="F84" t="e">
        <f>F72*HLOOKUP(F$76,$B:$K,64,0)*HLOOKUP($A84,$B:$K,64,0)</f>
        <v>#VALUE!</v>
      </c>
      <c r="G84" t="e">
        <f>G72*HLOOKUP(G$76,$B:$K,64,0)*HLOOKUP($A84,$B:$K,64,0)</f>
        <v>#VALUE!</v>
      </c>
      <c r="H84" t="e">
        <f>H72*HLOOKUP(H$76,$B:$K,64,0)*HLOOKUP($A84,$B:$K,64,0)</f>
        <v>#VALUE!</v>
      </c>
      <c r="I84" t="e">
        <f>I72*HLOOKUP(I$76,$B:$K,64,0)*HLOOKUP($A84,$B:$K,64,0)</f>
        <v>#VALUE!</v>
      </c>
      <c r="J84" t="e">
        <f>J72*HLOOKUP(J$76,$B:$K,64,0)*HLOOKUP($A84,$B:$K,64,0)</f>
        <v>#VALUE!</v>
      </c>
      <c r="K84" s="11" t="e">
        <f>K72*HLOOKUP(K$76,$B:$K,64,0)*HLOOKUP($A84,$B:$K,64,0)</f>
        <v>#VALUE!</v>
      </c>
      <c r="V84" s="36"/>
      <c r="W84" s="36"/>
    </row>
    <row r="85" spans="1:23" x14ac:dyDescent="0.25">
      <c r="A85" s="8" t="s">
        <v>23</v>
      </c>
      <c r="B85" t="e">
        <f>B73*HLOOKUP(B$76,$B:$K,64,0)*HLOOKUP($A85,$B:$K,64,0)</f>
        <v>#VALUE!</v>
      </c>
      <c r="C85" t="e">
        <f>C73*HLOOKUP(C$76,$B:$K,64,0)*HLOOKUP($A85,$B:$K,64,0)</f>
        <v>#VALUE!</v>
      </c>
      <c r="D85" t="e">
        <f>D73*HLOOKUP(D$76,$B:$K,64,0)*HLOOKUP($A85,$B:$K,64,0)</f>
        <v>#VALUE!</v>
      </c>
      <c r="E85" t="e">
        <f>E73*HLOOKUP(E$76,$B:$K,64,0)*HLOOKUP($A85,$B:$K,64,0)</f>
        <v>#VALUE!</v>
      </c>
      <c r="F85" t="e">
        <f>F73*HLOOKUP(F$76,$B:$K,64,0)*HLOOKUP($A85,$B:$K,64,0)</f>
        <v>#VALUE!</v>
      </c>
      <c r="G85" t="e">
        <f>G73*HLOOKUP(G$76,$B:$K,64,0)*HLOOKUP($A85,$B:$K,64,0)</f>
        <v>#VALUE!</v>
      </c>
      <c r="H85" t="e">
        <f>H73*HLOOKUP(H$76,$B:$K,64,0)*HLOOKUP($A85,$B:$K,64,0)</f>
        <v>#VALUE!</v>
      </c>
      <c r="I85" t="e">
        <f>I73*HLOOKUP(I$76,$B:$K,64,0)*HLOOKUP($A85,$B:$K,64,0)</f>
        <v>#VALUE!</v>
      </c>
      <c r="J85" t="e">
        <f>J73*HLOOKUP(J$76,$B:$K,64,0)*HLOOKUP($A85,$B:$K,64,0)</f>
        <v>#VALUE!</v>
      </c>
      <c r="K85" s="11" t="e">
        <f>K73*HLOOKUP(K$76,$B:$K,64,0)*HLOOKUP($A85,$B:$K,64,0)</f>
        <v>#VALUE!</v>
      </c>
      <c r="V85" s="36"/>
      <c r="W85" s="36"/>
    </row>
    <row r="86" spans="1:23" ht="15.75" thickBot="1" x14ac:dyDescent="0.3">
      <c r="A86" s="9" t="s">
        <v>24</v>
      </c>
      <c r="B86" s="5" t="e">
        <f>B74*HLOOKUP(B$76,$B:$K,64,0)*HLOOKUP($A86,$B:$K,64,0)</f>
        <v>#VALUE!</v>
      </c>
      <c r="C86" s="5" t="e">
        <f>C74*HLOOKUP(C$76,$B:$K,64,0)*HLOOKUP($A86,$B:$K,64,0)</f>
        <v>#VALUE!</v>
      </c>
      <c r="D86" s="5" t="e">
        <f>D74*HLOOKUP(D$76,$B:$K,64,0)*HLOOKUP($A86,$B:$K,64,0)</f>
        <v>#VALUE!</v>
      </c>
      <c r="E86" s="5" t="e">
        <f>E74*HLOOKUP(E$76,$B:$K,64,0)*HLOOKUP($A86,$B:$K,64,0)</f>
        <v>#VALUE!</v>
      </c>
      <c r="F86" s="5" t="e">
        <f>F74*HLOOKUP(F$76,$B:$K,64,0)*HLOOKUP($A86,$B:$K,64,0)</f>
        <v>#VALUE!</v>
      </c>
      <c r="G86" s="5" t="e">
        <f>G74*HLOOKUP(G$76,$B:$K,64,0)*HLOOKUP($A86,$B:$K,64,0)</f>
        <v>#VALUE!</v>
      </c>
      <c r="H86" s="5" t="e">
        <f>H74*HLOOKUP(H$76,$B:$K,64,0)*HLOOKUP($A86,$B:$K,64,0)</f>
        <v>#VALUE!</v>
      </c>
      <c r="I86" s="5" t="e">
        <f>I74*HLOOKUP(I$76,$B:$K,64,0)*HLOOKUP($A86,$B:$K,64,0)</f>
        <v>#VALUE!</v>
      </c>
      <c r="J86" s="5" t="e">
        <f>J74*HLOOKUP(J$76,$B:$K,64,0)*HLOOKUP($A86,$B:$K,64,0)</f>
        <v>#VALUE!</v>
      </c>
      <c r="K86" s="12" t="e">
        <f>K74*HLOOKUP(K$76,$B:$K,64,0)*HLOOKUP($A86,$B:$K,64,0)</f>
        <v>#VALUE!</v>
      </c>
      <c r="V86" s="36"/>
      <c r="W86" s="36"/>
    </row>
  </sheetData>
  <mergeCells count="2">
    <mergeCell ref="A63:K63"/>
    <mergeCell ref="A75:K75"/>
  </mergeCells>
  <conditionalFormatting sqref="B65:K74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1355-7109-4564-9EEF-72DB0C7E952B}">
  <dimension ref="A1:Z34"/>
  <sheetViews>
    <sheetView workbookViewId="0">
      <selection activeCell="V19" sqref="V19"/>
    </sheetView>
  </sheetViews>
  <sheetFormatPr defaultRowHeight="15" x14ac:dyDescent="0.25"/>
  <cols>
    <col min="10" max="10" width="10" bestFit="1" customWidth="1"/>
    <col min="11" max="11" width="11" bestFit="1" customWidth="1"/>
    <col min="12" max="12" width="12" bestFit="1" customWidth="1"/>
  </cols>
  <sheetData>
    <row r="1" spans="1:26" ht="15.75" thickBot="1" x14ac:dyDescent="0.3">
      <c r="A1" s="29" t="s">
        <v>31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  <c r="M1" s="3" t="s">
        <v>27</v>
      </c>
      <c r="O1" s="29" t="s">
        <v>31</v>
      </c>
      <c r="P1" s="30"/>
      <c r="Q1" s="30"/>
      <c r="R1" s="30"/>
      <c r="S1" s="30"/>
      <c r="T1" s="30"/>
      <c r="U1" s="30"/>
      <c r="V1" s="30"/>
      <c r="W1" s="30"/>
      <c r="X1" s="30"/>
      <c r="Y1" s="30"/>
      <c r="Z1" s="31"/>
    </row>
    <row r="2" spans="1:26" x14ac:dyDescent="0.25">
      <c r="A2" s="10"/>
      <c r="B2" s="27" t="s">
        <v>32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6" t="s">
        <v>23</v>
      </c>
      <c r="L2" s="7" t="s">
        <v>24</v>
      </c>
      <c r="O2" s="10"/>
      <c r="P2" s="27" t="s">
        <v>32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7" t="s">
        <v>24</v>
      </c>
    </row>
    <row r="3" spans="1:26" x14ac:dyDescent="0.25">
      <c r="A3" s="32"/>
      <c r="B3" s="33"/>
      <c r="C3" s="34">
        <f>B4</f>
        <v>0.1</v>
      </c>
      <c r="D3" s="34">
        <f>B5</f>
        <v>0.1</v>
      </c>
      <c r="E3" s="34">
        <f>B6</f>
        <v>0.1</v>
      </c>
      <c r="F3" s="34">
        <f>B7</f>
        <v>0.1</v>
      </c>
      <c r="G3" s="34">
        <f>B8</f>
        <v>0.1</v>
      </c>
      <c r="H3" s="34">
        <f>B9</f>
        <v>0.1</v>
      </c>
      <c r="I3" s="34">
        <f>B10</f>
        <v>0.1</v>
      </c>
      <c r="J3" s="34">
        <f>B11</f>
        <v>0.1</v>
      </c>
      <c r="K3" s="34">
        <f>B12</f>
        <v>0.1</v>
      </c>
      <c r="L3" s="35">
        <f>B13</f>
        <v>0.1</v>
      </c>
      <c r="O3" s="32"/>
      <c r="P3" s="33"/>
      <c r="Q3" s="34">
        <f>P4</f>
        <v>0.1</v>
      </c>
      <c r="R3" s="34">
        <f>P5</f>
        <v>0.1</v>
      </c>
      <c r="S3" s="34">
        <f>P6</f>
        <v>0.1</v>
      </c>
      <c r="T3" s="34">
        <f>P7</f>
        <v>0.1</v>
      </c>
      <c r="U3" s="34">
        <f>P8</f>
        <v>0.1</v>
      </c>
      <c r="V3" s="34">
        <f>P9</f>
        <v>0.1</v>
      </c>
      <c r="W3" s="34">
        <f>P10</f>
        <v>0.1</v>
      </c>
      <c r="X3" s="34">
        <f>P11</f>
        <v>0.1</v>
      </c>
      <c r="Y3" s="34">
        <f>P12</f>
        <v>0.1</v>
      </c>
      <c r="Z3" s="35">
        <f>P13</f>
        <v>0.1</v>
      </c>
    </row>
    <row r="4" spans="1:26" x14ac:dyDescent="0.25">
      <c r="A4" s="8" t="s">
        <v>15</v>
      </c>
      <c r="B4" s="13">
        <v>0.1</v>
      </c>
      <c r="C4" t="e">
        <f>'Q1'!B77*B4*$C$3</f>
        <v>#VALUE!</v>
      </c>
      <c r="D4" t="e">
        <f>'Q1'!C77*B4*$D$3</f>
        <v>#VALUE!</v>
      </c>
      <c r="E4" t="e">
        <f>'Q1'!D77*B4*$E$3</f>
        <v>#VALUE!</v>
      </c>
      <c r="F4" t="e">
        <f>'Q1'!E77*B4*$F$3</f>
        <v>#VALUE!</v>
      </c>
      <c r="G4" t="e">
        <f>'Q1'!F77*B4*$G$3</f>
        <v>#VALUE!</v>
      </c>
      <c r="H4" t="e">
        <f>'Q1'!G77*B4*$H$3</f>
        <v>#VALUE!</v>
      </c>
      <c r="I4" t="e">
        <f>'Q1'!H77*B4*$I$3</f>
        <v>#VALUE!</v>
      </c>
      <c r="J4" t="e">
        <f>'Q1'!I77*B4*$J$3</f>
        <v>#VALUE!</v>
      </c>
      <c r="K4" t="e">
        <f>'Q1'!J77*B4*$K$3</f>
        <v>#VALUE!</v>
      </c>
      <c r="L4" t="e">
        <f>'Q1'!K77*B4*$L$3</f>
        <v>#VALUE!</v>
      </c>
      <c r="O4" s="8" t="s">
        <v>15</v>
      </c>
      <c r="P4" s="13">
        <v>0.1</v>
      </c>
      <c r="Q4" t="e">
        <f>'Q1'!B77*P4*$C$3</f>
        <v>#VALUE!</v>
      </c>
      <c r="R4" t="e">
        <f>'Q1'!C77*P4*$D$3</f>
        <v>#VALUE!</v>
      </c>
      <c r="S4" t="e">
        <f>'Q1'!D77*P4*$E$3</f>
        <v>#VALUE!</v>
      </c>
      <c r="T4" t="e">
        <f>'Q1'!E77*P4*$F$3</f>
        <v>#VALUE!</v>
      </c>
      <c r="U4" t="e">
        <f>'Q1'!F77*P4*$G$3</f>
        <v>#VALUE!</v>
      </c>
      <c r="V4" t="e">
        <f>'Q1'!G77*P4*$H$3</f>
        <v>#VALUE!</v>
      </c>
      <c r="W4" t="e">
        <f>'Q1'!H77*P4*$I$3</f>
        <v>#VALUE!</v>
      </c>
      <c r="X4" t="e">
        <f>'Q1'!I77*P4*$J$3</f>
        <v>#VALUE!</v>
      </c>
      <c r="Y4" t="e">
        <f>'Q1'!J77*P4*$K$3</f>
        <v>#VALUE!</v>
      </c>
      <c r="Z4" t="e">
        <f>'Q1'!K77*P4*$L$3</f>
        <v>#VALUE!</v>
      </c>
    </row>
    <row r="5" spans="1:26" x14ac:dyDescent="0.25">
      <c r="A5" s="8" t="s">
        <v>16</v>
      </c>
      <c r="B5" s="13">
        <v>0.1</v>
      </c>
      <c r="C5" t="e">
        <f>'Q1'!B78*B5*$C$3</f>
        <v>#VALUE!</v>
      </c>
      <c r="D5" t="e">
        <f>'Q1'!C78*B5*$D$3</f>
        <v>#VALUE!</v>
      </c>
      <c r="E5" t="e">
        <f>'Q1'!D78*B5*$E$3</f>
        <v>#VALUE!</v>
      </c>
      <c r="F5" t="e">
        <f>'Q1'!E78*B5*$F$3</f>
        <v>#VALUE!</v>
      </c>
      <c r="G5" t="e">
        <f>'Q1'!F78*B5*$G$3</f>
        <v>#VALUE!</v>
      </c>
      <c r="H5" t="e">
        <f>'Q1'!G78*B5*$H$3</f>
        <v>#VALUE!</v>
      </c>
      <c r="I5" t="e">
        <f>'Q1'!H78*B5*$I$3</f>
        <v>#VALUE!</v>
      </c>
      <c r="J5" t="e">
        <f>'Q1'!I78*B5*$J$3</f>
        <v>#VALUE!</v>
      </c>
      <c r="K5" t="e">
        <f>'Q1'!J78*B5*$K$3</f>
        <v>#VALUE!</v>
      </c>
      <c r="L5" t="e">
        <f>'Q1'!K78*B5*$L$3</f>
        <v>#VALUE!</v>
      </c>
      <c r="O5" s="8" t="s">
        <v>16</v>
      </c>
      <c r="P5" s="13">
        <v>0.1</v>
      </c>
      <c r="Q5" t="e">
        <f>'Q1'!B78*P5*$C$3</f>
        <v>#VALUE!</v>
      </c>
      <c r="R5" t="e">
        <f>'Q1'!C78*P5*$D$3</f>
        <v>#VALUE!</v>
      </c>
      <c r="S5" t="e">
        <f>'Q1'!D78*P5*$E$3</f>
        <v>#VALUE!</v>
      </c>
      <c r="T5" t="e">
        <f>'Q1'!E78*P5*$F$3</f>
        <v>#VALUE!</v>
      </c>
      <c r="U5" t="e">
        <f>'Q1'!F78*P5*$G$3</f>
        <v>#VALUE!</v>
      </c>
      <c r="V5" t="e">
        <f>'Q1'!G78*P5*$H$3</f>
        <v>#VALUE!</v>
      </c>
      <c r="W5" t="e">
        <f>'Q1'!H78*P5*$I$3</f>
        <v>#VALUE!</v>
      </c>
      <c r="X5" t="e">
        <f>'Q1'!I78*P5*$J$3</f>
        <v>#VALUE!</v>
      </c>
      <c r="Y5" t="e">
        <f>'Q1'!J78*P5*$K$3</f>
        <v>#VALUE!</v>
      </c>
      <c r="Z5" t="e">
        <f>'Q1'!K78*P5*$L$3</f>
        <v>#VALUE!</v>
      </c>
    </row>
    <row r="6" spans="1:26" x14ac:dyDescent="0.25">
      <c r="A6" s="8" t="s">
        <v>17</v>
      </c>
      <c r="B6" s="13">
        <v>0.1</v>
      </c>
      <c r="C6" t="e">
        <f>'Q1'!B79*B6*$C$3</f>
        <v>#VALUE!</v>
      </c>
      <c r="D6" t="e">
        <f>'Q1'!C79*B6*$D$3</f>
        <v>#VALUE!</v>
      </c>
      <c r="E6" t="e">
        <f>'Q1'!D79*B6*$E$3</f>
        <v>#VALUE!</v>
      </c>
      <c r="F6" t="e">
        <f>'Q1'!E79*B6*$F$3</f>
        <v>#VALUE!</v>
      </c>
      <c r="G6" t="e">
        <f>'Q1'!F79*B6*$G$3</f>
        <v>#VALUE!</v>
      </c>
      <c r="H6" t="e">
        <f>'Q1'!G79*B6*$H$3</f>
        <v>#VALUE!</v>
      </c>
      <c r="I6" t="e">
        <f>'Q1'!H79*B6*$I$3</f>
        <v>#VALUE!</v>
      </c>
      <c r="J6" t="e">
        <f>'Q1'!I79*B6*$J$3</f>
        <v>#VALUE!</v>
      </c>
      <c r="K6" t="e">
        <f>'Q1'!J79*B6*$K$3</f>
        <v>#VALUE!</v>
      </c>
      <c r="L6" t="e">
        <f>'Q1'!K79*B6*$L$3</f>
        <v>#VALUE!</v>
      </c>
      <c r="O6" s="8" t="s">
        <v>17</v>
      </c>
      <c r="P6" s="13">
        <v>0.1</v>
      </c>
      <c r="Q6" t="e">
        <f>'Q1'!B79*P6*$C$3</f>
        <v>#VALUE!</v>
      </c>
      <c r="R6" t="e">
        <f>'Q1'!C79*P6*$D$3</f>
        <v>#VALUE!</v>
      </c>
      <c r="S6" t="e">
        <f>'Q1'!D79*P6*$E$3</f>
        <v>#VALUE!</v>
      </c>
      <c r="T6" t="e">
        <f>'Q1'!E79*P6*$F$3</f>
        <v>#VALUE!</v>
      </c>
      <c r="U6" t="e">
        <f>'Q1'!F79*P6*$G$3</f>
        <v>#VALUE!</v>
      </c>
      <c r="V6" t="e">
        <f>'Q1'!G79*P6*$H$3</f>
        <v>#VALUE!</v>
      </c>
      <c r="W6" t="e">
        <f>'Q1'!H79*P6*$I$3</f>
        <v>#VALUE!</v>
      </c>
      <c r="X6" t="e">
        <f>'Q1'!I79*P6*$J$3</f>
        <v>#VALUE!</v>
      </c>
      <c r="Y6" t="e">
        <f>'Q1'!J79*P6*$K$3</f>
        <v>#VALUE!</v>
      </c>
      <c r="Z6" t="e">
        <f>'Q1'!K79*P6*$L$3</f>
        <v>#VALUE!</v>
      </c>
    </row>
    <row r="7" spans="1:26" x14ac:dyDescent="0.25">
      <c r="A7" s="8" t="s">
        <v>18</v>
      </c>
      <c r="B7" s="13">
        <v>0.1</v>
      </c>
      <c r="C7" t="e">
        <f>'Q1'!B80*B7*$C$3</f>
        <v>#VALUE!</v>
      </c>
      <c r="D7" t="e">
        <f>'Q1'!C80*B7*$D$3</f>
        <v>#VALUE!</v>
      </c>
      <c r="E7" t="e">
        <f>'Q1'!D80*B7*$E$3</f>
        <v>#VALUE!</v>
      </c>
      <c r="F7" t="e">
        <f>'Q1'!E80*B7*$F$3</f>
        <v>#VALUE!</v>
      </c>
      <c r="G7" t="e">
        <f>'Q1'!F80*B7*$G$3</f>
        <v>#VALUE!</v>
      </c>
      <c r="H7" t="e">
        <f>'Q1'!G80*B7*$H$3</f>
        <v>#VALUE!</v>
      </c>
      <c r="I7" t="e">
        <f>'Q1'!H80*B7*$I$3</f>
        <v>#VALUE!</v>
      </c>
      <c r="J7" t="e">
        <f>'Q1'!I80*B7*$J$3</f>
        <v>#VALUE!</v>
      </c>
      <c r="K7" t="e">
        <f>'Q1'!J80*B7*$K$3</f>
        <v>#VALUE!</v>
      </c>
      <c r="L7" t="e">
        <f>'Q1'!K80*B7*$L$3</f>
        <v>#VALUE!</v>
      </c>
      <c r="O7" s="8" t="s">
        <v>18</v>
      </c>
      <c r="P7" s="13">
        <v>0.1</v>
      </c>
      <c r="Q7" t="e">
        <f>'Q1'!B80*P7*$C$3</f>
        <v>#VALUE!</v>
      </c>
      <c r="R7" t="e">
        <f>'Q1'!C80*P7*$D$3</f>
        <v>#VALUE!</v>
      </c>
      <c r="S7" t="e">
        <f>'Q1'!D80*P7*$E$3</f>
        <v>#VALUE!</v>
      </c>
      <c r="T7" t="e">
        <f>'Q1'!E80*P7*$F$3</f>
        <v>#VALUE!</v>
      </c>
      <c r="U7" t="e">
        <f>'Q1'!F80*P7*$G$3</f>
        <v>#VALUE!</v>
      </c>
      <c r="V7" t="e">
        <f>'Q1'!G80*P7*$H$3</f>
        <v>#VALUE!</v>
      </c>
      <c r="W7" t="e">
        <f>'Q1'!H80*P7*$I$3</f>
        <v>#VALUE!</v>
      </c>
      <c r="X7" t="e">
        <f>'Q1'!I80*P7*$J$3</f>
        <v>#VALUE!</v>
      </c>
      <c r="Y7" t="e">
        <f>'Q1'!J80*P7*$K$3</f>
        <v>#VALUE!</v>
      </c>
      <c r="Z7" t="e">
        <f>'Q1'!K80*P7*$L$3</f>
        <v>#VALUE!</v>
      </c>
    </row>
    <row r="8" spans="1:26" x14ac:dyDescent="0.25">
      <c r="A8" s="8" t="s">
        <v>19</v>
      </c>
      <c r="B8" s="13">
        <v>0.1</v>
      </c>
      <c r="C8" t="e">
        <f>'Q1'!B81*B8*$C$3</f>
        <v>#VALUE!</v>
      </c>
      <c r="D8" t="e">
        <f>'Q1'!C81*B8*$D$3</f>
        <v>#VALUE!</v>
      </c>
      <c r="E8" t="e">
        <f>'Q1'!D81*B8*$E$3</f>
        <v>#VALUE!</v>
      </c>
      <c r="F8" t="e">
        <f>'Q1'!E81*B8*$F$3</f>
        <v>#VALUE!</v>
      </c>
      <c r="G8" t="e">
        <f>'Q1'!F81*B8*$G$3</f>
        <v>#VALUE!</v>
      </c>
      <c r="H8" t="e">
        <f>'Q1'!G81*B8*$H$3</f>
        <v>#VALUE!</v>
      </c>
      <c r="I8" t="e">
        <f>'Q1'!H81*B8*$I$3</f>
        <v>#VALUE!</v>
      </c>
      <c r="J8" t="e">
        <f>'Q1'!I81*B8*$J$3</f>
        <v>#VALUE!</v>
      </c>
      <c r="K8" t="e">
        <f>'Q1'!J81*B8*$K$3</f>
        <v>#VALUE!</v>
      </c>
      <c r="L8" t="e">
        <f>'Q1'!K81*B8*$L$3</f>
        <v>#VALUE!</v>
      </c>
      <c r="O8" s="8" t="s">
        <v>19</v>
      </c>
      <c r="P8" s="13">
        <v>0.1</v>
      </c>
      <c r="Q8" t="e">
        <f>'Q1'!B81*P8*$C$3</f>
        <v>#VALUE!</v>
      </c>
      <c r="R8" t="e">
        <f>'Q1'!C81*P8*$D$3</f>
        <v>#VALUE!</v>
      </c>
      <c r="S8" t="e">
        <f>'Q1'!D81*P8*$E$3</f>
        <v>#VALUE!</v>
      </c>
      <c r="T8" t="e">
        <f>'Q1'!E81*P8*$F$3</f>
        <v>#VALUE!</v>
      </c>
      <c r="U8" t="e">
        <f>'Q1'!F81*P8*$G$3</f>
        <v>#VALUE!</v>
      </c>
      <c r="V8" t="e">
        <f>'Q1'!G81*P8*$H$3</f>
        <v>#VALUE!</v>
      </c>
      <c r="W8" t="e">
        <f>'Q1'!H81*P8*$I$3</f>
        <v>#VALUE!</v>
      </c>
      <c r="X8" t="e">
        <f>'Q1'!I81*P8*$J$3</f>
        <v>#VALUE!</v>
      </c>
      <c r="Y8" t="e">
        <f>'Q1'!J81*P8*$K$3</f>
        <v>#VALUE!</v>
      </c>
      <c r="Z8" t="e">
        <f>'Q1'!K81*P8*$L$3</f>
        <v>#VALUE!</v>
      </c>
    </row>
    <row r="9" spans="1:26" x14ac:dyDescent="0.25">
      <c r="A9" s="8" t="s">
        <v>20</v>
      </c>
      <c r="B9" s="13">
        <v>0.1</v>
      </c>
      <c r="C9" t="e">
        <f>'Q1'!B82*B9*$C$3</f>
        <v>#VALUE!</v>
      </c>
      <c r="D9" t="e">
        <f>'Q1'!C82*B9*$D$3</f>
        <v>#VALUE!</v>
      </c>
      <c r="E9" t="e">
        <f>'Q1'!D82*B9*$E$3</f>
        <v>#VALUE!</v>
      </c>
      <c r="F9" t="e">
        <f>'Q1'!E82*B9*$F$3</f>
        <v>#VALUE!</v>
      </c>
      <c r="G9" t="e">
        <f>'Q1'!F82*B9*$G$3</f>
        <v>#VALUE!</v>
      </c>
      <c r="H9" t="e">
        <f>'Q1'!G82*B9*$H$3</f>
        <v>#VALUE!</v>
      </c>
      <c r="I9" t="e">
        <f>'Q1'!H82*B9*$I$3</f>
        <v>#VALUE!</v>
      </c>
      <c r="J9" t="e">
        <f>'Q1'!I82*B9*$J$3</f>
        <v>#VALUE!</v>
      </c>
      <c r="K9" t="e">
        <f>'Q1'!J82*B9*$K$3</f>
        <v>#VALUE!</v>
      </c>
      <c r="L9" t="e">
        <f>'Q1'!K82*B9*$L$3</f>
        <v>#VALUE!</v>
      </c>
      <c r="O9" s="8" t="s">
        <v>20</v>
      </c>
      <c r="P9" s="13">
        <v>0.1</v>
      </c>
      <c r="Q9" t="e">
        <f>'Q1'!B82*P9*$C$3</f>
        <v>#VALUE!</v>
      </c>
      <c r="R9" t="e">
        <f>'Q1'!C82*P9*$D$3</f>
        <v>#VALUE!</v>
      </c>
      <c r="S9" t="e">
        <f>'Q1'!D82*P9*$E$3</f>
        <v>#VALUE!</v>
      </c>
      <c r="T9" t="e">
        <f>'Q1'!E82*P9*$F$3</f>
        <v>#VALUE!</v>
      </c>
      <c r="U9" t="e">
        <f>'Q1'!F82*P9*$G$3</f>
        <v>#VALUE!</v>
      </c>
      <c r="V9" t="e">
        <f>'Q1'!G82*P9*$H$3</f>
        <v>#VALUE!</v>
      </c>
      <c r="W9" t="e">
        <f>'Q1'!H82*P9*$I$3</f>
        <v>#VALUE!</v>
      </c>
      <c r="X9" t="e">
        <f>'Q1'!I82*P9*$J$3</f>
        <v>#VALUE!</v>
      </c>
      <c r="Y9" t="e">
        <f>'Q1'!J82*P9*$K$3</f>
        <v>#VALUE!</v>
      </c>
      <c r="Z9" t="e">
        <f>'Q1'!K82*P9*$L$3</f>
        <v>#VALUE!</v>
      </c>
    </row>
    <row r="10" spans="1:26" x14ac:dyDescent="0.25">
      <c r="A10" s="8" t="s">
        <v>21</v>
      </c>
      <c r="B10" s="13">
        <v>0.1</v>
      </c>
      <c r="C10" t="e">
        <f>'Q1'!B83*B10*$C$3</f>
        <v>#VALUE!</v>
      </c>
      <c r="D10" t="e">
        <f>'Q1'!C83*B10*$D$3</f>
        <v>#VALUE!</v>
      </c>
      <c r="E10" t="e">
        <f>'Q1'!D83*B10*$E$3</f>
        <v>#VALUE!</v>
      </c>
      <c r="F10" t="e">
        <f>'Q1'!E83*B10*$F$3</f>
        <v>#VALUE!</v>
      </c>
      <c r="G10" t="e">
        <f>'Q1'!F83*B10*$G$3</f>
        <v>#VALUE!</v>
      </c>
      <c r="H10" t="e">
        <f>'Q1'!G83*B10*$H$3</f>
        <v>#VALUE!</v>
      </c>
      <c r="I10" t="e">
        <f>'Q1'!H83*B10*$I$3</f>
        <v>#VALUE!</v>
      </c>
      <c r="J10" t="e">
        <f>'Q1'!I83*B10*$J$3</f>
        <v>#VALUE!</v>
      </c>
      <c r="K10" t="e">
        <f>'Q1'!J83*B10*$K$3</f>
        <v>#VALUE!</v>
      </c>
      <c r="L10" t="e">
        <f>'Q1'!K83*B10*$L$3</f>
        <v>#VALUE!</v>
      </c>
      <c r="O10" s="8" t="s">
        <v>21</v>
      </c>
      <c r="P10" s="13">
        <v>0.1</v>
      </c>
      <c r="Q10" t="e">
        <f>'Q1'!B83*P10*$C$3</f>
        <v>#VALUE!</v>
      </c>
      <c r="R10" t="e">
        <f>'Q1'!C83*P10*$D$3</f>
        <v>#VALUE!</v>
      </c>
      <c r="S10" t="e">
        <f>'Q1'!D83*P10*$E$3</f>
        <v>#VALUE!</v>
      </c>
      <c r="T10" t="e">
        <f>'Q1'!E83*P10*$F$3</f>
        <v>#VALUE!</v>
      </c>
      <c r="U10" t="e">
        <f>'Q1'!F83*P10*$G$3</f>
        <v>#VALUE!</v>
      </c>
      <c r="V10" t="e">
        <f>'Q1'!G83*P10*$H$3</f>
        <v>#VALUE!</v>
      </c>
      <c r="W10" t="e">
        <f>'Q1'!H83*P10*$I$3</f>
        <v>#VALUE!</v>
      </c>
      <c r="X10" t="e">
        <f>'Q1'!I83*P10*$J$3</f>
        <v>#VALUE!</v>
      </c>
      <c r="Y10" t="e">
        <f>'Q1'!J83*P10*$K$3</f>
        <v>#VALUE!</v>
      </c>
      <c r="Z10" t="e">
        <f>'Q1'!K83*P10*$L$3</f>
        <v>#VALUE!</v>
      </c>
    </row>
    <row r="11" spans="1:26" x14ac:dyDescent="0.25">
      <c r="A11" s="8" t="s">
        <v>22</v>
      </c>
      <c r="B11" s="13">
        <v>0.1</v>
      </c>
      <c r="C11" t="e">
        <f>'Q1'!B84*B11*$C$3</f>
        <v>#VALUE!</v>
      </c>
      <c r="D11" t="e">
        <f>'Q1'!C84*B11*$D$3</f>
        <v>#VALUE!</v>
      </c>
      <c r="E11" t="e">
        <f>'Q1'!D84*B11*$E$3</f>
        <v>#VALUE!</v>
      </c>
      <c r="F11" t="e">
        <f>'Q1'!E84*B11*$F$3</f>
        <v>#VALUE!</v>
      </c>
      <c r="G11" t="e">
        <f>'Q1'!F84*B11*$G$3</f>
        <v>#VALUE!</v>
      </c>
      <c r="H11" t="e">
        <f>'Q1'!G84*B11*$H$3</f>
        <v>#VALUE!</v>
      </c>
      <c r="I11" t="e">
        <f>'Q1'!H84*B11*$I$3</f>
        <v>#VALUE!</v>
      </c>
      <c r="J11" t="e">
        <f>'Q1'!I84*B11*$J$3</f>
        <v>#VALUE!</v>
      </c>
      <c r="K11" t="e">
        <f>'Q1'!J84*B11*$K$3</f>
        <v>#VALUE!</v>
      </c>
      <c r="L11" t="e">
        <f>'Q1'!K84*B11*$L$3</f>
        <v>#VALUE!</v>
      </c>
      <c r="O11" s="8" t="s">
        <v>22</v>
      </c>
      <c r="P11" s="13">
        <v>0.1</v>
      </c>
      <c r="Q11" t="e">
        <f>'Q1'!B84*P11*$C$3</f>
        <v>#VALUE!</v>
      </c>
      <c r="R11" t="e">
        <f>'Q1'!C84*P11*$D$3</f>
        <v>#VALUE!</v>
      </c>
      <c r="S11" t="e">
        <f>'Q1'!D84*P11*$E$3</f>
        <v>#VALUE!</v>
      </c>
      <c r="T11" t="e">
        <f>'Q1'!E84*P11*$F$3</f>
        <v>#VALUE!</v>
      </c>
      <c r="U11" t="e">
        <f>'Q1'!F84*P11*$G$3</f>
        <v>#VALUE!</v>
      </c>
      <c r="V11" t="e">
        <f>'Q1'!G84*P11*$H$3</f>
        <v>#VALUE!</v>
      </c>
      <c r="W11" t="e">
        <f>'Q1'!H84*P11*$I$3</f>
        <v>#VALUE!</v>
      </c>
      <c r="X11" t="e">
        <f>'Q1'!I84*P11*$J$3</f>
        <v>#VALUE!</v>
      </c>
      <c r="Y11" t="e">
        <f>'Q1'!J84*P11*$K$3</f>
        <v>#VALUE!</v>
      </c>
      <c r="Z11" t="e">
        <f>'Q1'!K84*P11*$L$3</f>
        <v>#VALUE!</v>
      </c>
    </row>
    <row r="12" spans="1:26" x14ac:dyDescent="0.25">
      <c r="A12" s="8" t="s">
        <v>23</v>
      </c>
      <c r="B12" s="13">
        <v>0.1</v>
      </c>
      <c r="C12" t="e">
        <f>'Q1'!B85*B12*$C$3</f>
        <v>#VALUE!</v>
      </c>
      <c r="D12" t="e">
        <f>'Q1'!C85*B12*$D$3</f>
        <v>#VALUE!</v>
      </c>
      <c r="E12" t="e">
        <f>'Q1'!D85*B12*$E$3</f>
        <v>#VALUE!</v>
      </c>
      <c r="F12" t="e">
        <f>'Q1'!E85*B12*$F$3</f>
        <v>#VALUE!</v>
      </c>
      <c r="G12" t="e">
        <f>'Q1'!F85*B12*$G$3</f>
        <v>#VALUE!</v>
      </c>
      <c r="H12" t="e">
        <f>'Q1'!G85*B12*$H$3</f>
        <v>#VALUE!</v>
      </c>
      <c r="I12" t="e">
        <f>'Q1'!H85*B12*$I$3</f>
        <v>#VALUE!</v>
      </c>
      <c r="J12" t="e">
        <f>'Q1'!I85*B12*$J$3</f>
        <v>#VALUE!</v>
      </c>
      <c r="K12" t="e">
        <f>'Q1'!J85*B12*$K$3</f>
        <v>#VALUE!</v>
      </c>
      <c r="L12" t="e">
        <f>'Q1'!K85*B12*$L$3</f>
        <v>#VALUE!</v>
      </c>
      <c r="O12" s="8" t="s">
        <v>23</v>
      </c>
      <c r="P12" s="13">
        <v>0.1</v>
      </c>
      <c r="Q12" t="e">
        <f>'Q1'!B85*P12*$C$3</f>
        <v>#VALUE!</v>
      </c>
      <c r="R12" t="e">
        <f>'Q1'!C85*P12*$D$3</f>
        <v>#VALUE!</v>
      </c>
      <c r="S12" t="e">
        <f>'Q1'!D85*P12*$E$3</f>
        <v>#VALUE!</v>
      </c>
      <c r="T12" t="e">
        <f>'Q1'!E85*P12*$F$3</f>
        <v>#VALUE!</v>
      </c>
      <c r="U12" t="e">
        <f>'Q1'!F85*P12*$G$3</f>
        <v>#VALUE!</v>
      </c>
      <c r="V12" t="e">
        <f>'Q1'!G85*P12*$H$3</f>
        <v>#VALUE!</v>
      </c>
      <c r="W12" t="e">
        <f>'Q1'!H85*P12*$I$3</f>
        <v>#VALUE!</v>
      </c>
      <c r="X12" t="e">
        <f>'Q1'!I85*P12*$J$3</f>
        <v>#VALUE!</v>
      </c>
      <c r="Y12" t="e">
        <f>'Q1'!J85*P12*$K$3</f>
        <v>#VALUE!</v>
      </c>
      <c r="Z12" t="e">
        <f>'Q1'!K85*P12*$L$3</f>
        <v>#VALUE!</v>
      </c>
    </row>
    <row r="13" spans="1:26" ht="15.75" thickBot="1" x14ac:dyDescent="0.3">
      <c r="A13" s="9" t="s">
        <v>24</v>
      </c>
      <c r="B13" s="13">
        <v>0.1</v>
      </c>
      <c r="C13" t="e">
        <f>'Q1'!B86*B13*$C$3</f>
        <v>#VALUE!</v>
      </c>
      <c r="D13" t="e">
        <f>'Q1'!C86*B13*$D$3</f>
        <v>#VALUE!</v>
      </c>
      <c r="E13" t="e">
        <f>'Q1'!D86*B13*$E$3</f>
        <v>#VALUE!</v>
      </c>
      <c r="F13" t="e">
        <f>'Q1'!E86*B13*$F$3</f>
        <v>#VALUE!</v>
      </c>
      <c r="G13" t="e">
        <f>'Q1'!F86*B13*$G$3</f>
        <v>#VALUE!</v>
      </c>
      <c r="H13" t="e">
        <f>'Q1'!G86*B13*$H$3</f>
        <v>#VALUE!</v>
      </c>
      <c r="I13" t="e">
        <f>'Q1'!H86*B13*$I$3</f>
        <v>#VALUE!</v>
      </c>
      <c r="J13" t="e">
        <f>'Q1'!I86*B13*$J$3</f>
        <v>#VALUE!</v>
      </c>
      <c r="K13" t="e">
        <f>'Q1'!J86*B13*$K$3</f>
        <v>#VALUE!</v>
      </c>
      <c r="L13" t="e">
        <f>'Q1'!K86*B13*$L$3</f>
        <v>#VALUE!</v>
      </c>
      <c r="O13" s="9" t="s">
        <v>24</v>
      </c>
      <c r="P13" s="13">
        <v>0.1</v>
      </c>
      <c r="Q13" t="e">
        <f>'Q1'!B86*P13*$C$3</f>
        <v>#VALUE!</v>
      </c>
      <c r="R13" t="e">
        <f>'Q1'!C86*P13*$D$3</f>
        <v>#VALUE!</v>
      </c>
      <c r="S13" t="e">
        <f>'Q1'!D86*P13*$E$3</f>
        <v>#VALUE!</v>
      </c>
      <c r="T13" t="e">
        <f>'Q1'!E86*P13*$F$3</f>
        <v>#VALUE!</v>
      </c>
      <c r="U13" t="e">
        <f>'Q1'!F86*P13*$G$3</f>
        <v>#VALUE!</v>
      </c>
      <c r="V13" t="e">
        <f>'Q1'!G86*P13*$H$3</f>
        <v>#VALUE!</v>
      </c>
      <c r="W13" t="e">
        <f>'Q1'!H86*P13*$I$3</f>
        <v>#VALUE!</v>
      </c>
      <c r="X13" t="e">
        <f>'Q1'!I86*P13*$J$3</f>
        <v>#VALUE!</v>
      </c>
      <c r="Y13" t="e">
        <f>'Q1'!J86*P13*$K$3</f>
        <v>#VALUE!</v>
      </c>
      <c r="Z13" t="e">
        <f>'Q1'!K86*P13*$L$3</f>
        <v>#VALUE!</v>
      </c>
    </row>
    <row r="14" spans="1:26" ht="15.75" thickBot="1" x14ac:dyDescent="0.3">
      <c r="B14" s="2">
        <f>SUM(B4:B13)</f>
        <v>0.99999999999999989</v>
      </c>
      <c r="P14" s="2">
        <f>SUM(P4:P13)</f>
        <v>0.99999999999999989</v>
      </c>
    </row>
    <row r="15" spans="1:26" x14ac:dyDescent="0.25">
      <c r="A15" s="16" t="s">
        <v>28</v>
      </c>
      <c r="B15" s="17"/>
      <c r="C15" s="17"/>
      <c r="D15" s="18" t="e">
        <f>SUM(C4:L13)</f>
        <v>#VALUE!</v>
      </c>
      <c r="O15" s="16" t="s">
        <v>28</v>
      </c>
      <c r="P15" s="17"/>
      <c r="Q15" s="17"/>
      <c r="R15" s="18" t="e">
        <f>SUM(Q4:Z13)</f>
        <v>#VALUE!</v>
      </c>
    </row>
    <row r="16" spans="1:26" x14ac:dyDescent="0.25">
      <c r="A16" s="19" t="s">
        <v>29</v>
      </c>
      <c r="B16" s="20"/>
      <c r="C16" s="20"/>
      <c r="D16" s="21" t="e">
        <f>D15^0.5</f>
        <v>#VALUE!</v>
      </c>
      <c r="O16" s="19" t="s">
        <v>29</v>
      </c>
      <c r="P16" s="20"/>
      <c r="Q16" s="20"/>
      <c r="R16" s="21" t="e">
        <f>R15^0.5</f>
        <v>#VALUE!</v>
      </c>
    </row>
    <row r="17" spans="1:18" ht="15.75" thickBot="1" x14ac:dyDescent="0.3">
      <c r="A17" s="22" t="s">
        <v>30</v>
      </c>
      <c r="B17" s="23"/>
      <c r="C17" s="23"/>
      <c r="D17" s="24" cm="1">
        <f t="array" ref="D17">SUMPRODUCT(B4:B13,TRANSPOSE('Q1'!B61:K61))</f>
        <v>7.2973576477457875</v>
      </c>
      <c r="O17" s="22" t="s">
        <v>30</v>
      </c>
      <c r="P17" s="23"/>
      <c r="Q17" s="23"/>
      <c r="R17" s="24" cm="1">
        <f t="array" ref="R17">SUMPRODUCT(P4:P13,TRANSPOSE('Q1'!B61:K61))</f>
        <v>7.2973576477457875</v>
      </c>
    </row>
    <row r="18" spans="1:18" ht="15.75" thickBot="1" x14ac:dyDescent="0.3">
      <c r="A18" s="29" t="s">
        <v>33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1"/>
      <c r="M18" s="3" t="s">
        <v>34</v>
      </c>
    </row>
    <row r="19" spans="1:18" x14ac:dyDescent="0.25">
      <c r="A19" s="10"/>
      <c r="B19" s="27" t="s">
        <v>32</v>
      </c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19</v>
      </c>
      <c r="H19" s="6" t="s">
        <v>20</v>
      </c>
      <c r="I19" s="6" t="s">
        <v>21</v>
      </c>
      <c r="J19" s="6" t="s">
        <v>22</v>
      </c>
      <c r="K19" s="6" t="s">
        <v>23</v>
      </c>
      <c r="L19" s="7" t="s">
        <v>24</v>
      </c>
    </row>
    <row r="20" spans="1:18" x14ac:dyDescent="0.25">
      <c r="A20" s="32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</row>
    <row r="21" spans="1:18" x14ac:dyDescent="0.25">
      <c r="A21" s="8" t="s">
        <v>15</v>
      </c>
      <c r="B21" s="13">
        <v>0.1</v>
      </c>
      <c r="C21">
        <v>0.41217573698783361</v>
      </c>
      <c r="D21">
        <v>0.62181528978763267</v>
      </c>
      <c r="E21">
        <v>0.43601178373191796</v>
      </c>
      <c r="F21">
        <v>4.4237304903495291E-2</v>
      </c>
      <c r="G21">
        <v>0.81138249399971774</v>
      </c>
      <c r="H21">
        <v>0.79131540334138473</v>
      </c>
      <c r="I21">
        <v>0.68002231317940309</v>
      </c>
      <c r="J21">
        <v>0.54755933018816927</v>
      </c>
      <c r="K21">
        <v>0.6313876821573452</v>
      </c>
      <c r="L21">
        <v>0.13488065226766635</v>
      </c>
    </row>
    <row r="22" spans="1:18" x14ac:dyDescent="0.25">
      <c r="A22" s="8" t="s">
        <v>16</v>
      </c>
      <c r="B22" s="14">
        <v>0.1</v>
      </c>
      <c r="C22">
        <v>0.62181528978763267</v>
      </c>
      <c r="D22">
        <v>1.7196609680165817</v>
      </c>
      <c r="E22">
        <v>0.80297047671788269</v>
      </c>
      <c r="F22">
        <v>0.12279274112074889</v>
      </c>
      <c r="G22">
        <v>2.1001497166438834</v>
      </c>
      <c r="H22">
        <v>2.355394874039026</v>
      </c>
      <c r="I22">
        <v>2.0688013290574223</v>
      </c>
      <c r="J22">
        <v>2.3060144583370881</v>
      </c>
      <c r="K22">
        <v>2.0051487621718684</v>
      </c>
      <c r="L22">
        <v>0.18540000631031733</v>
      </c>
    </row>
    <row r="23" spans="1:18" x14ac:dyDescent="0.25">
      <c r="A23" s="8" t="s">
        <v>17</v>
      </c>
      <c r="B23" s="14">
        <v>0.1</v>
      </c>
      <c r="C23">
        <v>0.43601178373191796</v>
      </c>
      <c r="D23">
        <v>0.80297047671788269</v>
      </c>
      <c r="E23">
        <v>2.1034433054732919</v>
      </c>
      <c r="F23">
        <v>6.4847748441386507E-2</v>
      </c>
      <c r="G23">
        <v>0.79025691669923392</v>
      </c>
      <c r="H23">
        <v>0.7958038788420605</v>
      </c>
      <c r="I23">
        <v>0.71768694989883686</v>
      </c>
      <c r="J23">
        <v>0.26030509808433183</v>
      </c>
      <c r="K23">
        <v>0.92559744985959258</v>
      </c>
      <c r="L23">
        <v>7.5004912337990051E-3</v>
      </c>
    </row>
    <row r="24" spans="1:18" x14ac:dyDescent="0.25">
      <c r="A24" s="8" t="s">
        <v>18</v>
      </c>
      <c r="B24" s="14">
        <v>0.1</v>
      </c>
      <c r="C24">
        <v>4.4237304903495291E-2</v>
      </c>
      <c r="D24">
        <v>0.12279274112074887</v>
      </c>
      <c r="E24">
        <v>6.4847748441386507E-2</v>
      </c>
      <c r="F24">
        <v>1.6654645558769568E-2</v>
      </c>
      <c r="G24">
        <v>0.13278961088690167</v>
      </c>
      <c r="H24">
        <v>0.16070175029125866</v>
      </c>
      <c r="I24">
        <v>0.13215404824474192</v>
      </c>
      <c r="J24">
        <v>0.16946276215610059</v>
      </c>
      <c r="K24">
        <v>0.1515428528054916</v>
      </c>
      <c r="L24">
        <v>4.624787467399508E-3</v>
      </c>
    </row>
    <row r="25" spans="1:18" x14ac:dyDescent="0.25">
      <c r="A25" s="8" t="s">
        <v>19</v>
      </c>
      <c r="B25" s="14">
        <v>0.1</v>
      </c>
      <c r="C25">
        <v>0.81138249399971774</v>
      </c>
      <c r="D25">
        <v>2.1001497166438834</v>
      </c>
      <c r="E25">
        <v>0.79025691669923392</v>
      </c>
      <c r="F25">
        <v>0.13278961088690167</v>
      </c>
      <c r="G25">
        <v>5.0696950032715344</v>
      </c>
      <c r="H25">
        <v>3.7068575426887302</v>
      </c>
      <c r="I25">
        <v>3.4597206565934986</v>
      </c>
      <c r="J25">
        <v>4.1709769638115093</v>
      </c>
      <c r="K25">
        <v>2.8843045610986957</v>
      </c>
      <c r="L25">
        <v>0.56265088646694483</v>
      </c>
    </row>
    <row r="26" spans="1:18" x14ac:dyDescent="0.25">
      <c r="A26" s="8" t="s">
        <v>20</v>
      </c>
      <c r="B26" s="14">
        <v>0.1</v>
      </c>
      <c r="C26">
        <v>0.79131540334138473</v>
      </c>
      <c r="D26">
        <v>2.355394874039026</v>
      </c>
      <c r="E26">
        <v>0.7958038788420605</v>
      </c>
      <c r="F26">
        <v>0.16070175029125872</v>
      </c>
      <c r="G26">
        <v>3.7068575426887302</v>
      </c>
      <c r="H26">
        <v>4.9482940678730998</v>
      </c>
      <c r="I26">
        <v>3.7088179280437692</v>
      </c>
      <c r="J26">
        <v>4.8457209001981685</v>
      </c>
      <c r="K26">
        <v>3.0139388056094787</v>
      </c>
      <c r="L26">
        <v>0.37453834462765956</v>
      </c>
    </row>
    <row r="27" spans="1:18" x14ac:dyDescent="0.25">
      <c r="A27" s="8" t="s">
        <v>21</v>
      </c>
      <c r="B27" s="14">
        <v>0.1</v>
      </c>
      <c r="C27">
        <v>0.68002231317940309</v>
      </c>
      <c r="D27">
        <v>2.0688013290574223</v>
      </c>
      <c r="E27">
        <v>0.71768694989883686</v>
      </c>
      <c r="F27">
        <v>0.13215404824474192</v>
      </c>
      <c r="G27">
        <v>3.4597206565934995</v>
      </c>
      <c r="H27">
        <v>3.7088179280437696</v>
      </c>
      <c r="I27">
        <v>3.637924006199504</v>
      </c>
      <c r="J27">
        <v>4.2710354948238098</v>
      </c>
      <c r="K27">
        <v>2.9905620931373833</v>
      </c>
      <c r="L27">
        <v>0.34629542320916024</v>
      </c>
    </row>
    <row r="28" spans="1:18" x14ac:dyDescent="0.25">
      <c r="A28" s="8" t="s">
        <v>22</v>
      </c>
      <c r="B28" s="14">
        <v>0.1</v>
      </c>
      <c r="C28">
        <v>0.54755933018816916</v>
      </c>
      <c r="D28">
        <v>2.3060144583370876</v>
      </c>
      <c r="E28">
        <v>0.26030509808433183</v>
      </c>
      <c r="F28">
        <v>0.16946276215610059</v>
      </c>
      <c r="G28">
        <v>4.1709769638115093</v>
      </c>
      <c r="H28">
        <v>4.8457209001981685</v>
      </c>
      <c r="I28">
        <v>4.271035494823809</v>
      </c>
      <c r="J28">
        <v>6.2711097615686437</v>
      </c>
      <c r="K28">
        <v>3.5763178771412827</v>
      </c>
      <c r="L28">
        <v>0.39445489337065076</v>
      </c>
    </row>
    <row r="29" spans="1:18" x14ac:dyDescent="0.25">
      <c r="A29" s="8" t="s">
        <v>23</v>
      </c>
      <c r="B29" s="14">
        <v>0.1</v>
      </c>
      <c r="C29">
        <v>0.63138768215734531</v>
      </c>
      <c r="D29">
        <v>2.0051487621718684</v>
      </c>
      <c r="E29">
        <v>0.92559744985959258</v>
      </c>
      <c r="F29">
        <v>0.1515428528054916</v>
      </c>
      <c r="G29">
        <v>2.8843045610986957</v>
      </c>
      <c r="H29">
        <v>3.0139388056094787</v>
      </c>
      <c r="I29">
        <v>2.9905620931373833</v>
      </c>
      <c r="J29">
        <v>3.5763178771412827</v>
      </c>
      <c r="K29">
        <v>3.4820093217283294</v>
      </c>
      <c r="L29">
        <v>0.38737500740109526</v>
      </c>
    </row>
    <row r="30" spans="1:18" ht="15.75" thickBot="1" x14ac:dyDescent="0.3">
      <c r="A30" s="9" t="s">
        <v>24</v>
      </c>
      <c r="B30" s="15">
        <v>0.1</v>
      </c>
      <c r="C30">
        <v>0.13488065226766635</v>
      </c>
      <c r="D30">
        <v>0.18540000631031731</v>
      </c>
      <c r="E30">
        <v>7.5004912337990034E-3</v>
      </c>
      <c r="F30">
        <v>4.624787467399508E-3</v>
      </c>
      <c r="G30">
        <v>0.56265088646694483</v>
      </c>
      <c r="H30">
        <v>0.37453834462765956</v>
      </c>
      <c r="I30">
        <v>0.34629542320916029</v>
      </c>
      <c r="J30">
        <v>0.39445489337065076</v>
      </c>
      <c r="K30">
        <v>0.38737500740109526</v>
      </c>
      <c r="L30">
        <v>1.0448863727505588</v>
      </c>
    </row>
    <row r="31" spans="1:18" ht="15.75" thickBot="1" x14ac:dyDescent="0.3">
      <c r="B31" s="2">
        <f>SUM(B21:B30)</f>
        <v>0.99999999999999989</v>
      </c>
    </row>
    <row r="32" spans="1:18" x14ac:dyDescent="0.25">
      <c r="A32" s="16" t="s">
        <v>28</v>
      </c>
      <c r="B32" s="17"/>
      <c r="C32" s="17"/>
      <c r="D32" s="18">
        <f>SUM(C21:L30)</f>
        <v>148.01010587160411</v>
      </c>
    </row>
    <row r="33" spans="1:4" x14ac:dyDescent="0.25">
      <c r="A33" s="19" t="s">
        <v>29</v>
      </c>
      <c r="B33" s="20"/>
      <c r="C33" s="20"/>
      <c r="D33" s="21">
        <f>D32^0.5</f>
        <v>12.165940402270763</v>
      </c>
    </row>
    <row r="34" spans="1:4" ht="15.75" thickBot="1" x14ac:dyDescent="0.3">
      <c r="A34" s="22" t="s">
        <v>30</v>
      </c>
      <c r="B34" s="23"/>
      <c r="C34" s="23"/>
      <c r="D34" s="24" t="e" cm="1">
        <f t="array" ref="D34">SUMPRODUCT(B21:B30,TRANSPOSE('Q1'!B77:K77))</f>
        <v>#VALUE!</v>
      </c>
    </row>
  </sheetData>
  <mergeCells count="3">
    <mergeCell ref="A1:L1"/>
    <mergeCell ref="A18:L18"/>
    <mergeCell ref="O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17256</dc:creator>
  <cp:lastModifiedBy>17256</cp:lastModifiedBy>
  <dcterms:created xsi:type="dcterms:W3CDTF">2023-12-26T06:25:58Z</dcterms:created>
  <dcterms:modified xsi:type="dcterms:W3CDTF">2023-12-28T05:32:10Z</dcterms:modified>
</cp:coreProperties>
</file>