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550" yWindow="1790" windowWidth="28800" windowHeight="15460"/>
  </bookViews>
  <sheets>
    <sheet sheetId="1" name="Лист1" state="visible" r:id="rId4"/>
  </sheets>
  <calcPr calcId="171027"/>
</workbook>
</file>

<file path=xl/sharedStrings.xml><?xml version="1.0" encoding="utf-8"?>
<sst xmlns="http://schemas.openxmlformats.org/spreadsheetml/2006/main" count="112" uniqueCount="49">
  <si>
    <t>ДИНАМИКА  ГОДОВЫХ ТЕМПОВ</t>
  </si>
  <si>
    <t>ДИНАМИКА  БАЗИСНЫХ ТЕМПОВ</t>
  </si>
  <si>
    <t>ДИНАМИКА  ГОДОВОГО ТЕМПА</t>
  </si>
  <si>
    <t>ДИНАМИКА  БАЗИСНОГО ТЕМПА</t>
  </si>
  <si>
    <r>
      <t xml:space="preserve">  </t>
    </r>
    <r>
      <rPr>
        <charset val="204"/>
        <color theme="1"/>
        <family val="2"/>
        <sz val="10"/>
        <rFont val="Arial"/>
      </rPr>
      <t>ДИНАМИКА</t>
    </r>
    <r>
      <rPr>
        <b/>
        <charset val="204"/>
        <color theme="1"/>
        <family val="2"/>
        <sz val="10"/>
        <rFont val="Arial"/>
      </rPr>
      <t xml:space="preserve"> ВВОДОВ ОСНОВНЫХ</t>
    </r>
  </si>
  <si>
    <t xml:space="preserve">  КОЭФИЦИЕНТ ПЕРЕВОДА ИНВЕСТИЦИЙ В ОК</t>
  </si>
  <si>
    <t xml:space="preserve">ДИНАМИКА БАЗИСНОГО ТЕМПА </t>
  </si>
  <si>
    <t xml:space="preserve">ДОЛЯ ИМПОРТА В ОТЕЧЕСТВЕННОМ </t>
  </si>
  <si>
    <t>РЕГРЕССИЯ ВВОДОВ ОФ ОТ ИНВЕСТИЦИЙ В ОК</t>
  </si>
  <si>
    <t xml:space="preserve">  ВАЛОВОГО ВНУТРЕННЕГО ПРОДУКТА</t>
  </si>
  <si>
    <t xml:space="preserve">  МОДИФИЦИРОВАННОГО ЭКСПОРТА</t>
  </si>
  <si>
    <t xml:space="preserve">  ФОНДОВ в сопоставимых ценах 1995 года</t>
  </si>
  <si>
    <t xml:space="preserve">  ВО ВВОДЫ </t>
  </si>
  <si>
    <t xml:space="preserve">  ИНВЕСТИЦИЙ В ОСНОВНОЙ КАПИТАЛ</t>
  </si>
  <si>
    <t xml:space="preserve">                         ИМПОРТА</t>
  </si>
  <si>
    <t xml:space="preserve">                                        ИМПОРТА</t>
  </si>
  <si>
    <t xml:space="preserve">                         ВЫПУСКЕ</t>
  </si>
  <si>
    <t xml:space="preserve">                      в текущих рыночных ценах</t>
  </si>
  <si>
    <t xml:space="preserve">  КОНЕЧНОГО ПОТРЕБЛЕНИЯ ДОМАШНИХ ХОЗЯЙСТВ</t>
  </si>
  <si>
    <t xml:space="preserve"> в сопоставимых ценах 1995 года</t>
  </si>
  <si>
    <t xml:space="preserve">ВЕРСИЯ </t>
  </si>
  <si>
    <t xml:space="preserve">  pW</t>
  </si>
  <si>
    <t>СЧЁТ</t>
  </si>
  <si>
    <t>ПРОГНОЗ</t>
  </si>
  <si>
    <t>ВЕРСИЯ</t>
  </si>
  <si>
    <t xml:space="preserve">    Pw</t>
  </si>
  <si>
    <t>ТРЕНД</t>
  </si>
  <si>
    <t xml:space="preserve">  pEXM</t>
  </si>
  <si>
    <t xml:space="preserve">    Pem</t>
  </si>
  <si>
    <t xml:space="preserve">    Pe</t>
  </si>
  <si>
    <t xml:space="preserve"> WWS</t>
  </si>
  <si>
    <t xml:space="preserve">    WWS</t>
  </si>
  <si>
    <t xml:space="preserve">   kS</t>
  </si>
  <si>
    <t>INS</t>
  </si>
  <si>
    <t xml:space="preserve">  pIN</t>
  </si>
  <si>
    <t xml:space="preserve">    Pn</t>
  </si>
  <si>
    <t xml:space="preserve">  pIM</t>
  </si>
  <si>
    <t xml:space="preserve">    IMS</t>
  </si>
  <si>
    <t xml:space="preserve">   qIM*10</t>
  </si>
  <si>
    <t xml:space="preserve"> qIM</t>
  </si>
  <si>
    <t xml:space="preserve">  WW</t>
  </si>
  <si>
    <t xml:space="preserve">  FA</t>
  </si>
  <si>
    <t xml:space="preserve">  IN</t>
  </si>
  <si>
    <t xml:space="preserve">  pYD</t>
  </si>
  <si>
    <t xml:space="preserve">    Pd</t>
  </si>
  <si>
    <t>б/р</t>
  </si>
  <si>
    <t>млрд руб</t>
  </si>
  <si>
    <t xml:space="preserve"> б/р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</si>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</sst>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color theme="1"/>
      <family val="2"/>
      <scheme val="minor"/>
      <sz val="11"/>
      <name val="Calibri"/>
    </font>
    <font>
      <b/>
      <charset val="204"/>
      <color theme="1"/>
      <family val="2"/>
      <sz val="10"/>
      <name val="Arial"/>
    </font>
    <font>
      <charset val="204"/>
      <color theme="1"/>
      <family val="2"/>
      <scheme val="minor"/>
      <sz val="10"/>
      <name val="Calibri"/>
    </font>
    <font>
      <b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1"/>
      <name val="Calibri"/>
    </font>
    <font>
      <charset val="204"/>
      <family val="2"/>
      <sz val="14"/>
      <name val="Arial"/>
    </font>
    <font>
      <charset val="204"/>
      <color theme="1"/>
      <family val="2"/>
      <scheme val="minor"/>
      <sz val="16"/>
      <name val="Calibri"/>
    </font>
    <font>
      <charset val="204"/>
      <family val="2"/>
      <sz val="12"/>
      <name val="Arial"/>
    </font>
    <font>
      <charset val="204"/>
      <family val="2"/>
      <sz val="11"/>
      <name val="Arial"/>
    </font>
    <font>
      <charset val="204"/>
      <family val="2"/>
      <sz val="10"/>
      <name val="Arial"/>
    </font>
    <font>
      <charset val="204"/>
      <color theme="1"/>
      <family val="2"/>
      <sz val="14"/>
      <name val="Arial"/>
    </font>
    <font>
      <charset val="204"/>
      <color theme="1"/>
      <family val="2"/>
      <sz val="16"/>
      <name val="Arial"/>
    </font>
    <font>
      <color theme="1"/>
      <family val="2"/>
      <scheme val="minor"/>
      <sz val="16"/>
      <name val="Calibri"/>
    </font>
    <font>
      <color theme="1"/>
      <family val="2"/>
      <scheme val="minor"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6" fillId="0" borderId="0" xfId="0" applyFont="1"/>
    <xf numFmtId="14" fontId="7" fillId="3" borderId="3" xfId="0" applyNumberFormat="1" applyFont="1" applyFill="1" applyBorder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14" fontId="4" fillId="0" borderId="0" xfId="0" applyNumberFormat="1" applyFont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4" fontId="8" fillId="3" borderId="6" xfId="0" applyNumberFormat="1" applyFont="1" applyFill="1" applyBorder="1"/>
    <xf numFmtId="14" fontId="9" fillId="3" borderId="6" xfId="0" applyNumberFormat="1" applyFont="1" applyFill="1" applyBorder="1"/>
    <xf numFmtId="0" fontId="10" fillId="5" borderId="5" xfId="0" applyFont="1" applyFill="1" applyBorder="1"/>
    <xf numFmtId="164" fontId="11" fillId="4" borderId="0" xfId="0" applyNumberFormat="1" applyFont="1" applyFill="1"/>
    <xf numFmtId="164" fontId="11" fillId="4" borderId="7" xfId="0" applyNumberFormat="1" applyFont="1" applyFill="1" applyBorder="1"/>
    <xf numFmtId="164" fontId="10" fillId="4" borderId="0" xfId="0" applyNumberFormat="1" applyFont="1" applyFill="1"/>
    <xf numFmtId="0" fontId="4" fillId="4" borderId="8" xfId="0" applyFont="1" applyFill="1" applyBorder="1"/>
    <xf numFmtId="164" fontId="10" fillId="4" borderId="7" xfId="0" applyNumberFormat="1" applyFont="1" applyFill="1" applyBorder="1"/>
    <xf numFmtId="1" fontId="11" fillId="4" borderId="0" xfId="0" applyNumberFormat="1" applyFont="1" applyFill="1"/>
    <xf numFmtId="1" fontId="11" fillId="4" borderId="7" xfId="0" applyNumberFormat="1" applyFont="1" applyFill="1" applyBorder="1"/>
    <xf numFmtId="164" fontId="11" fillId="4" borderId="9" xfId="0" applyNumberFormat="1" applyFont="1" applyFill="1" applyBorder="1"/>
    <xf numFmtId="2" fontId="11" fillId="4" borderId="0" xfId="0" applyNumberFormat="1" applyFont="1" applyFill="1"/>
    <xf numFmtId="1" fontId="10" fillId="4" borderId="0" xfId="0" applyNumberFormat="1" applyFont="1" applyFill="1"/>
    <xf numFmtId="1" fontId="10" fillId="4" borderId="7" xfId="0" applyNumberFormat="1" applyFont="1" applyFill="1" applyBorder="1"/>
    <xf numFmtId="0" fontId="10" fillId="5" borderId="10" xfId="0" applyFont="1" applyFill="1" applyBorder="1"/>
    <xf numFmtId="0" fontId="4" fillId="4" borderId="0" xfId="0" applyFont="1" applyFill="1"/>
    <xf numFmtId="164" fontId="10" fillId="4" borderId="9" xfId="0" applyNumberFormat="1" applyFont="1" applyFill="1" applyBorder="1"/>
    <xf numFmtId="1" fontId="11" fillId="4" borderId="9" xfId="0" applyNumberFormat="1" applyFont="1" applyFill="1" applyBorder="1"/>
    <xf numFmtId="1" fontId="10" fillId="4" borderId="9" xfId="0" applyNumberFormat="1" applyFont="1" applyFill="1" applyBorder="1"/>
    <xf numFmtId="2" fontId="11" fillId="4" borderId="9" xfId="0" applyNumberFormat="1" applyFont="1" applyFill="1" applyBorder="1"/>
    <xf numFmtId="164" fontId="12" fillId="4" borderId="9" xfId="0" applyNumberFormat="1" applyFont="1" applyFill="1" applyBorder="1"/>
    <xf numFmtId="0" fontId="13" fillId="4" borderId="9" xfId="0" applyFont="1" applyFill="1" applyBorder="1"/>
    <xf numFmtId="1" fontId="12" fillId="4" borderId="9" xfId="0" applyNumberFormat="1" applyFont="1" applyFill="1" applyBorder="1"/>
    <xf numFmtId="1" fontId="13" fillId="4" borderId="9" xfId="0" applyNumberFormat="1" applyFont="1" applyFill="1" applyBorder="1"/>
    <xf numFmtId="164" fontId="11" fillId="0" borderId="0" xfId="0" applyNumberFormat="1" applyFont="1"/>
    <xf numFmtId="164" fontId="11" fillId="4" borderId="11" xfId="0" applyNumberFormat="1" applyFont="1" applyFill="1" applyBorder="1"/>
    <xf numFmtId="0" fontId="13" fillId="4" borderId="11" xfId="0" applyFont="1" applyFill="1" applyBorder="1"/>
    <xf numFmtId="164" fontId="10" fillId="4" borderId="11" xfId="0" applyNumberFormat="1" applyFont="1" applyFill="1" applyBorder="1"/>
    <xf numFmtId="0" fontId="10" fillId="5" borderId="12" xfId="0" applyFont="1" applyFill="1" applyBorder="1"/>
    <xf numFmtId="164" fontId="11" fillId="4" borderId="13" xfId="0" applyNumberFormat="1" applyFont="1" applyFill="1" applyBorder="1"/>
    <xf numFmtId="164" fontId="12" fillId="4" borderId="14" xfId="0" applyNumberFormat="1" applyFont="1" applyFill="1" applyBorder="1"/>
    <xf numFmtId="0" fontId="13" fillId="4" borderId="13" xfId="0" applyFont="1" applyFill="1" applyBorder="1"/>
    <xf numFmtId="0" fontId="4" fillId="4" borderId="15" xfId="0" applyFont="1" applyFill="1" applyBorder="1"/>
    <xf numFmtId="164" fontId="10" fillId="4" borderId="14" xfId="0" applyNumberFormat="1" applyFont="1" applyFill="1" applyBorder="1"/>
    <xf numFmtId="164" fontId="10" fillId="4" borderId="13" xfId="0" applyNumberFormat="1" applyFont="1" applyFill="1" applyBorder="1"/>
    <xf numFmtId="0" fontId="13" fillId="4" borderId="14" xfId="0" applyFont="1" applyFill="1" applyBorder="1"/>
    <xf numFmtId="164" fontId="11" fillId="4" borderId="12" xfId="0" applyNumberFormat="1" applyFont="1" applyFill="1" applyBorder="1"/>
    <xf numFmtId="164" fontId="11" fillId="4" borderId="14" xfId="0" applyNumberFormat="1" applyFont="1" applyFill="1" applyBorder="1"/>
    <xf numFmtId="2" fontId="11" fillId="4" borderId="15" xfId="0" applyNumberFormat="1" applyFont="1" applyFill="1" applyBorder="1"/>
    <xf numFmtId="2" fontId="11" fillId="4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"/>
  <sheetViews>
    <sheetView workbookViewId="0" zoomScale="100" zoomScaleNormal="100">
      <selection activeCell="A3" sqref="A3"/>
    </sheetView>
  </sheetViews>
  <sheetFormatPr defaultRowHeight="14.5" outlineLevelRow="0" outlineLevelCol="0" x14ac:dyDescent="0.35" customHeight="1"/>
  <cols>
    <col min="3" max="3" width="8.90625" customWidth="1"/>
    <col min="4" max="4" width="12.90625" customWidth="1"/>
    <col min="5" max="5" width="8.90625" customWidth="1"/>
    <col min="7" max="7" width="8.90625" customWidth="1"/>
    <col min="8" max="8" width="10" customWidth="1"/>
    <col min="9" max="9" width="8.90625" customWidth="1"/>
    <col min="11" max="11" width="8.90625" customWidth="1"/>
    <col min="16" max="16" width="9.453125" customWidth="1"/>
  </cols>
  <sheetData>
    <row r="1" spans="1:85" x14ac:dyDescent="0.25">
      <c r="A1" s="1" t="s">
        <v>0</v>
      </c>
      <c r="B1" s="2"/>
      <c r="C1" s="2"/>
      <c r="D1" s="2"/>
      <c r="E1" s="2"/>
      <c r="F1" s="2"/>
      <c r="H1" s="1" t="s">
        <v>1</v>
      </c>
      <c r="I1" s="2"/>
      <c r="J1" s="2"/>
      <c r="K1" s="2"/>
      <c r="L1" s="2"/>
      <c r="O1" s="1" t="s">
        <v>2</v>
      </c>
      <c r="P1" s="2"/>
      <c r="U1" s="1" t="s">
        <v>3</v>
      </c>
      <c r="AB1" s="1" t="s">
        <v>4</v>
      </c>
      <c r="AH1" s="1" t="s">
        <v>5</v>
      </c>
      <c r="AO1" s="1" t="s">
        <v>0</v>
      </c>
      <c r="AP1" s="2"/>
      <c r="AQ1" s="2"/>
      <c r="AR1" s="2"/>
      <c r="AU1" s="1" t="s">
        <v>1</v>
      </c>
      <c r="AV1" s="2"/>
      <c r="AW1" s="2"/>
      <c r="AX1" s="2"/>
      <c r="BA1" s="1" t="s">
        <v>2</v>
      </c>
      <c r="BB1" s="3"/>
      <c r="BC1" s="3"/>
      <c r="BG1" s="4" t="s">
        <v>6</v>
      </c>
      <c r="BN1" s="4" t="s">
        <v>7</v>
      </c>
      <c r="BO1" s="5"/>
      <c r="BT1" s="1" t="s">
        <v>8</v>
      </c>
      <c r="CA1" s="1" t="s">
        <v>0</v>
      </c>
      <c r="CG1" s="1" t="s">
        <v>1</v>
      </c>
    </row>
    <row r="2" spans="1:85" x14ac:dyDescent="0.25">
      <c r="A2" s="1" t="s">
        <v>9</v>
      </c>
      <c r="B2" s="2"/>
      <c r="C2" s="2"/>
      <c r="D2" s="2"/>
      <c r="E2" s="2"/>
      <c r="F2" s="2"/>
      <c r="H2" s="1" t="s">
        <v>9</v>
      </c>
      <c r="I2" s="2"/>
      <c r="J2" s="2"/>
      <c r="K2" s="2"/>
      <c r="L2" s="2"/>
      <c r="O2" s="1" t="s">
        <v>10</v>
      </c>
      <c r="P2" s="2"/>
      <c r="U2" s="1" t="s">
        <v>10</v>
      </c>
      <c r="AB2" s="1" t="s">
        <v>11</v>
      </c>
      <c r="AH2" s="1" t="s">
        <v>12</v>
      </c>
      <c r="AO2" s="1" t="s">
        <v>13</v>
      </c>
      <c r="AP2" s="2"/>
      <c r="AQ2" s="2"/>
      <c r="AR2" s="2"/>
      <c r="AU2" s="1" t="s">
        <v>13</v>
      </c>
      <c r="AV2" s="2"/>
      <c r="AW2" s="2"/>
      <c r="AX2" s="2"/>
      <c r="BA2" s="4" t="s">
        <v>14</v>
      </c>
      <c r="BB2" s="3"/>
      <c r="BC2" s="3"/>
      <c r="BG2" s="4" t="s">
        <v>15</v>
      </c>
      <c r="BN2" s="4" t="s">
        <v>16</v>
      </c>
      <c r="BT2" s="4" t="s">
        <v>17</v>
      </c>
      <c r="CA2" s="4" t="s">
        <v>18</v>
      </c>
      <c r="CG2" s="4" t="s">
        <v>18</v>
      </c>
    </row>
    <row r="3" ht="15" customHeight="1" spans="34:34" x14ac:dyDescent="0.25">
      <c r="AH3" s="1" t="s">
        <v>19</v>
      </c>
    </row>
    <row r="4" ht="21" customHeight="1" spans="1:88" x14ac:dyDescent="0.25">
      <c r="A4" t="s">
        <v>20</v>
      </c>
      <c r="B4" s="6" t="s">
        <v>21</v>
      </c>
      <c r="C4" s="7" t="s">
        <v>22</v>
      </c>
      <c r="D4" s="8" t="s">
        <v>23</v>
      </c>
      <c r="H4" s="9" t="s">
        <v>24</v>
      </c>
      <c r="I4" s="6" t="s">
        <v>25</v>
      </c>
      <c r="J4" s="10" t="s">
        <v>26</v>
      </c>
      <c r="K4" s="11" t="s">
        <v>22</v>
      </c>
      <c r="O4" s="9" t="s">
        <v>24</v>
      </c>
      <c r="P4" s="6" t="s">
        <v>27</v>
      </c>
      <c r="U4" s="9" t="s">
        <v>24</v>
      </c>
      <c r="V4" s="6" t="s">
        <v>28</v>
      </c>
      <c r="W4" s="6" t="s">
        <v>29</v>
      </c>
      <c r="X4" s="7" t="s">
        <v>22</v>
      </c>
      <c r="AB4" s="9" t="s">
        <v>24</v>
      </c>
      <c r="AC4" s="6" t="s">
        <v>30</v>
      </c>
      <c r="AD4" s="7" t="s">
        <v>22</v>
      </c>
      <c r="AH4" s="9" t="s">
        <v>24</v>
      </c>
      <c r="AI4" s="6" t="s">
        <v>31</v>
      </c>
      <c r="AJ4" s="6" t="s">
        <v>32</v>
      </c>
      <c r="AK4" s="7" t="s">
        <v>33</v>
      </c>
      <c r="AO4" s="9" t="s">
        <v>24</v>
      </c>
      <c r="AP4" s="6" t="s">
        <v>34</v>
      </c>
      <c r="AQ4" s="7" t="s">
        <v>22</v>
      </c>
      <c r="AU4" s="9" t="s">
        <v>24</v>
      </c>
      <c r="AV4" s="6" t="s">
        <v>35</v>
      </c>
      <c r="AW4" s="7" t="s">
        <v>22</v>
      </c>
      <c r="BA4" s="9" t="s">
        <v>24</v>
      </c>
      <c r="BB4" s="6" t="s">
        <v>36</v>
      </c>
      <c r="BC4" s="7" t="s">
        <v>22</v>
      </c>
      <c r="BG4" s="9" t="s">
        <v>24</v>
      </c>
      <c r="BH4" s="6" t="s">
        <v>37</v>
      </c>
      <c r="BI4" s="6" t="s">
        <v>38</v>
      </c>
      <c r="BJ4" s="7" t="s">
        <v>22</v>
      </c>
      <c r="BN4" s="9" t="s">
        <v>24</v>
      </c>
      <c r="BO4" s="6" t="s">
        <v>39</v>
      </c>
      <c r="BP4" s="7" t="s">
        <v>22</v>
      </c>
      <c r="BT4" s="9" t="s">
        <v>24</v>
      </c>
      <c r="BU4" s="6" t="s">
        <v>40</v>
      </c>
      <c r="BV4" s="6" t="s">
        <v>41</v>
      </c>
      <c r="BW4" s="7" t="s">
        <v>42</v>
      </c>
      <c r="CA4" s="9" t="s">
        <v>24</v>
      </c>
      <c r="CB4" s="6" t="s">
        <v>43</v>
      </c>
      <c r="CC4" s="7" t="s">
        <v>22</v>
      </c>
      <c r="CG4" s="9" t="s">
        <v>24</v>
      </c>
      <c r="CH4" s="6" t="s">
        <v>44</v>
      </c>
      <c r="CI4" s="6" t="s">
        <v>44</v>
      </c>
      <c r="CJ4" s="7" t="s">
        <v>22</v>
      </c>
    </row>
    <row r="5" ht="15.5" customHeight="1" spans="1:88" x14ac:dyDescent="0.25">
      <c r="A5" s="12">
        <v>44017</v>
      </c>
      <c r="B5" s="13" t="s">
        <v>45</v>
      </c>
      <c r="C5" s="14" t="s">
        <v>45</v>
      </c>
      <c r="H5" s="15">
        <f>#REF!</f>
        <v>NaN</v>
      </c>
      <c r="I5" s="13" t="s">
        <v>45</v>
      </c>
      <c r="J5" s="13" t="s">
        <v>45</v>
      </c>
      <c r="K5" s="14" t="s">
        <v>45</v>
      </c>
      <c r="O5" s="15">
        <v>43933</v>
      </c>
      <c r="P5" s="13" t="s">
        <v>45</v>
      </c>
      <c r="U5" s="15">
        <v>43933</v>
      </c>
      <c r="V5" s="13" t="s">
        <v>45</v>
      </c>
      <c r="W5" s="13" t="s">
        <v>45</v>
      </c>
      <c r="X5" s="14" t="s">
        <v>45</v>
      </c>
      <c r="AB5" s="15">
        <v>43934</v>
      </c>
      <c r="AC5" s="13" t="s">
        <v>46</v>
      </c>
      <c r="AD5" s="13" t="s">
        <v>46</v>
      </c>
      <c r="AH5" s="15">
        <v>43934</v>
      </c>
      <c r="AI5" s="13" t="s">
        <v>46</v>
      </c>
      <c r="AJ5" s="13" t="s">
        <v>47</v>
      </c>
      <c r="AK5" s="13" t="s">
        <v>46</v>
      </c>
      <c r="AO5" s="15">
        <v>44016</v>
      </c>
      <c r="AP5" s="13" t="s">
        <v>45</v>
      </c>
      <c r="AQ5" s="14" t="s">
        <v>45</v>
      </c>
      <c r="AU5" s="15">
        <f>X5</f>
        <v>NaN</v>
      </c>
      <c r="AV5" s="13" t="s">
        <v>45</v>
      </c>
      <c r="AW5" s="14" t="s">
        <v>45</v>
      </c>
      <c r="BA5" s="15">
        <v>43953</v>
      </c>
      <c r="BB5" s="13" t="s">
        <v>45</v>
      </c>
      <c r="BC5" s="14" t="s">
        <v>45</v>
      </c>
      <c r="BG5" s="15">
        <v>43953</v>
      </c>
      <c r="BH5" s="13" t="s">
        <v>46</v>
      </c>
      <c r="BI5" s="13" t="s">
        <v>45</v>
      </c>
      <c r="BJ5" s="13" t="s">
        <v>46</v>
      </c>
      <c r="BN5" s="15">
        <v>43931</v>
      </c>
      <c r="BO5" s="13" t="s">
        <v>45</v>
      </c>
      <c r="BP5" s="14" t="s">
        <v>45</v>
      </c>
      <c r="BT5" s="15">
        <v>43935</v>
      </c>
      <c r="BU5" s="13" t="s">
        <v>46</v>
      </c>
      <c r="BV5" s="13" t="s">
        <v>46</v>
      </c>
      <c r="BW5" s="13" t="s">
        <v>46</v>
      </c>
      <c r="CA5" s="15">
        <v>43931</v>
      </c>
      <c r="CB5" s="13" t="s">
        <v>45</v>
      </c>
      <c r="CC5" s="14" t="s">
        <v>45</v>
      </c>
      <c r="CG5" s="16">
        <v>43952</v>
      </c>
      <c r="CH5" s="13" t="s">
        <v>45</v>
      </c>
      <c r="CI5" s="13" t="s">
        <v>45</v>
      </c>
      <c r="CJ5" s="14" t="s">
        <v>45</v>
      </c>
    </row>
    <row r="6" ht="21" customHeight="1" spans="1:88" x14ac:dyDescent="0.25">
      <c r="A6" s="17">
        <v>1995</v>
      </c>
      <c r="B6" s="18">
        <v>0.959</v>
      </c>
      <c r="C6" s="19"/>
      <c r="H6" s="17">
        <v>1995</v>
      </c>
      <c r="I6" s="20">
        <v>1</v>
      </c>
      <c r="J6" s="21"/>
      <c r="K6" s="22"/>
      <c r="O6" s="17">
        <v>1995</v>
      </c>
      <c r="P6" s="20"/>
      <c r="U6" s="17">
        <v>1995</v>
      </c>
      <c r="V6" s="20">
        <v>1</v>
      </c>
      <c r="W6" s="20">
        <v>1</v>
      </c>
      <c r="X6" s="22"/>
      <c r="AB6" s="17">
        <v>1995</v>
      </c>
      <c r="AC6" s="23">
        <v>230.407</v>
      </c>
      <c r="AD6" s="22"/>
      <c r="AH6" s="17">
        <v>1995</v>
      </c>
      <c r="AI6" s="23">
        <v>230</v>
      </c>
      <c r="AJ6" s="21"/>
      <c r="AK6" s="24">
        <v>266.974</v>
      </c>
      <c r="AO6" s="17">
        <v>1995</v>
      </c>
      <c r="AP6" s="25">
        <v>0.899</v>
      </c>
      <c r="AQ6" s="25"/>
      <c r="AU6" s="17">
        <v>1995</v>
      </c>
      <c r="AV6" s="20">
        <v>1</v>
      </c>
      <c r="AW6" s="22"/>
      <c r="BA6" s="17">
        <v>1995</v>
      </c>
      <c r="BB6" s="18">
        <v>1.07</v>
      </c>
      <c r="BC6" s="22"/>
      <c r="BG6" s="17">
        <v>1995</v>
      </c>
      <c r="BH6" s="26">
        <v>1</v>
      </c>
      <c r="BI6" s="26">
        <v>1.34</v>
      </c>
      <c r="BJ6" s="22"/>
      <c r="BN6" s="17">
        <v>1995</v>
      </c>
      <c r="BO6" s="8">
        <v>0.134</v>
      </c>
      <c r="BT6" s="17">
        <v>1995</v>
      </c>
      <c r="BU6" s="27">
        <v>230.407</v>
      </c>
      <c r="BV6" s="21"/>
      <c r="BW6" s="28">
        <v>266.974</v>
      </c>
      <c r="CA6" s="17">
        <v>1995</v>
      </c>
      <c r="CB6" s="20">
        <v>0.972</v>
      </c>
      <c r="CC6" s="22"/>
      <c r="CG6" s="17">
        <v>1995</v>
      </c>
      <c r="CH6" s="20">
        <v>1</v>
      </c>
      <c r="CI6" s="21"/>
      <c r="CJ6" s="22"/>
    </row>
    <row r="7" ht="21" customHeight="1" spans="1:88" x14ac:dyDescent="0.25">
      <c r="A7" s="29">
        <v>1996</v>
      </c>
      <c r="B7" s="18">
        <v>0.964</v>
      </c>
      <c r="C7" s="25"/>
      <c r="H7" s="29">
        <v>1996</v>
      </c>
      <c r="I7" s="20">
        <v>0.964</v>
      </c>
      <c r="J7" s="30"/>
      <c r="K7" s="31"/>
      <c r="O7" s="29">
        <v>1996</v>
      </c>
      <c r="P7" s="20">
        <v>1.055</v>
      </c>
      <c r="U7" s="29">
        <v>1996</v>
      </c>
      <c r="V7" s="20">
        <v>1.0551214093635801</v>
      </c>
      <c r="W7" s="20">
        <v>1.037</v>
      </c>
      <c r="X7" s="31"/>
      <c r="AB7" s="29">
        <v>1996</v>
      </c>
      <c r="AC7" s="23">
        <v>197.18216614420064</v>
      </c>
      <c r="AD7" s="31"/>
      <c r="AH7" s="29">
        <v>1996</v>
      </c>
      <c r="AI7" s="23">
        <v>197</v>
      </c>
      <c r="AJ7" s="30"/>
      <c r="AK7" s="32">
        <v>218.651706</v>
      </c>
      <c r="AO7" s="29">
        <v>1996</v>
      </c>
      <c r="AP7" s="25">
        <v>0.819</v>
      </c>
      <c r="AQ7" s="25"/>
      <c r="AU7" s="29">
        <v>1996</v>
      </c>
      <c r="AV7" s="20">
        <v>0.819</v>
      </c>
      <c r="AW7" s="31"/>
      <c r="BA7" s="29">
        <v>1996</v>
      </c>
      <c r="BB7" s="18">
        <v>1.013</v>
      </c>
      <c r="BC7" s="31"/>
      <c r="BG7" s="29">
        <v>1996</v>
      </c>
      <c r="BH7" s="26">
        <v>1.01</v>
      </c>
      <c r="BI7" s="26">
        <v>1.39</v>
      </c>
      <c r="BJ7" s="31"/>
      <c r="BN7" s="29">
        <v>1996</v>
      </c>
      <c r="BO7" s="8">
        <v>0.139</v>
      </c>
      <c r="BT7" s="29">
        <v>1996</v>
      </c>
      <c r="BU7" s="27">
        <v>334.302</v>
      </c>
      <c r="BV7" s="30"/>
      <c r="BW7" s="33">
        <v>375.958</v>
      </c>
      <c r="CA7" s="29">
        <v>1996</v>
      </c>
      <c r="CB7" s="20">
        <v>0.951</v>
      </c>
      <c r="CC7" s="31"/>
      <c r="CG7" s="29">
        <v>1996</v>
      </c>
      <c r="CH7" s="20">
        <v>0.951</v>
      </c>
      <c r="CI7" s="30"/>
      <c r="CJ7" s="31"/>
    </row>
    <row r="8" ht="21" customHeight="1" spans="1:88" x14ac:dyDescent="0.25">
      <c r="A8" s="29">
        <v>1997</v>
      </c>
      <c r="B8" s="18">
        <v>1.014</v>
      </c>
      <c r="C8" s="25"/>
      <c r="H8" s="29">
        <v>1997</v>
      </c>
      <c r="I8" s="20">
        <v>0.977496</v>
      </c>
      <c r="J8" s="30"/>
      <c r="K8" s="31"/>
      <c r="O8" s="29">
        <v>1997</v>
      </c>
      <c r="P8" s="20">
        <v>1.008</v>
      </c>
      <c r="U8" s="29">
        <v>1997</v>
      </c>
      <c r="V8" s="20">
        <v>1.0637119701590636</v>
      </c>
      <c r="W8" s="20">
        <v>1.031815</v>
      </c>
      <c r="X8" s="31"/>
      <c r="AB8" s="29">
        <v>1997</v>
      </c>
      <c r="AC8" s="23">
        <v>168.2910062695925</v>
      </c>
      <c r="AD8" s="31"/>
      <c r="AH8" s="29">
        <v>1997</v>
      </c>
      <c r="AI8" s="23">
        <v>168</v>
      </c>
      <c r="AJ8" s="26">
        <f>AI8/(0.7*AK8+0.2*AK7+0.1*AK6)</f>
        <v>0.7783863400745071</v>
      </c>
      <c r="AK8" s="32">
        <v>207.7191207</v>
      </c>
      <c r="AO8" s="29">
        <v>1997</v>
      </c>
      <c r="AP8" s="25">
        <v>0.95</v>
      </c>
      <c r="AQ8" s="25"/>
      <c r="AU8" s="29">
        <v>1997</v>
      </c>
      <c r="AV8" s="20">
        <v>0.7780499999999999</v>
      </c>
      <c r="AW8" s="31"/>
      <c r="BA8" s="29">
        <v>1997</v>
      </c>
      <c r="BB8" s="18">
        <v>1.004</v>
      </c>
      <c r="BC8" s="31"/>
      <c r="BG8" s="29">
        <v>1997</v>
      </c>
      <c r="BH8" s="26">
        <v>1.02</v>
      </c>
      <c r="BI8" s="26">
        <v>1.38</v>
      </c>
      <c r="BJ8" s="31"/>
      <c r="BN8" s="29">
        <v>1997</v>
      </c>
      <c r="BO8" s="8">
        <v>0.138</v>
      </c>
      <c r="BT8" s="29">
        <v>1997</v>
      </c>
      <c r="BU8" s="27">
        <v>406.472</v>
      </c>
      <c r="BV8" s="27">
        <f>0.7*BW8+0.2*BW7+0.1*BW6</f>
        <v>388.0469</v>
      </c>
      <c r="BW8" s="33">
        <v>408.797</v>
      </c>
      <c r="CA8" s="29">
        <v>1997</v>
      </c>
      <c r="CB8" s="20">
        <v>1.05</v>
      </c>
      <c r="CC8" s="31"/>
      <c r="CG8" s="29">
        <v>1997</v>
      </c>
      <c r="CH8" s="20">
        <v>0.99855</v>
      </c>
      <c r="CI8" s="20">
        <f>CH8</f>
        <v>0.99855</v>
      </c>
      <c r="CJ8" s="31"/>
    </row>
    <row r="9" ht="21" customHeight="1" spans="1:88" x14ac:dyDescent="0.25">
      <c r="A9" s="29">
        <v>1998</v>
      </c>
      <c r="B9" s="18">
        <v>0.947</v>
      </c>
      <c r="C9" s="25"/>
      <c r="H9" s="29">
        <v>1998</v>
      </c>
      <c r="I9" s="20">
        <v>0.925688712</v>
      </c>
      <c r="J9" s="30"/>
      <c r="K9" s="31"/>
      <c r="O9" s="29">
        <v>1998</v>
      </c>
      <c r="P9" s="20">
        <v>0.83</v>
      </c>
      <c r="U9" s="29">
        <v>1998</v>
      </c>
      <c r="V9" s="20">
        <v>0.8831414514784081</v>
      </c>
      <c r="W9" s="20">
        <v>1.0514194849999998</v>
      </c>
      <c r="X9" s="31"/>
      <c r="AB9" s="29">
        <v>1998</v>
      </c>
      <c r="AC9" s="23">
        <v>160.34593730407522</v>
      </c>
      <c r="AD9" s="31"/>
      <c r="AH9" s="29">
        <v>1998</v>
      </c>
      <c r="AI9" s="23">
        <v>160</v>
      </c>
      <c r="AJ9" s="26">
        <f t="shared" ref="AJ9:AJ15" si="0">AI9/(0.7*AK9+0.2*AK8+0.1*AK7)</f>
        <v>0.8361030418392673</v>
      </c>
      <c r="AK9" s="32">
        <v>182.79282621599998</v>
      </c>
      <c r="AO9" s="29">
        <v>1998</v>
      </c>
      <c r="AP9" s="25">
        <v>0.88</v>
      </c>
      <c r="AQ9" s="25"/>
      <c r="AU9" s="29">
        <v>1998</v>
      </c>
      <c r="AV9" s="20">
        <v>0.684684</v>
      </c>
      <c r="AW9" s="31"/>
      <c r="BA9" s="29">
        <v>1998</v>
      </c>
      <c r="BB9" s="18">
        <v>0.826</v>
      </c>
      <c r="BC9" s="31"/>
      <c r="BG9" s="29">
        <v>1998</v>
      </c>
      <c r="BH9" s="26">
        <v>0.84</v>
      </c>
      <c r="BI9" s="26">
        <v>1.2</v>
      </c>
      <c r="BJ9" s="31"/>
      <c r="BN9" s="29">
        <v>1998</v>
      </c>
      <c r="BO9" s="8">
        <v>0.12</v>
      </c>
      <c r="BT9" s="29">
        <v>1998</v>
      </c>
      <c r="BU9" s="27">
        <v>428.564</v>
      </c>
      <c r="BV9" s="27">
        <f t="shared" ref="BV9:BV29" si="1">0.7*BW9+0.2*BW8+0.1*BW7</f>
        <v>404.3154</v>
      </c>
      <c r="BW9" s="33">
        <v>407.086</v>
      </c>
      <c r="CA9" s="29">
        <v>1998</v>
      </c>
      <c r="CB9" s="20">
        <v>0.966</v>
      </c>
      <c r="CC9" s="31"/>
      <c r="CG9" s="29">
        <v>1998</v>
      </c>
      <c r="CH9" s="20">
        <v>0.9645993</v>
      </c>
      <c r="CI9" s="20">
        <f t="shared" ref="CI9:CI18" si="2">CH9</f>
        <v>0.9645993</v>
      </c>
      <c r="CJ9" s="31"/>
    </row>
    <row r="10" ht="21" customHeight="1" spans="1:88" x14ac:dyDescent="0.25">
      <c r="A10" s="29">
        <v>1999</v>
      </c>
      <c r="B10" s="18">
        <v>1.064</v>
      </c>
      <c r="C10" s="25"/>
      <c r="H10" s="29">
        <v>1999</v>
      </c>
      <c r="I10" s="20">
        <v>0.9849327895680001</v>
      </c>
      <c r="J10" s="30"/>
      <c r="K10" s="31"/>
      <c r="O10" s="29">
        <v>1999</v>
      </c>
      <c r="P10" s="20">
        <v>1.068</v>
      </c>
      <c r="U10" s="29">
        <v>1999</v>
      </c>
      <c r="V10" s="20">
        <v>0.9435147828320556</v>
      </c>
      <c r="W10" s="20">
        <v>1.1691784673199999</v>
      </c>
      <c r="X10" s="31"/>
      <c r="AB10" s="29">
        <v>1999</v>
      </c>
      <c r="AC10" s="23">
        <v>171.18012225705328</v>
      </c>
      <c r="AD10" s="31"/>
      <c r="AH10" s="29">
        <v>1999</v>
      </c>
      <c r="AI10" s="23">
        <v>171</v>
      </c>
      <c r="AJ10" s="26">
        <f t="shared" si="0"/>
        <v>0.8920969386594522</v>
      </c>
      <c r="AK10" s="32">
        <v>191.9324675268</v>
      </c>
      <c r="AO10" s="29">
        <v>1999</v>
      </c>
      <c r="AP10" s="25">
        <v>1.05</v>
      </c>
      <c r="AQ10" s="25"/>
      <c r="AU10" s="29">
        <v>1999</v>
      </c>
      <c r="AV10" s="20">
        <v>0.7189182</v>
      </c>
      <c r="AW10" s="31"/>
      <c r="BA10" s="29">
        <v>1999</v>
      </c>
      <c r="BB10" s="18">
        <v>0.83</v>
      </c>
      <c r="BC10" s="31"/>
      <c r="BG10" s="29">
        <v>1999</v>
      </c>
      <c r="BH10" s="26">
        <v>0.7</v>
      </c>
      <c r="BI10" s="26">
        <v>0.94</v>
      </c>
      <c r="BJ10" s="31"/>
      <c r="BN10" s="29">
        <v>1999</v>
      </c>
      <c r="BO10" s="8">
        <v>0.094</v>
      </c>
      <c r="BT10" s="29">
        <v>1999</v>
      </c>
      <c r="BU10" s="27">
        <v>597.306</v>
      </c>
      <c r="BV10" s="27">
        <f t="shared" si="1"/>
        <v>591.6041999999999</v>
      </c>
      <c r="BW10" s="33">
        <v>670.439</v>
      </c>
      <c r="CA10" s="29">
        <v>1999</v>
      </c>
      <c r="CB10" s="20">
        <v>0.976</v>
      </c>
      <c r="CC10" s="31"/>
      <c r="CG10" s="29">
        <v>1999</v>
      </c>
      <c r="CH10" s="20">
        <v>0.9414489168</v>
      </c>
      <c r="CI10" s="20">
        <f t="shared" si="2"/>
        <v>0.9414489168</v>
      </c>
      <c r="CJ10" s="31"/>
    </row>
    <row r="11" ht="21" customHeight="1" spans="1:88" x14ac:dyDescent="0.25">
      <c r="A11" s="29">
        <v>2000</v>
      </c>
      <c r="B11" s="18">
        <v>1.1</v>
      </c>
      <c r="C11" s="25"/>
      <c r="H11" s="29">
        <v>2000</v>
      </c>
      <c r="I11" s="20">
        <v>1.0834260685248003</v>
      </c>
      <c r="J11" s="20">
        <f t="shared" ref="J11:J19" si="3">I11</f>
        <v>1.0834260685248003</v>
      </c>
      <c r="K11" s="31"/>
      <c r="O11" s="29">
        <v>2000</v>
      </c>
      <c r="P11" s="20">
        <v>1.298</v>
      </c>
      <c r="U11" s="29">
        <v>2000</v>
      </c>
      <c r="V11" s="20">
        <v>1.2247462277047632</v>
      </c>
      <c r="W11" s="20">
        <v>1.2802504217153998</v>
      </c>
      <c r="X11" s="31"/>
      <c r="AB11" s="29">
        <v>2000</v>
      </c>
      <c r="AC11" s="23">
        <v>213.79458307210035</v>
      </c>
      <c r="AD11" s="31"/>
      <c r="AH11" s="29">
        <v>2000</v>
      </c>
      <c r="AI11" s="23">
        <v>214</v>
      </c>
      <c r="AJ11" s="26">
        <f t="shared" si="0"/>
        <v>0.9981535188815799</v>
      </c>
      <c r="AK11" s="32">
        <v>225.32871687646318</v>
      </c>
      <c r="AO11" s="29">
        <v>2000</v>
      </c>
      <c r="AP11" s="25">
        <v>1.174</v>
      </c>
      <c r="AQ11" s="25"/>
      <c r="AU11" s="29">
        <v>2000</v>
      </c>
      <c r="AV11" s="20">
        <v>0.8440099667999998</v>
      </c>
      <c r="AW11" s="31"/>
      <c r="BA11" s="29">
        <v>2000</v>
      </c>
      <c r="BB11" s="18">
        <v>1.324</v>
      </c>
      <c r="BC11" s="31"/>
      <c r="BG11" s="29">
        <v>2000</v>
      </c>
      <c r="BH11" s="26">
        <v>0.92</v>
      </c>
      <c r="BI11" s="26">
        <v>1.14</v>
      </c>
      <c r="BJ11" s="31"/>
      <c r="BN11" s="29">
        <v>2000</v>
      </c>
      <c r="BO11" s="8">
        <v>0.114</v>
      </c>
      <c r="BT11" s="29">
        <v>2000</v>
      </c>
      <c r="BU11" s="27">
        <v>843.378</v>
      </c>
      <c r="BV11" s="27">
        <f t="shared" si="1"/>
        <v>990.4602</v>
      </c>
      <c r="BW11" s="33">
        <v>1165.234</v>
      </c>
      <c r="CA11" s="29">
        <v>2000</v>
      </c>
      <c r="CB11" s="20">
        <v>1.059</v>
      </c>
      <c r="CC11" s="31"/>
      <c r="CG11" s="29">
        <v>2000</v>
      </c>
      <c r="CH11" s="20">
        <v>0.9969944028911999</v>
      </c>
      <c r="CI11" s="20">
        <f t="shared" si="2"/>
        <v>0.9969944028911999</v>
      </c>
      <c r="CJ11" s="31"/>
    </row>
    <row r="12" ht="21" customHeight="1" spans="1:88" x14ac:dyDescent="0.25">
      <c r="A12" s="29">
        <v>2001</v>
      </c>
      <c r="B12" s="18">
        <v>1.051</v>
      </c>
      <c r="C12" s="25"/>
      <c r="H12" s="29">
        <v>2001</v>
      </c>
      <c r="I12" s="20">
        <v>1.138680798019565</v>
      </c>
      <c r="J12" s="20">
        <f t="shared" si="3"/>
        <v>1.138680798019565</v>
      </c>
      <c r="K12" s="31"/>
      <c r="O12" s="29">
        <v>2001</v>
      </c>
      <c r="P12" s="20">
        <v>1.1</v>
      </c>
      <c r="U12" s="29">
        <v>2001</v>
      </c>
      <c r="V12" s="20">
        <v>1.3476514205322294</v>
      </c>
      <c r="W12" s="20">
        <v>1.3340209394274467</v>
      </c>
      <c r="X12" s="31"/>
      <c r="AB12" s="29">
        <v>2001</v>
      </c>
      <c r="AC12" s="23">
        <v>254.24220689655175</v>
      </c>
      <c r="AD12" s="31"/>
      <c r="AH12" s="29">
        <v>2001</v>
      </c>
      <c r="AI12" s="23">
        <v>254</v>
      </c>
      <c r="AJ12" s="26">
        <f t="shared" si="0"/>
        <v>1.068294727091371</v>
      </c>
      <c r="AK12" s="32">
        <v>247.86158856410952</v>
      </c>
      <c r="AO12" s="29">
        <v>2001</v>
      </c>
      <c r="AP12" s="25">
        <v>1.1</v>
      </c>
      <c r="AQ12" s="25"/>
      <c r="AU12" s="29">
        <v>2001</v>
      </c>
      <c r="AV12" s="20">
        <v>0.9284109634799999</v>
      </c>
      <c r="AW12" s="31"/>
      <c r="BA12" s="29">
        <v>2001</v>
      </c>
      <c r="BB12" s="18">
        <v>1.187</v>
      </c>
      <c r="BC12" s="31"/>
      <c r="BG12" s="29">
        <v>2001</v>
      </c>
      <c r="BH12" s="26">
        <v>1.1</v>
      </c>
      <c r="BI12" s="26">
        <v>1.29</v>
      </c>
      <c r="BJ12" s="31"/>
      <c r="BN12" s="29">
        <v>2001</v>
      </c>
      <c r="BO12" s="8">
        <v>0.129</v>
      </c>
      <c r="BT12" s="29">
        <v>2001</v>
      </c>
      <c r="BU12" s="27">
        <v>1117.655</v>
      </c>
      <c r="BV12" s="27">
        <f t="shared" si="1"/>
        <v>1353.3807</v>
      </c>
      <c r="BW12" s="33">
        <v>1504.7</v>
      </c>
      <c r="CA12" s="29">
        <v>2001</v>
      </c>
      <c r="CB12" s="20">
        <v>1.082</v>
      </c>
      <c r="CC12" s="31"/>
      <c r="CG12" s="29">
        <v>2001</v>
      </c>
      <c r="CH12" s="20">
        <v>1.0787479439282783</v>
      </c>
      <c r="CI12" s="20">
        <f t="shared" si="2"/>
        <v>1.0787479439282783</v>
      </c>
      <c r="CJ12" s="31"/>
    </row>
    <row r="13" ht="21" customHeight="1" spans="1:88" x14ac:dyDescent="0.25">
      <c r="A13" s="29">
        <v>2002</v>
      </c>
      <c r="B13" s="18">
        <v>1.047</v>
      </c>
      <c r="C13" s="25"/>
      <c r="H13" s="29">
        <v>2002</v>
      </c>
      <c r="I13" s="20">
        <v>1.1921987955264846</v>
      </c>
      <c r="J13" s="20">
        <f t="shared" si="3"/>
        <v>1.1921987955264846</v>
      </c>
      <c r="K13" s="31"/>
      <c r="O13" s="29">
        <v>2002</v>
      </c>
      <c r="P13" s="20">
        <v>1.088</v>
      </c>
      <c r="U13" s="29">
        <v>2002</v>
      </c>
      <c r="V13" s="20">
        <v>1.4665054246210885</v>
      </c>
      <c r="W13" s="20">
        <v>1.4714250961884736</v>
      </c>
      <c r="X13" s="31"/>
      <c r="AB13" s="29">
        <v>2002</v>
      </c>
      <c r="AC13" s="23">
        <v>274.4660188087774</v>
      </c>
      <c r="AD13" s="31"/>
      <c r="AH13" s="29">
        <v>2002</v>
      </c>
      <c r="AI13" s="23">
        <v>274</v>
      </c>
      <c r="AJ13" s="26">
        <f t="shared" si="0"/>
        <v>1.0939591599767364</v>
      </c>
      <c r="AK13" s="32">
        <v>254.80171304390458</v>
      </c>
      <c r="AO13" s="29">
        <v>2002</v>
      </c>
      <c r="AP13" s="25">
        <v>1.028</v>
      </c>
      <c r="AQ13" s="25"/>
      <c r="AU13" s="29">
        <v>2002</v>
      </c>
      <c r="AV13" s="20">
        <v>0.9544064704574399</v>
      </c>
      <c r="AW13" s="31"/>
      <c r="BA13" s="29">
        <v>2002</v>
      </c>
      <c r="BB13" s="18">
        <v>1.146</v>
      </c>
      <c r="BC13" s="31"/>
      <c r="BG13" s="29">
        <v>2002</v>
      </c>
      <c r="BH13" s="26">
        <v>1.26</v>
      </c>
      <c r="BI13" s="26">
        <v>1.42</v>
      </c>
      <c r="BJ13" s="31"/>
      <c r="BN13" s="29">
        <v>2002</v>
      </c>
      <c r="BO13" s="8">
        <v>0.142</v>
      </c>
      <c r="BT13" s="29">
        <v>2002</v>
      </c>
      <c r="BU13" s="27">
        <v>1615.063</v>
      </c>
      <c r="BV13" s="27">
        <f t="shared" si="1"/>
        <v>1651.1434000000002</v>
      </c>
      <c r="BW13" s="33">
        <v>1762.4</v>
      </c>
      <c r="CA13" s="29">
        <v>2002</v>
      </c>
      <c r="CB13" s="20">
        <v>1.077</v>
      </c>
      <c r="CC13" s="31"/>
      <c r="CG13" s="29">
        <v>2002</v>
      </c>
      <c r="CH13" s="20">
        <v>1.1618115356107557</v>
      </c>
      <c r="CI13" s="20">
        <f t="shared" si="2"/>
        <v>1.1618115356107557</v>
      </c>
      <c r="CJ13" s="31"/>
    </row>
    <row r="14" ht="21" customHeight="1" spans="1:88" x14ac:dyDescent="0.25">
      <c r="A14" s="29">
        <v>2003</v>
      </c>
      <c r="B14" s="18">
        <v>1.073</v>
      </c>
      <c r="C14" s="25"/>
      <c r="H14" s="29">
        <v>2003</v>
      </c>
      <c r="I14" s="20">
        <v>1.279229307599918</v>
      </c>
      <c r="J14" s="20">
        <f t="shared" si="3"/>
        <v>1.279229307599918</v>
      </c>
      <c r="K14" s="31"/>
      <c r="O14" s="29">
        <v>2003</v>
      </c>
      <c r="P14" s="20">
        <v>1.134</v>
      </c>
      <c r="U14" s="29">
        <v>2003</v>
      </c>
      <c r="V14" s="20">
        <v>1.6632717318596482</v>
      </c>
      <c r="W14" s="20">
        <v>1.6568246583082211</v>
      </c>
      <c r="X14" s="31"/>
      <c r="AB14" s="29">
        <v>2003</v>
      </c>
      <c r="AC14" s="23">
        <v>307.69085266457677</v>
      </c>
      <c r="AD14" s="31"/>
      <c r="AH14" s="29">
        <v>2003</v>
      </c>
      <c r="AI14" s="23">
        <v>308</v>
      </c>
      <c r="AJ14" s="26">
        <f t="shared" si="0"/>
        <v>1.1143155703967274</v>
      </c>
      <c r="AK14" s="32">
        <v>286.65192717439265</v>
      </c>
      <c r="AO14" s="29">
        <v>2003</v>
      </c>
      <c r="AP14" s="25">
        <v>1.125</v>
      </c>
      <c r="AQ14" s="25"/>
      <c r="AU14" s="29">
        <v>2003</v>
      </c>
      <c r="AV14" s="20">
        <v>1.0737072792646198</v>
      </c>
      <c r="AW14" s="31"/>
      <c r="BA14" s="29">
        <v>2003</v>
      </c>
      <c r="BB14" s="18">
        <v>1.173</v>
      </c>
      <c r="BC14" s="31"/>
      <c r="BG14" s="29">
        <v>2003</v>
      </c>
      <c r="BH14" s="26">
        <v>1.47</v>
      </c>
      <c r="BI14" s="26">
        <v>1.54</v>
      </c>
      <c r="BJ14" s="31"/>
      <c r="BN14" s="29">
        <v>2003</v>
      </c>
      <c r="BO14" s="8">
        <v>0.154</v>
      </c>
      <c r="BT14" s="29">
        <v>2003</v>
      </c>
      <c r="BU14" s="27">
        <v>1815.658</v>
      </c>
      <c r="BV14" s="27">
        <f t="shared" si="1"/>
        <v>2033.43</v>
      </c>
      <c r="BW14" s="33">
        <v>2186.4</v>
      </c>
      <c r="CA14" s="29">
        <v>2003</v>
      </c>
      <c r="CB14" s="20">
        <v>1.077</v>
      </c>
      <c r="CC14" s="31"/>
      <c r="CG14" s="29">
        <v>2003</v>
      </c>
      <c r="CH14" s="20">
        <v>1.2512710238527838</v>
      </c>
      <c r="CI14" s="20">
        <f t="shared" si="2"/>
        <v>1.2512710238527838</v>
      </c>
      <c r="CJ14" s="31"/>
    </row>
    <row r="15" ht="21" customHeight="1" spans="1:88" x14ac:dyDescent="0.25">
      <c r="A15" s="29">
        <v>2004</v>
      </c>
      <c r="B15" s="18">
        <v>1.072</v>
      </c>
      <c r="C15" s="25"/>
      <c r="H15" s="29">
        <v>2004</v>
      </c>
      <c r="I15" s="20">
        <v>1.3713338177471122</v>
      </c>
      <c r="J15" s="20">
        <f t="shared" si="3"/>
        <v>1.3713338177471122</v>
      </c>
      <c r="K15" s="31"/>
      <c r="O15" s="29">
        <v>2004</v>
      </c>
      <c r="P15" s="20">
        <v>1.12</v>
      </c>
      <c r="U15" s="29">
        <v>2004</v>
      </c>
      <c r="V15" s="20">
        <v>1.863505262494623</v>
      </c>
      <c r="W15" s="20">
        <v>1.8523299679885914</v>
      </c>
      <c r="X15" s="31"/>
      <c r="AB15" s="29">
        <v>2004</v>
      </c>
      <c r="AC15" s="23">
        <v>343.804802507837</v>
      </c>
      <c r="AD15" s="31"/>
      <c r="AH15" s="29">
        <v>2004</v>
      </c>
      <c r="AI15" s="23">
        <v>344</v>
      </c>
      <c r="AJ15" s="26">
        <f t="shared" si="0"/>
        <v>1.1062629011641056</v>
      </c>
      <c r="AK15" s="32">
        <v>325.9232411972844</v>
      </c>
      <c r="AO15" s="29">
        <v>2004</v>
      </c>
      <c r="AP15" s="25">
        <v>1.137</v>
      </c>
      <c r="AQ15" s="25"/>
      <c r="AU15" s="29">
        <v>2004</v>
      </c>
      <c r="AV15" s="20">
        <v>1.2208051765238728</v>
      </c>
      <c r="AW15" s="31"/>
      <c r="BA15" s="29">
        <v>2004</v>
      </c>
      <c r="BB15" s="18">
        <v>1.233</v>
      </c>
      <c r="BC15" s="31"/>
      <c r="BG15" s="29">
        <v>2004</v>
      </c>
      <c r="BH15" s="26">
        <v>1.82</v>
      </c>
      <c r="BI15" s="26">
        <v>1.76</v>
      </c>
      <c r="BJ15" s="31"/>
      <c r="BN15" s="29">
        <v>2004</v>
      </c>
      <c r="BO15" s="8">
        <v>0.176</v>
      </c>
      <c r="BT15" s="29">
        <v>2004</v>
      </c>
      <c r="BU15" s="27">
        <v>1972.112</v>
      </c>
      <c r="BV15" s="27">
        <f t="shared" si="1"/>
        <v>2619.0199999999995</v>
      </c>
      <c r="BW15" s="33">
        <v>2865</v>
      </c>
      <c r="CA15" s="29">
        <v>2004</v>
      </c>
      <c r="CB15" s="20">
        <v>1.125</v>
      </c>
      <c r="CC15" s="31"/>
      <c r="CG15" s="29">
        <v>2004</v>
      </c>
      <c r="CH15" s="20">
        <v>1.4076799018343817</v>
      </c>
      <c r="CI15" s="20">
        <f t="shared" si="2"/>
        <v>1.4076799018343817</v>
      </c>
      <c r="CJ15" s="31"/>
    </row>
    <row r="16" ht="21" customHeight="1" spans="1:88" x14ac:dyDescent="0.25">
      <c r="A16" s="29">
        <v>2005</v>
      </c>
      <c r="B16" s="18">
        <v>1.064</v>
      </c>
      <c r="C16" s="25"/>
      <c r="H16" s="29">
        <v>2005</v>
      </c>
      <c r="I16" s="20">
        <v>1.4590991820829273</v>
      </c>
      <c r="J16" s="20">
        <f t="shared" si="3"/>
        <v>1.4590991820829273</v>
      </c>
      <c r="K16" s="31"/>
      <c r="O16" s="29">
        <v>2005</v>
      </c>
      <c r="P16" s="20">
        <v>1.083</v>
      </c>
      <c r="U16" s="29">
        <v>2005</v>
      </c>
      <c r="V16" s="20">
        <v>2.018475905725338</v>
      </c>
      <c r="W16" s="20">
        <v>1.9727314159078497</v>
      </c>
      <c r="X16" s="31"/>
      <c r="AB16" s="29">
        <v>2005</v>
      </c>
      <c r="AC16" s="23">
        <v>381.3633103448276</v>
      </c>
      <c r="AD16" s="31"/>
      <c r="AH16" s="29">
        <v>2005</v>
      </c>
      <c r="AI16" s="23">
        <v>381</v>
      </c>
      <c r="AJ16" s="26">
        <v>1.1</v>
      </c>
      <c r="AK16" s="32">
        <v>359.1674117994075</v>
      </c>
      <c r="AO16" s="29">
        <v>2005</v>
      </c>
      <c r="AP16" s="25">
        <v>1.102</v>
      </c>
      <c r="AQ16" s="25"/>
      <c r="AU16" s="29">
        <v>2005</v>
      </c>
      <c r="AV16" s="20">
        <v>1.345327304529308</v>
      </c>
      <c r="AW16" s="31"/>
      <c r="BA16" s="29">
        <v>2005</v>
      </c>
      <c r="BB16" s="18">
        <v>1.166</v>
      </c>
      <c r="BC16" s="31"/>
      <c r="BG16" s="29">
        <v>2005</v>
      </c>
      <c r="BH16" s="26">
        <v>2.12</v>
      </c>
      <c r="BI16" s="26">
        <v>1.94</v>
      </c>
      <c r="BJ16" s="31"/>
      <c r="BN16" s="29">
        <v>2005</v>
      </c>
      <c r="BO16" s="8">
        <v>0.194</v>
      </c>
      <c r="BT16" s="29">
        <v>2005</v>
      </c>
      <c r="BU16" s="27">
        <v>2943.686</v>
      </c>
      <c r="BV16" s="27">
        <f t="shared" si="1"/>
        <v>3319.41</v>
      </c>
      <c r="BW16" s="33">
        <v>3611.1</v>
      </c>
      <c r="CA16" s="29">
        <v>2005</v>
      </c>
      <c r="CB16" s="20">
        <v>1.122</v>
      </c>
      <c r="CC16" s="31"/>
      <c r="CG16" s="29">
        <v>2005</v>
      </c>
      <c r="CH16" s="20">
        <v>1.5794168498581764</v>
      </c>
      <c r="CI16" s="20">
        <f t="shared" si="2"/>
        <v>1.5794168498581764</v>
      </c>
      <c r="CJ16" s="31"/>
    </row>
    <row r="17" ht="21" customHeight="1" spans="1:88" x14ac:dyDescent="0.25">
      <c r="A17" s="29">
        <v>2006</v>
      </c>
      <c r="B17" s="18">
        <v>1.082</v>
      </c>
      <c r="C17" s="25"/>
      <c r="H17" s="29">
        <v>2006</v>
      </c>
      <c r="I17" s="20">
        <v>1.5787453150137274</v>
      </c>
      <c r="J17" s="20">
        <f t="shared" si="3"/>
        <v>1.5787453150137274</v>
      </c>
      <c r="K17" s="31"/>
      <c r="O17" s="29">
        <v>2006</v>
      </c>
      <c r="P17" s="20">
        <v>1.127</v>
      </c>
      <c r="U17" s="29">
        <v>2006</v>
      </c>
      <c r="V17" s="20">
        <v>2.2752108040676617</v>
      </c>
      <c r="W17" s="20">
        <v>2.1167408092691224</v>
      </c>
      <c r="X17" s="31"/>
      <c r="AB17" s="29">
        <v>2006</v>
      </c>
      <c r="AC17" s="23">
        <v>443.4793040752351</v>
      </c>
      <c r="AD17" s="31"/>
      <c r="AH17" s="29">
        <v>2006</v>
      </c>
      <c r="AI17" s="23">
        <v>443</v>
      </c>
      <c r="AJ17" s="26">
        <v>1.11</v>
      </c>
      <c r="AK17" s="32">
        <v>419.14836956990854</v>
      </c>
      <c r="AO17" s="29">
        <v>2006</v>
      </c>
      <c r="AP17" s="25">
        <v>1.167</v>
      </c>
      <c r="AQ17" s="25"/>
      <c r="AU17" s="29">
        <v>2006</v>
      </c>
      <c r="AV17" s="20">
        <v>1.5699969643857024</v>
      </c>
      <c r="AW17" s="31"/>
      <c r="BA17" s="29">
        <v>2006</v>
      </c>
      <c r="BB17" s="18">
        <v>1.213</v>
      </c>
      <c r="BC17" s="31"/>
      <c r="BG17" s="29">
        <v>2006</v>
      </c>
      <c r="BH17" s="26">
        <v>2.57</v>
      </c>
      <c r="BI17" s="26">
        <v>2.16</v>
      </c>
      <c r="BJ17" s="31"/>
      <c r="BN17" s="29">
        <v>2006</v>
      </c>
      <c r="BO17" s="8">
        <v>0.216</v>
      </c>
      <c r="BT17" s="29">
        <v>2006</v>
      </c>
      <c r="BU17" s="27">
        <v>3252.436</v>
      </c>
      <c r="BV17" s="27">
        <f t="shared" si="1"/>
        <v>4319.72</v>
      </c>
      <c r="BW17" s="33">
        <v>4730</v>
      </c>
      <c r="CA17" s="29">
        <v>2006</v>
      </c>
      <c r="CB17" s="20">
        <v>1.122</v>
      </c>
      <c r="CC17" s="31"/>
      <c r="CG17" s="29">
        <v>2006</v>
      </c>
      <c r="CH17" s="20">
        <v>1.7721057055408742</v>
      </c>
      <c r="CI17" s="20">
        <f t="shared" si="2"/>
        <v>1.7721057055408742</v>
      </c>
      <c r="CJ17" s="31"/>
    </row>
    <row r="18" ht="21" customHeight="1" spans="1:88" x14ac:dyDescent="0.25">
      <c r="A18" s="29">
        <v>2007</v>
      </c>
      <c r="B18" s="18">
        <v>1.085</v>
      </c>
      <c r="C18" s="25"/>
      <c r="H18" s="29">
        <v>2007</v>
      </c>
      <c r="I18" s="20">
        <v>1.7129386667898943</v>
      </c>
      <c r="J18" s="20">
        <f t="shared" si="3"/>
        <v>1.7129386667898943</v>
      </c>
      <c r="K18" s="31"/>
      <c r="O18" s="29">
        <v>2007</v>
      </c>
      <c r="P18" s="20">
        <v>1.131</v>
      </c>
      <c r="U18" s="29">
        <v>2007</v>
      </c>
      <c r="V18" s="20">
        <v>2.5742188048042465</v>
      </c>
      <c r="W18" s="20">
        <v>2.2500954802530773</v>
      </c>
      <c r="X18" s="31"/>
      <c r="AB18" s="29">
        <v>2007</v>
      </c>
      <c r="AC18" s="23">
        <v>540.9869686520377</v>
      </c>
      <c r="AD18" s="31"/>
      <c r="AH18" s="29">
        <v>2007</v>
      </c>
      <c r="AI18" s="23">
        <v>541</v>
      </c>
      <c r="AJ18" s="26">
        <v>1.13</v>
      </c>
      <c r="AK18" s="32">
        <v>514.2950494622778</v>
      </c>
      <c r="AO18" s="29">
        <v>2007</v>
      </c>
      <c r="AP18" s="25">
        <v>1.227</v>
      </c>
      <c r="AQ18" s="25"/>
      <c r="AU18" s="29">
        <v>2007</v>
      </c>
      <c r="AV18" s="20">
        <v>1.9263862753012568</v>
      </c>
      <c r="AW18" s="31"/>
      <c r="BA18" s="29">
        <v>2007</v>
      </c>
      <c r="BB18" s="18">
        <v>1.262</v>
      </c>
      <c r="BC18" s="31"/>
      <c r="BG18" s="29">
        <v>2007</v>
      </c>
      <c r="BH18" s="26">
        <v>3.24</v>
      </c>
      <c r="BI18" s="26">
        <v>2.51</v>
      </c>
      <c r="BJ18" s="31"/>
      <c r="BN18" s="29">
        <v>2007</v>
      </c>
      <c r="BO18" s="8">
        <v>0.251</v>
      </c>
      <c r="BT18" s="29">
        <v>2007</v>
      </c>
      <c r="BU18" s="27">
        <v>4296.411</v>
      </c>
      <c r="BV18" s="27">
        <f t="shared" si="1"/>
        <v>6008.465399999999</v>
      </c>
      <c r="BW18" s="33">
        <v>6716.222</v>
      </c>
      <c r="CA18" s="29">
        <v>2007</v>
      </c>
      <c r="CB18" s="20">
        <v>1.143</v>
      </c>
      <c r="CC18" s="31"/>
      <c r="CG18" s="29">
        <v>2007</v>
      </c>
      <c r="CH18" s="20">
        <v>2.0255168214332193</v>
      </c>
      <c r="CI18" s="20">
        <f t="shared" si="2"/>
        <v>2.0255168214332193</v>
      </c>
      <c r="CJ18" s="31"/>
    </row>
    <row r="19" ht="21" customHeight="1" spans="1:88" x14ac:dyDescent="0.25">
      <c r="A19" s="29">
        <v>2008</v>
      </c>
      <c r="B19" s="18">
        <v>1.052</v>
      </c>
      <c r="C19" s="25"/>
      <c r="H19" s="29">
        <v>2008</v>
      </c>
      <c r="I19" s="20">
        <v>1.8020114774629687</v>
      </c>
      <c r="J19" s="20">
        <f t="shared" si="3"/>
        <v>1.8020114774629687</v>
      </c>
      <c r="K19" s="31"/>
      <c r="O19" s="29">
        <v>2008</v>
      </c>
      <c r="P19" s="20">
        <v>1.068</v>
      </c>
      <c r="U19" s="29">
        <v>2008</v>
      </c>
      <c r="V19" s="20">
        <v>2.7497145962121365</v>
      </c>
      <c r="W19" s="20">
        <v>2.2635960531345956</v>
      </c>
      <c r="X19" s="31"/>
      <c r="AB19" s="29">
        <v>2008</v>
      </c>
      <c r="AC19" s="23">
        <v>616.8262633228841</v>
      </c>
      <c r="AD19" s="31"/>
      <c r="AH19" s="29">
        <v>2008</v>
      </c>
      <c r="AI19" s="23">
        <v>617</v>
      </c>
      <c r="AJ19" s="26">
        <v>1.14</v>
      </c>
      <c r="AK19" s="32">
        <v>563.1530791611942</v>
      </c>
      <c r="AO19" s="29">
        <v>2008</v>
      </c>
      <c r="AP19" s="25">
        <v>1.095</v>
      </c>
      <c r="AQ19" s="25"/>
      <c r="AU19" s="29">
        <v>2008</v>
      </c>
      <c r="AV19" s="20">
        <v>2.1093929714548763</v>
      </c>
      <c r="AW19" s="31"/>
      <c r="BA19" s="29">
        <v>2008</v>
      </c>
      <c r="BB19" s="18">
        <v>1.148</v>
      </c>
      <c r="BC19" s="31"/>
      <c r="BG19" s="29">
        <v>2008</v>
      </c>
      <c r="BH19" s="26">
        <v>3.72</v>
      </c>
      <c r="BI19" s="26">
        <v>2.75</v>
      </c>
      <c r="BJ19" s="31"/>
      <c r="BN19" s="29">
        <v>2008</v>
      </c>
      <c r="BO19" s="8">
        <v>0.275</v>
      </c>
      <c r="BT19" s="29">
        <v>2008</v>
      </c>
      <c r="BU19" s="27">
        <v>5744.847</v>
      </c>
      <c r="BV19" s="27">
        <f t="shared" si="1"/>
        <v>7963.375599999999</v>
      </c>
      <c r="BW19" s="33">
        <v>8781.616</v>
      </c>
      <c r="CA19" s="29">
        <v>2008</v>
      </c>
      <c r="CB19" s="20">
        <v>1.106</v>
      </c>
      <c r="CC19" s="31"/>
      <c r="CG19" s="29">
        <v>2008</v>
      </c>
      <c r="CH19" s="20">
        <v>2.2402216045051406</v>
      </c>
      <c r="CI19" s="30"/>
      <c r="CJ19" s="31"/>
    </row>
    <row r="20" ht="21" customHeight="1" spans="1:88" x14ac:dyDescent="0.25">
      <c r="A20" s="29">
        <v>2009</v>
      </c>
      <c r="B20" s="18">
        <v>0.921</v>
      </c>
      <c r="C20" s="25"/>
      <c r="H20" s="29">
        <v>2009</v>
      </c>
      <c r="I20" s="20">
        <v>1.6596525707433942</v>
      </c>
      <c r="J20" s="30"/>
      <c r="K20" s="31"/>
      <c r="O20" s="29">
        <v>2009</v>
      </c>
      <c r="P20" s="20">
        <v>0.675</v>
      </c>
      <c r="U20" s="29">
        <v>2009</v>
      </c>
      <c r="V20" s="20">
        <v>1.8560462102765114</v>
      </c>
      <c r="W20" s="20">
        <v>2.1572070386372695</v>
      </c>
      <c r="X20" s="31"/>
      <c r="AB20" s="29">
        <v>2009</v>
      </c>
      <c r="AC20" s="23">
        <v>595.880172413793</v>
      </c>
      <c r="AD20" s="31"/>
      <c r="AH20" s="29">
        <v>2009</v>
      </c>
      <c r="AI20" s="23">
        <v>596</v>
      </c>
      <c r="AJ20" s="26">
        <v>1.18</v>
      </c>
      <c r="AK20" s="32">
        <v>487.127413474433</v>
      </c>
      <c r="AO20" s="29">
        <v>2009</v>
      </c>
      <c r="AP20" s="25">
        <v>0.865</v>
      </c>
      <c r="AQ20" s="25"/>
      <c r="AU20" s="29">
        <v>2009</v>
      </c>
      <c r="AV20" s="20">
        <v>1.824624920308468</v>
      </c>
      <c r="AW20" s="31"/>
      <c r="BA20" s="29">
        <v>2009</v>
      </c>
      <c r="BB20" s="18">
        <v>0.696</v>
      </c>
      <c r="BC20" s="31"/>
      <c r="BG20" s="29">
        <v>2009</v>
      </c>
      <c r="BH20" s="26">
        <v>2.59</v>
      </c>
      <c r="BI20" s="26">
        <v>2.06</v>
      </c>
      <c r="BJ20" s="31"/>
      <c r="BN20" s="29">
        <v>2009</v>
      </c>
      <c r="BO20" s="8">
        <v>0.206</v>
      </c>
      <c r="BT20" s="29">
        <v>2009</v>
      </c>
      <c r="BU20" s="27">
        <v>6356.223</v>
      </c>
      <c r="BV20" s="27">
        <f t="shared" si="1"/>
        <v>8011.1545</v>
      </c>
      <c r="BW20" s="33">
        <v>7976.013</v>
      </c>
      <c r="CA20" s="29">
        <v>2009</v>
      </c>
      <c r="CB20" s="20">
        <v>0.949</v>
      </c>
      <c r="CC20" s="31"/>
      <c r="CG20" s="29">
        <v>2009</v>
      </c>
      <c r="CH20" s="20">
        <v>2.1259703026753782</v>
      </c>
      <c r="CI20" s="30"/>
      <c r="CJ20" s="31"/>
    </row>
    <row r="21" ht="21" customHeight="1" spans="1:88" x14ac:dyDescent="0.25">
      <c r="A21" s="29">
        <v>2010</v>
      </c>
      <c r="B21" s="18">
        <v>1.045</v>
      </c>
      <c r="C21" s="25"/>
      <c r="H21" s="29">
        <v>2010</v>
      </c>
      <c r="I21" s="20">
        <v>1.7343369364268468</v>
      </c>
      <c r="J21" s="30"/>
      <c r="K21" s="31"/>
      <c r="O21" s="29">
        <v>2010</v>
      </c>
      <c r="P21" s="20">
        <v>1.256</v>
      </c>
      <c r="U21" s="29">
        <v>2010</v>
      </c>
      <c r="V21" s="20">
        <v>2.3303852986711466</v>
      </c>
      <c r="W21" s="20">
        <v>2.3082115313418785</v>
      </c>
      <c r="X21" s="31"/>
      <c r="AB21" s="29">
        <v>2010</v>
      </c>
      <c r="AC21" s="23">
        <v>556.5520810344827</v>
      </c>
      <c r="AD21" s="31"/>
      <c r="AH21" s="29">
        <v>2010</v>
      </c>
      <c r="AI21" s="23">
        <v>557</v>
      </c>
      <c r="AJ21" s="26">
        <v>1.08</v>
      </c>
      <c r="AK21" s="32">
        <v>517.8164405233223</v>
      </c>
      <c r="AO21" s="29">
        <v>2010</v>
      </c>
      <c r="AP21" s="25">
        <v>1.063</v>
      </c>
      <c r="AQ21" s="25"/>
      <c r="AU21" s="29">
        <v>2010</v>
      </c>
      <c r="AV21" s="20">
        <v>1.9395762902879012</v>
      </c>
      <c r="AW21" s="31"/>
      <c r="BA21" s="29">
        <v>2010</v>
      </c>
      <c r="BB21" s="18">
        <v>1.258</v>
      </c>
      <c r="BC21" s="31"/>
      <c r="BG21" s="29">
        <v>2010</v>
      </c>
      <c r="BH21" s="26">
        <v>3.26</v>
      </c>
      <c r="BI21" s="26">
        <v>2.47</v>
      </c>
      <c r="BJ21" s="31"/>
      <c r="BN21" s="29">
        <v>2010</v>
      </c>
      <c r="BO21" s="8">
        <v>0.247</v>
      </c>
      <c r="BT21" s="29">
        <v>2010</v>
      </c>
      <c r="BU21" s="27">
        <v>6275.931</v>
      </c>
      <c r="BV21" s="27">
        <f t="shared" si="1"/>
        <v>8879.8342</v>
      </c>
      <c r="BW21" s="33">
        <v>9152.1</v>
      </c>
      <c r="CA21" s="29">
        <v>2010</v>
      </c>
      <c r="CB21" s="20">
        <v>1.055</v>
      </c>
      <c r="CC21" s="31"/>
      <c r="CG21" s="29">
        <v>2010</v>
      </c>
      <c r="CH21" s="20">
        <v>2.242898669322524</v>
      </c>
      <c r="CI21" s="30"/>
      <c r="CJ21" s="31"/>
    </row>
    <row r="22" ht="21" customHeight="1" spans="1:88" x14ac:dyDescent="0.25">
      <c r="A22" s="29">
        <v>2011</v>
      </c>
      <c r="B22" s="18">
        <v>1.043</v>
      </c>
      <c r="C22" s="25"/>
      <c r="H22" s="29">
        <v>2011</v>
      </c>
      <c r="I22" s="20">
        <v>1.808913424693201</v>
      </c>
      <c r="J22" s="30"/>
      <c r="K22" s="31"/>
      <c r="O22" s="29">
        <v>2011</v>
      </c>
      <c r="P22" s="20">
        <v>1.151</v>
      </c>
      <c r="U22" s="29">
        <v>2011</v>
      </c>
      <c r="V22" s="20">
        <v>2.6832129238473335</v>
      </c>
      <c r="W22" s="20">
        <v>2.315136165935904</v>
      </c>
      <c r="X22" s="31"/>
      <c r="AB22" s="29">
        <v>2011</v>
      </c>
      <c r="AC22" s="23">
        <v>717.5262886488664</v>
      </c>
      <c r="AD22" s="31"/>
      <c r="AH22" s="29">
        <v>2011</v>
      </c>
      <c r="AI22" s="23">
        <v>718</v>
      </c>
      <c r="AJ22" s="26">
        <f>AI23/(0.7*AK22+0.2*AK21+0.1*AK20)</f>
        <v>1.4082105081594007</v>
      </c>
      <c r="AK22" s="32">
        <v>573.7406160998412</v>
      </c>
      <c r="AO22" s="29">
        <v>2011</v>
      </c>
      <c r="AP22" s="25">
        <v>1.108</v>
      </c>
      <c r="AQ22" s="25"/>
      <c r="AU22" s="29">
        <v>2011</v>
      </c>
      <c r="AV22" s="20">
        <v>2.149050529638995</v>
      </c>
      <c r="AW22" s="31"/>
      <c r="BA22" s="29">
        <v>2011</v>
      </c>
      <c r="BB22" s="18">
        <v>1.203</v>
      </c>
      <c r="BC22" s="31"/>
      <c r="BG22" s="29">
        <v>2011</v>
      </c>
      <c r="BH22" s="26">
        <v>3.92</v>
      </c>
      <c r="BI22" s="26">
        <v>2.85</v>
      </c>
      <c r="BJ22" s="31"/>
      <c r="BN22" s="29">
        <v>2011</v>
      </c>
      <c r="BO22" s="8">
        <v>0.285</v>
      </c>
      <c r="BT22" s="29">
        <v>2011</v>
      </c>
      <c r="BU22" s="27">
        <v>8813.314</v>
      </c>
      <c r="BV22" s="27">
        <f t="shared" si="1"/>
        <v>10352.9777</v>
      </c>
      <c r="BW22" s="33">
        <v>11035.652</v>
      </c>
      <c r="CA22" s="29">
        <v>2011</v>
      </c>
      <c r="CB22" s="20">
        <v>1.068</v>
      </c>
      <c r="CC22" s="31"/>
      <c r="CG22" s="29">
        <v>2011</v>
      </c>
      <c r="CH22" s="20">
        <v>2.3954157788364556</v>
      </c>
      <c r="CI22" s="30"/>
      <c r="CJ22" s="31"/>
    </row>
    <row r="23" ht="21" customHeight="1" spans="1:88" x14ac:dyDescent="0.25">
      <c r="A23" s="29">
        <v>2012</v>
      </c>
      <c r="B23" s="18">
        <v>1.0365590157306384</v>
      </c>
      <c r="C23" s="25"/>
      <c r="H23" s="29">
        <v>2012</v>
      </c>
      <c r="I23" s="20">
        <v>1.8750455190419226</v>
      </c>
      <c r="J23" s="30"/>
      <c r="K23" s="31"/>
      <c r="O23" s="29">
        <v>2012</v>
      </c>
      <c r="P23" s="20">
        <v>1.031</v>
      </c>
      <c r="U23" s="29">
        <v>2012</v>
      </c>
      <c r="V23" s="20">
        <v>2.782749992303304</v>
      </c>
      <c r="W23" s="20">
        <v>2.3475480722590065</v>
      </c>
      <c r="X23" s="31"/>
      <c r="AB23" s="29">
        <v>2012</v>
      </c>
      <c r="AC23" s="23">
        <v>780.3098389056421</v>
      </c>
      <c r="AD23" s="31"/>
      <c r="AH23" s="29">
        <v>2012</v>
      </c>
      <c r="AI23" s="23">
        <v>780</v>
      </c>
      <c r="AJ23" s="26">
        <f>AI24/(0.7*AK23+0.2*AK22+0.1*AK21)</f>
        <v>1.3233505414145563</v>
      </c>
      <c r="AK23" s="32">
        <v>612.7549779946304</v>
      </c>
      <c r="AO23" s="29">
        <v>2012</v>
      </c>
      <c r="AP23" s="25">
        <v>1.068</v>
      </c>
      <c r="AQ23" s="25"/>
      <c r="AU23" s="29">
        <v>2012</v>
      </c>
      <c r="AV23" s="20">
        <v>2.2951859656544467</v>
      </c>
      <c r="AW23" s="31"/>
      <c r="BA23" s="29">
        <v>2012</v>
      </c>
      <c r="BB23" s="18">
        <v>1.097</v>
      </c>
      <c r="BC23" s="31"/>
      <c r="BG23" s="29">
        <v>2012</v>
      </c>
      <c r="BH23" s="26">
        <v>4.3</v>
      </c>
      <c r="BI23" s="26">
        <v>3.01</v>
      </c>
      <c r="BJ23" s="31"/>
      <c r="BN23" s="29">
        <v>2012</v>
      </c>
      <c r="BO23" s="8">
        <v>0.301</v>
      </c>
      <c r="BT23" s="29">
        <v>2012</v>
      </c>
      <c r="BU23" s="27">
        <v>10338.4</v>
      </c>
      <c r="BV23" s="27">
        <f t="shared" si="1"/>
        <v>11932.60368</v>
      </c>
      <c r="BW23" s="33">
        <v>12586.090400000001</v>
      </c>
      <c r="CA23" s="29">
        <v>2012</v>
      </c>
      <c r="CB23" s="20">
        <v>1.079</v>
      </c>
      <c r="CC23" s="31"/>
      <c r="CG23" s="29">
        <v>2012</v>
      </c>
      <c r="CH23" s="20">
        <v>2.5846536253645356</v>
      </c>
      <c r="CI23" s="30"/>
      <c r="CJ23" s="31"/>
    </row>
    <row r="24" ht="21" customHeight="1" spans="1:88" x14ac:dyDescent="0.25">
      <c r="A24" s="29">
        <v>2013</v>
      </c>
      <c r="B24" s="18">
        <v>1.0178535450091057</v>
      </c>
      <c r="C24" s="25"/>
      <c r="H24" s="29">
        <v>2013</v>
      </c>
      <c r="I24" s="20">
        <v>1.9085217286102596</v>
      </c>
      <c r="J24" s="30"/>
      <c r="K24" s="31"/>
      <c r="O24" s="29">
        <v>2013</v>
      </c>
      <c r="P24" s="20">
        <v>0.999</v>
      </c>
      <c r="U24" s="29">
        <v>2013</v>
      </c>
      <c r="V24" s="20">
        <v>2.780635341204003</v>
      </c>
      <c r="W24" s="20">
        <v>2.455535283582921</v>
      </c>
      <c r="X24" s="31"/>
      <c r="AB24" s="29">
        <v>2013</v>
      </c>
      <c r="AC24" s="23">
        <v>788.2455899673125</v>
      </c>
      <c r="AD24" s="31"/>
      <c r="AH24" s="29">
        <v>2013</v>
      </c>
      <c r="AI24" s="23">
        <v>788</v>
      </c>
      <c r="AJ24" s="26">
        <v>1.29</v>
      </c>
      <c r="AK24" s="32">
        <v>617.6570178185874</v>
      </c>
      <c r="AO24" s="29">
        <v>2013</v>
      </c>
      <c r="AP24" s="25">
        <v>1.008</v>
      </c>
      <c r="AQ24" s="25"/>
      <c r="AU24" s="29">
        <v>2013</v>
      </c>
      <c r="AV24" s="20">
        <v>2.313547453379682</v>
      </c>
      <c r="AW24" s="31"/>
      <c r="BA24" s="29">
        <v>2013</v>
      </c>
      <c r="BB24" s="18">
        <v>1.035</v>
      </c>
      <c r="BC24" s="31"/>
      <c r="BG24" s="29">
        <v>2013</v>
      </c>
      <c r="BH24" s="26">
        <v>4.45</v>
      </c>
      <c r="BI24" s="26">
        <v>3.05</v>
      </c>
      <c r="BJ24" s="31"/>
      <c r="BN24" s="29">
        <v>2013</v>
      </c>
      <c r="BO24" s="8">
        <v>0.305</v>
      </c>
      <c r="BT24" s="29">
        <v>2013</v>
      </c>
      <c r="BU24" s="27">
        <v>11160.485</v>
      </c>
      <c r="BV24" s="27">
        <f t="shared" si="1"/>
        <v>13035.95002</v>
      </c>
      <c r="BW24" s="33">
        <v>13450.2382</v>
      </c>
      <c r="CA24" s="29">
        <v>2013</v>
      </c>
      <c r="CB24" s="20">
        <v>1.052</v>
      </c>
      <c r="CC24" s="31"/>
      <c r="CG24" s="29">
        <v>2013</v>
      </c>
      <c r="CH24" s="20">
        <v>2.7190556138834916</v>
      </c>
      <c r="CI24" s="30"/>
      <c r="CJ24" s="31"/>
    </row>
    <row r="25" ht="21" customHeight="1" spans="1:88" x14ac:dyDescent="0.25">
      <c r="A25" s="29">
        <v>2014</v>
      </c>
      <c r="B25" s="18">
        <v>1.0073860077330101</v>
      </c>
      <c r="C25" s="25"/>
      <c r="H25" s="29">
        <v>2014</v>
      </c>
      <c r="I25" s="20">
        <v>1.9226180848563927</v>
      </c>
      <c r="J25" s="30"/>
      <c r="K25" s="31"/>
      <c r="O25" s="29">
        <v>2014</v>
      </c>
      <c r="P25" s="20">
        <v>0.914</v>
      </c>
      <c r="U25" s="29">
        <v>2014</v>
      </c>
      <c r="V25" s="20">
        <v>2.5425873250540896</v>
      </c>
      <c r="W25" s="20">
        <v>2.467812960000835</v>
      </c>
      <c r="X25" s="31"/>
      <c r="AB25" s="29">
        <v>2014</v>
      </c>
      <c r="AC25" s="23">
        <v>764.5982222682932</v>
      </c>
      <c r="AD25" s="31"/>
      <c r="AH25" s="29">
        <v>2014</v>
      </c>
      <c r="AI25" s="23">
        <v>765</v>
      </c>
      <c r="AJ25" s="26">
        <v>1.25</v>
      </c>
      <c r="AK25" s="32">
        <v>608.3921625513086</v>
      </c>
      <c r="AO25" s="29">
        <v>2014</v>
      </c>
      <c r="AP25" s="25">
        <v>0.985</v>
      </c>
      <c r="AQ25" s="25"/>
      <c r="AU25" s="29">
        <v>2014</v>
      </c>
      <c r="AV25" s="20">
        <v>2.278844241578987</v>
      </c>
      <c r="AW25" s="31"/>
      <c r="BA25" s="29">
        <v>2014</v>
      </c>
      <c r="BB25" s="18">
        <v>0.927</v>
      </c>
      <c r="BC25" s="31"/>
      <c r="BG25" s="29">
        <v>2014</v>
      </c>
      <c r="BH25" s="26">
        <v>4.13</v>
      </c>
      <c r="BI25" s="26">
        <v>2.81</v>
      </c>
      <c r="BJ25" s="31"/>
      <c r="BN25" s="29">
        <v>2014</v>
      </c>
      <c r="BO25" s="8">
        <v>0.281</v>
      </c>
      <c r="BT25" s="29">
        <v>2014</v>
      </c>
      <c r="BU25" s="27">
        <v>10888</v>
      </c>
      <c r="BV25" s="27">
        <f t="shared" si="1"/>
        <v>13680.508389999999</v>
      </c>
      <c r="BW25" s="33">
        <v>13902.6453</v>
      </c>
      <c r="CA25" s="29">
        <v>2014</v>
      </c>
      <c r="CB25" s="20">
        <v>1.02</v>
      </c>
      <c r="CC25" s="31"/>
      <c r="CG25" s="29">
        <v>2014</v>
      </c>
      <c r="CH25" s="20">
        <v>2.7734367261611617</v>
      </c>
      <c r="CI25" s="30"/>
      <c r="CJ25" s="31"/>
    </row>
    <row r="26" ht="21" customHeight="1" spans="1:88" x14ac:dyDescent="0.25">
      <c r="A26" s="29">
        <v>2015</v>
      </c>
      <c r="B26" s="18">
        <v>0.977</v>
      </c>
      <c r="C26" s="25"/>
      <c r="H26" s="29">
        <v>2015</v>
      </c>
      <c r="I26" s="20">
        <v>1.8783978689046956</v>
      </c>
      <c r="J26" s="30"/>
      <c r="K26" s="31"/>
      <c r="O26" s="29">
        <v>2015</v>
      </c>
      <c r="P26" s="20">
        <v>0.859</v>
      </c>
      <c r="U26" s="29">
        <v>2015</v>
      </c>
      <c r="V26" s="20">
        <v>2.1845544171454665</v>
      </c>
      <c r="W26" s="20">
        <v>2.559122039520866</v>
      </c>
      <c r="X26" s="31">
        <v>2.185</v>
      </c>
      <c r="AB26" s="29">
        <v>2015</v>
      </c>
      <c r="AC26" s="23">
        <v>722.545320043537</v>
      </c>
      <c r="AD26" s="31"/>
      <c r="AH26" s="29">
        <v>2015</v>
      </c>
      <c r="AI26" s="23">
        <v>723</v>
      </c>
      <c r="AJ26" s="26">
        <v>1.28</v>
      </c>
      <c r="AK26" s="32">
        <v>546.9445541336264</v>
      </c>
      <c r="AO26" s="29">
        <v>2015</v>
      </c>
      <c r="AP26" s="25">
        <v>0.899</v>
      </c>
      <c r="AQ26" s="25"/>
      <c r="AU26" s="29">
        <v>2015</v>
      </c>
      <c r="AV26" s="20">
        <v>2.0486809731795095</v>
      </c>
      <c r="AW26" s="31"/>
      <c r="BA26" s="29">
        <v>2015</v>
      </c>
      <c r="BB26" s="18">
        <v>0.749</v>
      </c>
      <c r="BC26" s="31"/>
      <c r="BG26" s="29">
        <v>2015</v>
      </c>
      <c r="BH26" s="26">
        <v>3.09</v>
      </c>
      <c r="BI26" s="26">
        <v>2.13</v>
      </c>
      <c r="BJ26" s="31"/>
      <c r="BN26" s="29">
        <v>2015</v>
      </c>
      <c r="BO26" s="8">
        <v>0.213</v>
      </c>
      <c r="BT26" s="29">
        <v>2015</v>
      </c>
      <c r="BU26" s="27">
        <v>10721</v>
      </c>
      <c r="BV26" s="27">
        <f t="shared" si="1"/>
        <v>13853.59288</v>
      </c>
      <c r="BW26" s="33">
        <v>13897.2</v>
      </c>
      <c r="CA26" s="29">
        <v>2015</v>
      </c>
      <c r="CB26" s="20">
        <v>0.906</v>
      </c>
      <c r="CC26" s="31"/>
      <c r="CG26" s="29">
        <v>2015</v>
      </c>
      <c r="CH26" s="20">
        <v>2.5127336739020127</v>
      </c>
      <c r="CI26" s="30"/>
      <c r="CJ26" s="31">
        <v>2.513</v>
      </c>
    </row>
    <row r="27" ht="21" customHeight="1" spans="1:88" x14ac:dyDescent="0.25">
      <c r="A27" s="29">
        <v>2016</v>
      </c>
      <c r="B27" s="18">
        <v>1.003</v>
      </c>
      <c r="C27" s="25"/>
      <c r="H27" s="29">
        <v>2016</v>
      </c>
      <c r="I27" s="20">
        <v>1.8840330625114095</v>
      </c>
      <c r="J27" s="30"/>
      <c r="K27" s="31">
        <f>[1]СЧЁТ!BS20</f>
        <v>12.996640727607122</v>
      </c>
      <c r="O27" s="29">
        <v>2016</v>
      </c>
      <c r="P27" s="20">
        <v>0.998</v>
      </c>
      <c r="Q27" s="8">
        <v>1</v>
      </c>
      <c r="U27" s="29">
        <v>2016</v>
      </c>
      <c r="V27" s="20">
        <v>2.179190293989548</v>
      </c>
      <c r="W27" s="20">
        <v>2.641013944785534</v>
      </c>
      <c r="X27" s="31">
        <v>2.179</v>
      </c>
      <c r="AB27" s="29">
        <v>2016</v>
      </c>
      <c r="AC27" s="23">
        <v>843.9329338108512</v>
      </c>
      <c r="AD27" s="31"/>
      <c r="AH27" s="29">
        <v>2016</v>
      </c>
      <c r="AI27" s="23">
        <v>844</v>
      </c>
      <c r="AJ27" s="26">
        <v>1.53</v>
      </c>
      <c r="AK27" s="32">
        <v>545.8506650253591</v>
      </c>
      <c r="AO27" s="29">
        <v>2016</v>
      </c>
      <c r="AP27" s="25">
        <v>0.998</v>
      </c>
      <c r="AQ27" s="25">
        <v>0.998</v>
      </c>
      <c r="AU27" s="29">
        <v>2016</v>
      </c>
      <c r="AV27" s="20">
        <v>2.0445836112331506</v>
      </c>
      <c r="AW27" s="31">
        <v>2.045</v>
      </c>
      <c r="BA27" s="29">
        <v>2016</v>
      </c>
      <c r="BB27" s="18">
        <v>0.964</v>
      </c>
      <c r="BC27" s="31"/>
      <c r="BG27" s="29">
        <v>2016</v>
      </c>
      <c r="BH27" s="26">
        <v>2.98</v>
      </c>
      <c r="BI27" s="26">
        <v>2.03</v>
      </c>
      <c r="BJ27" s="34">
        <v>2.98</v>
      </c>
      <c r="BN27" s="29">
        <v>2016</v>
      </c>
      <c r="BO27" s="8">
        <v>0.203</v>
      </c>
      <c r="BT27" s="29">
        <v>2016</v>
      </c>
      <c r="BU27" s="27">
        <v>13256</v>
      </c>
      <c r="BV27" s="27">
        <f t="shared" si="1"/>
        <v>14493.864529999999</v>
      </c>
      <c r="BW27" s="33">
        <v>14748.8</v>
      </c>
      <c r="CA27" s="29">
        <v>2016</v>
      </c>
      <c r="CB27" s="20">
        <v>0.981</v>
      </c>
      <c r="CC27" s="31">
        <v>0.981</v>
      </c>
      <c r="CG27" s="29">
        <v>2016</v>
      </c>
      <c r="CH27" s="20">
        <v>2.4649917340978744</v>
      </c>
      <c r="CI27" s="30"/>
      <c r="CJ27" s="31">
        <v>2.465</v>
      </c>
    </row>
    <row r="28" ht="21" customHeight="1" spans="1:88" x14ac:dyDescent="0.25">
      <c r="A28" s="29">
        <v>2017</v>
      </c>
      <c r="B28" s="18">
        <v>1.016</v>
      </c>
      <c r="C28" s="35">
        <v>1.016</v>
      </c>
      <c r="H28" s="29">
        <v>2017</v>
      </c>
      <c r="I28" s="20">
        <v>1.914177591511592</v>
      </c>
      <c r="J28" s="30"/>
      <c r="K28" s="31">
        <f>[1]СЧЁТ!BS21</f>
        <v>13.587422805401822</v>
      </c>
      <c r="O28" s="29">
        <v>2017</v>
      </c>
      <c r="P28" s="20">
        <v>1.126</v>
      </c>
      <c r="Q28" s="8">
        <v>1.1</v>
      </c>
      <c r="U28" s="29">
        <v>2017</v>
      </c>
      <c r="V28" s="20">
        <v>2.454172831850569</v>
      </c>
      <c r="W28" s="20">
        <v>2.773064642024811</v>
      </c>
      <c r="X28" s="31">
        <v>2.454</v>
      </c>
      <c r="AB28" s="29">
        <v>2017</v>
      </c>
      <c r="AC28" s="23">
        <v>844.7768667446619</v>
      </c>
      <c r="AD28" s="36"/>
      <c r="AH28" s="29">
        <v>2017</v>
      </c>
      <c r="AI28" s="23">
        <v>845</v>
      </c>
      <c r="AJ28" s="26">
        <v>1.5</v>
      </c>
      <c r="AK28" s="37">
        <v>572.0514969465764</v>
      </c>
      <c r="AO28" s="29">
        <v>2017</v>
      </c>
      <c r="AP28" s="25">
        <v>1.048</v>
      </c>
      <c r="AQ28" s="25">
        <v>1.048</v>
      </c>
      <c r="AU28" s="29">
        <v>2017</v>
      </c>
      <c r="AV28" s="20">
        <v>2.142723624572342</v>
      </c>
      <c r="AW28" s="31">
        <v>2.143</v>
      </c>
      <c r="BA28" s="29">
        <v>2017</v>
      </c>
      <c r="BB28" s="18">
        <v>1.174</v>
      </c>
      <c r="BC28" s="25">
        <v>1.174</v>
      </c>
      <c r="BG28" s="29">
        <v>2017</v>
      </c>
      <c r="BH28" s="26">
        <v>3.5</v>
      </c>
      <c r="BI28" s="26">
        <v>2.32</v>
      </c>
      <c r="BJ28" s="34">
        <v>3.5</v>
      </c>
      <c r="BN28" s="29">
        <v>2017</v>
      </c>
      <c r="BO28" s="8">
        <v>0.232</v>
      </c>
      <c r="BT28" s="29">
        <v>2017</v>
      </c>
      <c r="BU28" s="27">
        <v>12484.1</v>
      </c>
      <c r="BV28" s="27">
        <f t="shared" si="1"/>
        <v>15558.59</v>
      </c>
      <c r="BW28" s="38">
        <v>16027.3</v>
      </c>
      <c r="CA28" s="29">
        <v>2017</v>
      </c>
      <c r="CB28" s="20">
        <v>1.033</v>
      </c>
      <c r="CC28" s="31">
        <v>1.033</v>
      </c>
      <c r="CG28" s="29">
        <v>2017</v>
      </c>
      <c r="CH28" s="20">
        <v>2.546336461323104</v>
      </c>
      <c r="CI28" s="30"/>
      <c r="CJ28" s="31">
        <v>2.546</v>
      </c>
    </row>
    <row r="29" ht="21" customHeight="1" spans="1:88" x14ac:dyDescent="0.25">
      <c r="A29" s="29">
        <v>2018</v>
      </c>
      <c r="B29" s="18">
        <v>1.023</v>
      </c>
      <c r="C29" s="35">
        <v>1.023</v>
      </c>
      <c r="D29" s="39">
        <v>1.023</v>
      </c>
      <c r="H29" s="29">
        <v>2018</v>
      </c>
      <c r="I29" s="20">
        <v>1.9582036761163584</v>
      </c>
      <c r="J29" s="30"/>
      <c r="K29" s="31">
        <f>[1]СЧЁТ!BS22</f>
        <v>14.262597604124318</v>
      </c>
      <c r="O29" s="29">
        <v>2018</v>
      </c>
      <c r="P29" s="20">
        <v>1.023</v>
      </c>
      <c r="Q29" s="8">
        <v>1</v>
      </c>
      <c r="U29" s="29">
        <v>2018</v>
      </c>
      <c r="V29" s="20">
        <v>2.5111799440035982</v>
      </c>
      <c r="W29" s="20">
        <v>2.9255831973361754</v>
      </c>
      <c r="X29" s="31">
        <v>2.511</v>
      </c>
      <c r="AB29" s="29">
        <v>2018</v>
      </c>
      <c r="AC29" s="23">
        <v>968.1142892893824</v>
      </c>
      <c r="AD29" s="36"/>
      <c r="AH29" s="29">
        <v>2018</v>
      </c>
      <c r="AI29" s="23">
        <v>968</v>
      </c>
      <c r="AJ29" s="26">
        <v>1.65</v>
      </c>
      <c r="AK29" s="37">
        <v>596.6497113152792</v>
      </c>
      <c r="AO29" s="29">
        <v>2018</v>
      </c>
      <c r="AP29" s="25">
        <v>1.043</v>
      </c>
      <c r="AQ29" s="25">
        <v>1.043</v>
      </c>
      <c r="AU29" s="29">
        <v>2018</v>
      </c>
      <c r="AV29" s="20">
        <v>2.2348607404289527</v>
      </c>
      <c r="AW29" s="31">
        <v>2.235</v>
      </c>
      <c r="BA29" s="29">
        <v>2018</v>
      </c>
      <c r="BB29" s="18">
        <v>1.027</v>
      </c>
      <c r="BC29" s="25">
        <v>1.027</v>
      </c>
      <c r="BG29" s="29">
        <v>2018</v>
      </c>
      <c r="BH29" s="26">
        <v>3.59</v>
      </c>
      <c r="BI29" s="26">
        <v>2.33</v>
      </c>
      <c r="BJ29" s="34">
        <v>3.59</v>
      </c>
      <c r="BN29" s="29">
        <v>2018</v>
      </c>
      <c r="BO29" s="8">
        <v>0.233</v>
      </c>
      <c r="BT29" s="29">
        <v>2018</v>
      </c>
      <c r="BU29" s="27">
        <v>14909.4</v>
      </c>
      <c r="BV29" s="27">
        <f t="shared" si="1"/>
        <v>16996.84</v>
      </c>
      <c r="BW29" s="38">
        <v>17595</v>
      </c>
      <c r="CA29" s="29">
        <v>2018</v>
      </c>
      <c r="CB29" s="20">
        <v>1.023</v>
      </c>
      <c r="CC29" s="31">
        <v>1.023</v>
      </c>
      <c r="CG29" s="29">
        <v>2018</v>
      </c>
      <c r="CH29" s="20">
        <v>2.604902199933535</v>
      </c>
      <c r="CI29" s="30"/>
      <c r="CJ29" s="31">
        <v>2.605</v>
      </c>
    </row>
    <row r="30" ht="21" customHeight="1" spans="1:88" x14ac:dyDescent="0.25">
      <c r="A30" s="29">
        <v>2019</v>
      </c>
      <c r="B30" s="40"/>
      <c r="C30" s="35">
        <v>1.012</v>
      </c>
      <c r="D30" s="39">
        <v>1.013</v>
      </c>
      <c r="H30" s="29">
        <v>2019</v>
      </c>
      <c r="I30" s="41"/>
      <c r="J30" s="30"/>
      <c r="K30" s="31">
        <f>[1]СЧЁТ!BS23</f>
        <v>15.820545673088896</v>
      </c>
      <c r="O30" s="29">
        <v>2019</v>
      </c>
      <c r="P30" s="42"/>
      <c r="Q30" s="8">
        <v>1</v>
      </c>
      <c r="U30" s="29">
        <v>2019</v>
      </c>
      <c r="V30" s="41"/>
      <c r="W30" s="30"/>
      <c r="X30" s="31">
        <v>2.557</v>
      </c>
      <c r="AB30" s="29">
        <v>2019</v>
      </c>
      <c r="AC30" s="42"/>
      <c r="AD30" s="36"/>
      <c r="AH30" s="29">
        <v>2019</v>
      </c>
      <c r="AI30" s="41"/>
      <c r="AJ30" s="30"/>
      <c r="AK30" s="36"/>
      <c r="AO30" s="29">
        <v>2019</v>
      </c>
      <c r="AP30" s="25"/>
      <c r="AQ30" s="25">
        <v>0.975</v>
      </c>
      <c r="AU30" s="29">
        <v>2019</v>
      </c>
      <c r="AV30" s="41"/>
      <c r="AW30" s="31">
        <v>2.179</v>
      </c>
      <c r="BA30" s="29">
        <v>2019</v>
      </c>
      <c r="BB30" s="42"/>
      <c r="BC30" s="25">
        <v>1.019</v>
      </c>
      <c r="BG30" s="29">
        <v>2019</v>
      </c>
      <c r="BH30" s="41"/>
      <c r="BI30" s="26">
        <v>2.34</v>
      </c>
      <c r="BJ30" s="34">
        <v>3.66</v>
      </c>
      <c r="BN30" s="29">
        <v>2019</v>
      </c>
      <c r="BO30" s="8">
        <v>0.234</v>
      </c>
      <c r="BT30" s="29">
        <v>2019</v>
      </c>
      <c r="BU30" s="41"/>
      <c r="BV30" s="30"/>
      <c r="BW30" s="36"/>
      <c r="CA30" s="29">
        <v>2019</v>
      </c>
      <c r="CB30" s="42"/>
      <c r="CC30" s="31">
        <v>1.029</v>
      </c>
      <c r="CG30" s="29">
        <v>2019</v>
      </c>
      <c r="CH30" s="41"/>
      <c r="CI30" s="30"/>
      <c r="CJ30" s="31">
        <v>2.68</v>
      </c>
    </row>
    <row r="31" ht="21" customHeight="1" spans="1:88" x14ac:dyDescent="0.25">
      <c r="A31" s="29">
        <v>2020</v>
      </c>
      <c r="B31" s="40"/>
      <c r="C31" s="35">
        <v>1.007</v>
      </c>
      <c r="D31" s="39">
        <v>0.95</v>
      </c>
      <c r="H31" s="29">
        <v>2020</v>
      </c>
      <c r="I31" s="41"/>
      <c r="J31" s="30"/>
      <c r="K31" s="31">
        <f>[1]СЧЁТ!BS24</f>
        <v>16.64363718116042</v>
      </c>
      <c r="O31" s="29">
        <v>2020</v>
      </c>
      <c r="P31" s="42"/>
      <c r="Q31" s="8">
        <v>1</v>
      </c>
      <c r="U31" s="29">
        <v>2020</v>
      </c>
      <c r="V31" s="41"/>
      <c r="W31" s="30"/>
      <c r="X31" s="31">
        <v>2.593</v>
      </c>
      <c r="AB31" s="29">
        <v>2020</v>
      </c>
      <c r="AC31" s="42"/>
      <c r="AD31" s="36"/>
      <c r="AH31" s="29">
        <v>2020</v>
      </c>
      <c r="AI31" s="41"/>
      <c r="AJ31" s="30"/>
      <c r="AK31" s="36"/>
      <c r="AO31" s="29">
        <v>2020</v>
      </c>
      <c r="AP31" s="25"/>
      <c r="AQ31" s="25">
        <v>0.997</v>
      </c>
      <c r="AU31" s="29">
        <v>2020</v>
      </c>
      <c r="AV31" s="41"/>
      <c r="AW31" s="31">
        <v>2.172</v>
      </c>
      <c r="BA31" s="29">
        <v>2020</v>
      </c>
      <c r="BB31" s="42"/>
      <c r="BC31" s="25">
        <v>1.014</v>
      </c>
      <c r="BG31" s="29">
        <v>2020</v>
      </c>
      <c r="BH31" s="41"/>
      <c r="BI31" s="26">
        <v>2.35</v>
      </c>
      <c r="BJ31" s="34">
        <v>3.71</v>
      </c>
      <c r="BN31" s="29">
        <v>2020</v>
      </c>
      <c r="BO31" s="8">
        <v>0.235</v>
      </c>
      <c r="BT31" s="29">
        <v>2020</v>
      </c>
      <c r="BU31" s="41"/>
      <c r="BV31" s="30"/>
      <c r="BW31" s="36"/>
      <c r="CA31" s="29">
        <v>2020</v>
      </c>
      <c r="CB31" s="42"/>
      <c r="CC31" s="31">
        <v>1.014</v>
      </c>
      <c r="CG31" s="29">
        <v>2020</v>
      </c>
      <c r="CH31" s="41"/>
      <c r="CI31" s="30"/>
      <c r="CJ31" s="31">
        <v>2.718</v>
      </c>
    </row>
    <row r="32" ht="21" customHeight="1" spans="1:88" x14ac:dyDescent="0.25">
      <c r="A32" s="29">
        <v>2021</v>
      </c>
      <c r="B32" s="40"/>
      <c r="C32" s="35">
        <v>1.013</v>
      </c>
      <c r="D32" s="39">
        <v>1.028</v>
      </c>
      <c r="H32" s="29">
        <v>2021</v>
      </c>
      <c r="I32" s="41"/>
      <c r="J32" s="30"/>
      <c r="K32" s="31">
        <f>[1]СЧЁТ!BS25</f>
        <v>18.778754615584578</v>
      </c>
      <c r="O32" s="29">
        <v>2021</v>
      </c>
      <c r="P32" s="42"/>
      <c r="Q32" s="8">
        <v>1</v>
      </c>
      <c r="U32" s="29">
        <v>2021</v>
      </c>
      <c r="V32" s="41"/>
      <c r="W32" s="30"/>
      <c r="X32" s="31">
        <v>2.622</v>
      </c>
      <c r="AB32" s="29">
        <v>2021</v>
      </c>
      <c r="AC32" s="42"/>
      <c r="AD32" s="36"/>
      <c r="AH32" s="29">
        <v>2021</v>
      </c>
      <c r="AI32" s="41"/>
      <c r="AJ32" s="30"/>
      <c r="AK32" s="36"/>
      <c r="AO32" s="29">
        <v>2021</v>
      </c>
      <c r="AP32" s="25"/>
      <c r="AQ32" s="25">
        <v>1.005</v>
      </c>
      <c r="AU32" s="29">
        <v>2021</v>
      </c>
      <c r="AV32" s="41"/>
      <c r="AW32" s="31">
        <v>2.184</v>
      </c>
      <c r="BA32" s="29">
        <v>2021</v>
      </c>
      <c r="BB32" s="42"/>
      <c r="BC32" s="25">
        <v>1.02</v>
      </c>
      <c r="BG32" s="29">
        <v>2021</v>
      </c>
      <c r="BH32" s="41"/>
      <c r="BI32" s="26">
        <v>2.36</v>
      </c>
      <c r="BJ32" s="34">
        <v>3.78</v>
      </c>
      <c r="BN32" s="29">
        <v>2021</v>
      </c>
      <c r="BO32" s="8">
        <v>0.236</v>
      </c>
      <c r="BT32" s="29">
        <v>2021</v>
      </c>
      <c r="BU32" s="41"/>
      <c r="BV32" s="30"/>
      <c r="BW32" s="36"/>
      <c r="CA32" s="29">
        <v>2021</v>
      </c>
      <c r="CB32" s="42"/>
      <c r="CC32" s="31">
        <v>1.024</v>
      </c>
      <c r="CG32" s="29">
        <v>2021</v>
      </c>
      <c r="CH32" s="41"/>
      <c r="CI32" s="30"/>
      <c r="CJ32" s="31">
        <v>2.783</v>
      </c>
    </row>
    <row r="33" ht="21" customHeight="1" spans="1:88" x14ac:dyDescent="0.25">
      <c r="A33" s="29">
        <v>2022</v>
      </c>
      <c r="B33" s="40"/>
      <c r="C33" s="35">
        <v>1.014</v>
      </c>
      <c r="D33" s="39">
        <v>1.03</v>
      </c>
      <c r="H33" s="29">
        <v>2022</v>
      </c>
      <c r="I33" s="41"/>
      <c r="J33" s="30"/>
      <c r="K33" s="31">
        <f>[1]СЧЁТ!BS26</f>
        <v>20.93213752543595</v>
      </c>
      <c r="O33" s="29">
        <v>2022</v>
      </c>
      <c r="P33" s="42"/>
      <c r="Q33" s="8">
        <v>1</v>
      </c>
      <c r="U33" s="29">
        <v>2022</v>
      </c>
      <c r="V33" s="41"/>
      <c r="W33" s="30"/>
      <c r="X33" s="31">
        <v>2.646</v>
      </c>
      <c r="AB33" s="29">
        <v>2022</v>
      </c>
      <c r="AC33" s="42"/>
      <c r="AD33" s="36"/>
      <c r="AH33" s="29">
        <v>2022</v>
      </c>
      <c r="AI33" s="41"/>
      <c r="AJ33" s="30"/>
      <c r="AK33" s="36"/>
      <c r="AO33" s="29">
        <v>2022</v>
      </c>
      <c r="AP33" s="25"/>
      <c r="AQ33" s="25">
        <v>1.007</v>
      </c>
      <c r="AU33" s="29">
        <v>2022</v>
      </c>
      <c r="AV33" s="41"/>
      <c r="AW33" s="31">
        <v>2.199</v>
      </c>
      <c r="BA33" s="29">
        <v>2022</v>
      </c>
      <c r="BB33" s="42"/>
      <c r="BC33" s="25">
        <v>1.02</v>
      </c>
      <c r="BG33" s="29">
        <v>2022</v>
      </c>
      <c r="BH33" s="41"/>
      <c r="BI33" s="26">
        <v>0.37</v>
      </c>
      <c r="BJ33" s="34">
        <v>3.86</v>
      </c>
      <c r="BN33" s="29">
        <v>2022</v>
      </c>
      <c r="BO33" s="8">
        <v>0.237</v>
      </c>
      <c r="BT33" s="29">
        <v>2022</v>
      </c>
      <c r="BU33" s="41"/>
      <c r="BV33" s="30"/>
      <c r="BW33" s="36"/>
      <c r="CA33" s="29">
        <v>2022</v>
      </c>
      <c r="CB33" s="42"/>
      <c r="CC33" s="31">
        <v>1.025</v>
      </c>
      <c r="CG33" s="29">
        <v>2022</v>
      </c>
      <c r="CH33" s="41"/>
      <c r="CI33" s="30"/>
      <c r="CJ33" s="31">
        <v>2.852</v>
      </c>
    </row>
    <row r="34" ht="21" customHeight="1" spans="1:88" x14ac:dyDescent="0.25">
      <c r="A34" s="29">
        <v>2023</v>
      </c>
      <c r="B34" s="40"/>
      <c r="C34" s="35">
        <v>1.013</v>
      </c>
      <c r="D34" s="39">
        <v>1.033</v>
      </c>
      <c r="H34" s="29">
        <v>2023</v>
      </c>
      <c r="I34" s="41"/>
      <c r="J34" s="30"/>
      <c r="K34" s="31">
        <f>[1]СЧЁТ!BS27</f>
        <v>22.71379487635589</v>
      </c>
      <c r="O34" s="29">
        <v>2023</v>
      </c>
      <c r="P34" s="42"/>
      <c r="Q34" s="8">
        <v>1</v>
      </c>
      <c r="U34" s="29">
        <v>2023</v>
      </c>
      <c r="V34" s="41"/>
      <c r="W34" s="30"/>
      <c r="X34" s="31">
        <v>2.664</v>
      </c>
      <c r="AB34" s="29">
        <v>2023</v>
      </c>
      <c r="AC34" s="42"/>
      <c r="AD34" s="36"/>
      <c r="AH34" s="29">
        <v>2023</v>
      </c>
      <c r="AI34" s="41"/>
      <c r="AJ34" s="30"/>
      <c r="AK34" s="36"/>
      <c r="AO34" s="29">
        <v>2023</v>
      </c>
      <c r="AP34" s="25"/>
      <c r="AQ34" s="25">
        <v>1.008</v>
      </c>
      <c r="AU34" s="29">
        <v>2023</v>
      </c>
      <c r="AV34" s="41"/>
      <c r="AW34" s="31">
        <v>2.216</v>
      </c>
      <c r="BA34" s="29">
        <v>2023</v>
      </c>
      <c r="BB34" s="42"/>
      <c r="BC34" s="25">
        <v>1.02</v>
      </c>
      <c r="BG34" s="29">
        <v>2023</v>
      </c>
      <c r="BH34" s="41"/>
      <c r="BI34" s="26">
        <v>0.38</v>
      </c>
      <c r="BJ34" s="34">
        <v>3.94</v>
      </c>
      <c r="BN34" s="29">
        <v>2023</v>
      </c>
      <c r="BO34" s="8">
        <v>0.238</v>
      </c>
      <c r="BT34" s="29">
        <v>2023</v>
      </c>
      <c r="BU34" s="41"/>
      <c r="BV34" s="30"/>
      <c r="BW34" s="36"/>
      <c r="CA34" s="29">
        <v>2023</v>
      </c>
      <c r="CB34" s="42"/>
      <c r="CC34" s="31">
        <v>1.024</v>
      </c>
      <c r="CG34" s="29">
        <v>2023</v>
      </c>
      <c r="CH34" s="41"/>
      <c r="CI34" s="30"/>
      <c r="CJ34" s="31">
        <v>2.922</v>
      </c>
    </row>
    <row r="35" ht="21" customHeight="1" spans="1:88" x14ac:dyDescent="0.25">
      <c r="A35" s="29">
        <v>2024</v>
      </c>
      <c r="B35" s="40"/>
      <c r="C35" s="35">
        <v>1.013</v>
      </c>
      <c r="D35" s="39">
        <v>1.033</v>
      </c>
      <c r="H35" s="29">
        <v>2024</v>
      </c>
      <c r="I35" s="41"/>
      <c r="J35" s="30"/>
      <c r="K35" s="31">
        <f>[1]СЧЁТ!BS28</f>
        <v>24.993896175246313</v>
      </c>
      <c r="O35" s="29">
        <v>2024</v>
      </c>
      <c r="P35" s="42"/>
      <c r="Q35" s="8">
        <v>1</v>
      </c>
      <c r="U35" s="29">
        <v>2024</v>
      </c>
      <c r="V35" s="41"/>
      <c r="W35" s="30"/>
      <c r="X35" s="31">
        <v>2.679</v>
      </c>
      <c r="AB35" s="29">
        <v>2024</v>
      </c>
      <c r="AC35" s="42"/>
      <c r="AD35" s="36"/>
      <c r="AH35" s="29">
        <v>2024</v>
      </c>
      <c r="AI35" s="41"/>
      <c r="AJ35" s="30"/>
      <c r="AK35" s="36"/>
      <c r="AO35" s="29">
        <v>2024</v>
      </c>
      <c r="AP35" s="25"/>
      <c r="AQ35" s="25">
        <v>1.008</v>
      </c>
      <c r="AU35" s="29">
        <v>2024</v>
      </c>
      <c r="AV35" s="41"/>
      <c r="AW35" s="31">
        <v>2.234</v>
      </c>
      <c r="BA35" s="29">
        <v>2024</v>
      </c>
      <c r="BB35" s="42"/>
      <c r="BC35" s="25">
        <v>1.019</v>
      </c>
      <c r="BG35" s="29">
        <v>2024</v>
      </c>
      <c r="BH35" s="41"/>
      <c r="BI35" s="26">
        <v>0.39</v>
      </c>
      <c r="BJ35" s="34">
        <v>4.01</v>
      </c>
      <c r="BN35" s="29">
        <v>2024</v>
      </c>
      <c r="BO35" s="8">
        <v>0.239</v>
      </c>
      <c r="BT35" s="29">
        <v>2024</v>
      </c>
      <c r="BU35" s="41"/>
      <c r="BV35" s="30"/>
      <c r="BW35" s="36"/>
      <c r="CA35" s="29">
        <v>2024</v>
      </c>
      <c r="CB35" s="42"/>
      <c r="CC35" s="31">
        <v>1.024</v>
      </c>
      <c r="CG35" s="29">
        <v>2024</v>
      </c>
      <c r="CH35" s="41"/>
      <c r="CI35" s="30"/>
      <c r="CJ35" s="31">
        <v>2.991</v>
      </c>
    </row>
    <row r="36" ht="21" customHeight="1" spans="1:88" x14ac:dyDescent="0.25">
      <c r="A36" s="29">
        <v>2025</v>
      </c>
      <c r="B36" s="40"/>
      <c r="C36" s="35">
        <v>1.012</v>
      </c>
      <c r="H36" s="29">
        <v>2025</v>
      </c>
      <c r="I36" s="41"/>
      <c r="J36" s="30"/>
      <c r="K36" s="31">
        <f>[1]СЧЁТ!BS29</f>
        <v>27.181442967904612</v>
      </c>
      <c r="O36" s="29">
        <v>2025</v>
      </c>
      <c r="P36" s="42"/>
      <c r="Q36" s="8">
        <v>1</v>
      </c>
      <c r="U36" s="29">
        <v>2025</v>
      </c>
      <c r="V36" s="41"/>
      <c r="W36" s="30"/>
      <c r="X36" s="31">
        <v>2.691</v>
      </c>
      <c r="AB36" s="29">
        <v>2025</v>
      </c>
      <c r="AC36" s="42"/>
      <c r="AD36" s="36"/>
      <c r="AH36" s="29">
        <v>2025</v>
      </c>
      <c r="AI36" s="41"/>
      <c r="AJ36" s="30"/>
      <c r="AK36" s="36"/>
      <c r="AO36" s="29">
        <v>2025</v>
      </c>
      <c r="AP36" s="25"/>
      <c r="AQ36" s="25">
        <v>1.008</v>
      </c>
      <c r="AU36" s="29">
        <v>2025</v>
      </c>
      <c r="AV36" s="41"/>
      <c r="AW36" s="31">
        <v>2.252</v>
      </c>
      <c r="BA36" s="29">
        <v>2025</v>
      </c>
      <c r="BB36" s="42"/>
      <c r="BC36" s="25">
        <v>1.019</v>
      </c>
      <c r="BG36" s="29">
        <v>2025</v>
      </c>
      <c r="BH36" s="41"/>
      <c r="BI36" s="26">
        <v>0.4</v>
      </c>
      <c r="BJ36" s="34">
        <v>4.08</v>
      </c>
      <c r="BN36" s="29">
        <v>2025</v>
      </c>
      <c r="BO36" s="8">
        <v>0.24</v>
      </c>
      <c r="BT36" s="29">
        <v>2025</v>
      </c>
      <c r="BU36" s="41"/>
      <c r="BV36" s="30"/>
      <c r="BW36" s="36"/>
      <c r="CA36" s="29">
        <v>2025</v>
      </c>
      <c r="CB36" s="42"/>
      <c r="CC36" s="31">
        <v>1.023</v>
      </c>
      <c r="CG36" s="29">
        <v>2025</v>
      </c>
      <c r="CH36" s="41"/>
      <c r="CI36" s="30"/>
      <c r="CJ36" s="31">
        <v>3.059</v>
      </c>
    </row>
    <row r="37" ht="21" customHeight="1" spans="1:88" x14ac:dyDescent="0.25">
      <c r="A37" s="29">
        <v>2026</v>
      </c>
      <c r="B37" s="40"/>
      <c r="C37" s="35">
        <v>1.012</v>
      </c>
      <c r="H37" s="29">
        <v>2026</v>
      </c>
      <c r="I37" s="41"/>
      <c r="J37" s="30"/>
      <c r="K37" s="31">
        <f>[1]СЧЁТ!BS30</f>
        <v>28.424775259741644</v>
      </c>
      <c r="O37" s="29">
        <v>2026</v>
      </c>
      <c r="P37" s="42"/>
      <c r="Q37" s="8">
        <v>1</v>
      </c>
      <c r="U37" s="29">
        <v>2026</v>
      </c>
      <c r="V37" s="41"/>
      <c r="W37" s="30"/>
      <c r="X37" s="31">
        <v>2.701</v>
      </c>
      <c r="AB37" s="29">
        <v>2026</v>
      </c>
      <c r="AC37" s="42"/>
      <c r="AD37" s="36"/>
      <c r="AH37" s="29">
        <v>2026</v>
      </c>
      <c r="AI37" s="41"/>
      <c r="AJ37" s="30"/>
      <c r="AK37" s="36"/>
      <c r="AO37" s="29">
        <v>2026</v>
      </c>
      <c r="AP37" s="25"/>
      <c r="AQ37" s="25">
        <v>1.008</v>
      </c>
      <c r="AU37" s="29">
        <v>2026</v>
      </c>
      <c r="AV37" s="41"/>
      <c r="AW37" s="31">
        <v>2.271</v>
      </c>
      <c r="BA37" s="29">
        <v>2026</v>
      </c>
      <c r="BB37" s="42"/>
      <c r="BC37" s="25">
        <v>1.018</v>
      </c>
      <c r="BG37" s="29">
        <v>2026</v>
      </c>
      <c r="BH37" s="41"/>
      <c r="BI37" s="26">
        <v>0.41</v>
      </c>
      <c r="BJ37" s="34">
        <v>4.16</v>
      </c>
      <c r="BN37" s="29">
        <v>2026</v>
      </c>
      <c r="BO37" s="8">
        <v>0.241</v>
      </c>
      <c r="BT37" s="29">
        <v>2026</v>
      </c>
      <c r="BU37" s="41"/>
      <c r="BV37" s="30"/>
      <c r="BW37" s="36"/>
      <c r="CA37" s="29">
        <v>2026</v>
      </c>
      <c r="CB37" s="42"/>
      <c r="CC37" s="31">
        <v>1.022</v>
      </c>
      <c r="CG37" s="29">
        <v>2026</v>
      </c>
      <c r="CH37" s="41"/>
      <c r="CI37" s="30"/>
      <c r="CJ37" s="31">
        <v>3.126</v>
      </c>
    </row>
    <row r="38" ht="21" customHeight="1" spans="1:88" x14ac:dyDescent="0.25">
      <c r="A38" s="29">
        <v>2027</v>
      </c>
      <c r="B38" s="40"/>
      <c r="C38" s="35">
        <v>1.011</v>
      </c>
      <c r="H38" s="29">
        <v>2027</v>
      </c>
      <c r="I38" s="41"/>
      <c r="J38" s="30"/>
      <c r="K38" s="31">
        <f>[1]СЧЁТ!BS31</f>
        <v>29.26743000620273</v>
      </c>
      <c r="O38" s="29">
        <v>2027</v>
      </c>
      <c r="P38" s="42"/>
      <c r="Q38" s="8">
        <v>1</v>
      </c>
      <c r="U38" s="29">
        <v>2027</v>
      </c>
      <c r="V38" s="41"/>
      <c r="W38" s="30"/>
      <c r="X38" s="31">
        <v>2.709</v>
      </c>
      <c r="AB38" s="29">
        <v>2027</v>
      </c>
      <c r="AC38" s="42"/>
      <c r="AD38" s="36"/>
      <c r="AH38" s="29">
        <v>2027</v>
      </c>
      <c r="AI38" s="41"/>
      <c r="AJ38" s="30"/>
      <c r="AK38" s="36"/>
      <c r="AO38" s="29">
        <v>2027</v>
      </c>
      <c r="AP38" s="25"/>
      <c r="AQ38" s="25">
        <v>1.008</v>
      </c>
      <c r="AU38" s="29">
        <v>2027</v>
      </c>
      <c r="AV38" s="41"/>
      <c r="AW38" s="31">
        <v>2.29</v>
      </c>
      <c r="BA38" s="29">
        <v>2027</v>
      </c>
      <c r="BB38" s="42"/>
      <c r="BC38" s="25">
        <v>1.018</v>
      </c>
      <c r="BG38" s="29">
        <v>2027</v>
      </c>
      <c r="BH38" s="41"/>
      <c r="BI38" s="26">
        <v>0.42</v>
      </c>
      <c r="BJ38" s="34">
        <v>4.23</v>
      </c>
      <c r="BN38" s="29">
        <v>2027</v>
      </c>
      <c r="BO38" s="8">
        <v>0.242</v>
      </c>
      <c r="BT38" s="29">
        <v>2027</v>
      </c>
      <c r="BU38" s="41"/>
      <c r="BV38" s="30"/>
      <c r="BW38" s="36"/>
      <c r="CA38" s="29">
        <v>2027</v>
      </c>
      <c r="CB38" s="42"/>
      <c r="CC38" s="31">
        <v>1.021</v>
      </c>
      <c r="CG38" s="29">
        <v>2027</v>
      </c>
      <c r="CH38" s="41"/>
      <c r="CI38" s="30"/>
      <c r="CJ38" s="31">
        <v>3.192</v>
      </c>
    </row>
    <row r="39" ht="21" customHeight="1" spans="1:88" x14ac:dyDescent="0.25">
      <c r="A39" s="29">
        <v>2028</v>
      </c>
      <c r="B39" s="40"/>
      <c r="C39" s="35">
        <v>1.011</v>
      </c>
      <c r="H39" s="29">
        <v>2028</v>
      </c>
      <c r="I39" s="41"/>
      <c r="J39" s="30"/>
      <c r="K39" s="31">
        <f>[1]СЧЁТ!BS32</f>
        <v>30.12652262641362</v>
      </c>
      <c r="O39" s="29">
        <v>2028</v>
      </c>
      <c r="P39" s="42"/>
      <c r="Q39" s="8">
        <v>1</v>
      </c>
      <c r="U39" s="29">
        <v>2028</v>
      </c>
      <c r="V39" s="41"/>
      <c r="W39" s="30"/>
      <c r="X39" s="31">
        <v>2.715</v>
      </c>
      <c r="AB39" s="29">
        <v>2028</v>
      </c>
      <c r="AC39" s="42"/>
      <c r="AD39" s="36"/>
      <c r="AH39" s="29">
        <v>2028</v>
      </c>
      <c r="AI39" s="41"/>
      <c r="AJ39" s="30"/>
      <c r="AK39" s="36"/>
      <c r="AO39" s="29">
        <v>2028</v>
      </c>
      <c r="AP39" s="25"/>
      <c r="AQ39" s="25">
        <v>1.008</v>
      </c>
      <c r="AU39" s="29">
        <v>2028</v>
      </c>
      <c r="AV39" s="41"/>
      <c r="AW39" s="31">
        <v>2.309</v>
      </c>
      <c r="BA39" s="29">
        <v>2028</v>
      </c>
      <c r="BB39" s="42"/>
      <c r="BC39" s="25">
        <v>1.017</v>
      </c>
      <c r="BG39" s="29">
        <v>2028</v>
      </c>
      <c r="BH39" s="41"/>
      <c r="BI39" s="26">
        <v>0.43</v>
      </c>
      <c r="BJ39" s="34">
        <v>4.3</v>
      </c>
      <c r="BN39" s="29">
        <v>2028</v>
      </c>
      <c r="BO39" s="8">
        <v>0.243</v>
      </c>
      <c r="BT39" s="29">
        <v>2028</v>
      </c>
      <c r="BU39" s="41"/>
      <c r="BV39" s="30"/>
      <c r="BW39" s="36"/>
      <c r="CA39" s="29">
        <v>2028</v>
      </c>
      <c r="CB39" s="42"/>
      <c r="CC39" s="31">
        <v>1.021</v>
      </c>
      <c r="CG39" s="29">
        <v>2028</v>
      </c>
      <c r="CH39" s="41"/>
      <c r="CI39" s="30"/>
      <c r="CJ39" s="31">
        <v>3.258</v>
      </c>
    </row>
    <row r="40" ht="21" customHeight="1" spans="1:88" x14ac:dyDescent="0.25">
      <c r="A40" s="29">
        <v>2029</v>
      </c>
      <c r="B40" s="40"/>
      <c r="C40" s="35">
        <v>1.011</v>
      </c>
      <c r="H40" s="29">
        <v>2029</v>
      </c>
      <c r="I40" s="41"/>
      <c r="J40" s="30"/>
      <c r="K40" s="31">
        <f>[1]СЧЁТ!BS33</f>
        <v>31.001761134398482</v>
      </c>
      <c r="O40" s="29">
        <v>2029</v>
      </c>
      <c r="P40" s="42"/>
      <c r="Q40" s="8">
        <v>1</v>
      </c>
      <c r="U40" s="29">
        <v>2029</v>
      </c>
      <c r="V40" s="41"/>
      <c r="W40" s="30"/>
      <c r="X40" s="31">
        <v>2.72</v>
      </c>
      <c r="AB40" s="29">
        <v>2029</v>
      </c>
      <c r="AC40" s="42"/>
      <c r="AD40" s="36"/>
      <c r="AH40" s="29">
        <v>2029</v>
      </c>
      <c r="AI40" s="41"/>
      <c r="AJ40" s="30"/>
      <c r="AK40" s="36"/>
      <c r="AO40" s="29">
        <v>2029</v>
      </c>
      <c r="AP40" s="25"/>
      <c r="AQ40" s="25">
        <v>1.009</v>
      </c>
      <c r="AU40" s="29">
        <v>2029</v>
      </c>
      <c r="AV40" s="41"/>
      <c r="AW40" s="31">
        <v>2.329</v>
      </c>
      <c r="BA40" s="29">
        <v>2029</v>
      </c>
      <c r="BB40" s="42"/>
      <c r="BC40" s="25">
        <v>1.017</v>
      </c>
      <c r="BG40" s="29">
        <v>2029</v>
      </c>
      <c r="BH40" s="41"/>
      <c r="BI40" s="26">
        <v>0.44</v>
      </c>
      <c r="BJ40" s="34">
        <v>4.38</v>
      </c>
      <c r="BN40" s="29">
        <v>2029</v>
      </c>
      <c r="BO40" s="8">
        <v>0.244</v>
      </c>
      <c r="BT40" s="29">
        <v>2029</v>
      </c>
      <c r="BU40" s="41"/>
      <c r="BV40" s="30"/>
      <c r="BW40" s="36"/>
      <c r="CA40" s="29">
        <v>2029</v>
      </c>
      <c r="CB40" s="42"/>
      <c r="CC40" s="31">
        <v>1.02</v>
      </c>
      <c r="CG40" s="29">
        <v>2029</v>
      </c>
      <c r="CH40" s="41"/>
      <c r="CI40" s="30"/>
      <c r="CJ40" s="31">
        <v>3.324</v>
      </c>
    </row>
    <row r="41" ht="21" customHeight="1" spans="1:88" x14ac:dyDescent="0.25">
      <c r="A41" s="29">
        <v>2030</v>
      </c>
      <c r="B41" s="40"/>
      <c r="C41" s="35">
        <v>1.01</v>
      </c>
      <c r="H41" s="29">
        <v>2030</v>
      </c>
      <c r="I41" s="41"/>
      <c r="J41" s="30"/>
      <c r="K41" s="31">
        <f>[1]СЧЁТ!BS34</f>
        <v>31.892819251833636</v>
      </c>
      <c r="O41" s="29">
        <v>2030</v>
      </c>
      <c r="P41" s="42"/>
      <c r="Q41" s="8">
        <v>1</v>
      </c>
      <c r="U41" s="29">
        <v>2030</v>
      </c>
      <c r="V41" s="41"/>
      <c r="W41" s="30"/>
      <c r="X41" s="31">
        <v>2.724</v>
      </c>
      <c r="AB41" s="29">
        <v>2030</v>
      </c>
      <c r="AC41" s="42"/>
      <c r="AD41" s="36"/>
      <c r="AH41" s="29">
        <v>2030</v>
      </c>
      <c r="AI41" s="41"/>
      <c r="AJ41" s="30"/>
      <c r="AK41" s="36"/>
      <c r="AO41" s="29">
        <v>2030</v>
      </c>
      <c r="AP41" s="25"/>
      <c r="AQ41" s="25">
        <v>1.009</v>
      </c>
      <c r="AU41" s="29">
        <v>2030</v>
      </c>
      <c r="AV41" s="41"/>
      <c r="AW41" s="31">
        <v>2.349</v>
      </c>
      <c r="BA41" s="29">
        <v>2030</v>
      </c>
      <c r="BB41" s="42"/>
      <c r="BC41" s="25">
        <v>1.017</v>
      </c>
      <c r="BG41" s="29">
        <v>2030</v>
      </c>
      <c r="BH41" s="41"/>
      <c r="BI41" s="26">
        <v>0.45</v>
      </c>
      <c r="BJ41" s="34">
        <v>4.45</v>
      </c>
      <c r="BN41" s="29">
        <v>2030</v>
      </c>
      <c r="BO41" s="8">
        <v>0.245</v>
      </c>
      <c r="BT41" s="29">
        <v>2030</v>
      </c>
      <c r="BU41" s="41"/>
      <c r="BV41" s="30"/>
      <c r="BW41" s="36"/>
      <c r="CA41" s="29">
        <v>2030</v>
      </c>
      <c r="CB41" s="42"/>
      <c r="CC41" s="31">
        <v>1.02</v>
      </c>
      <c r="CG41" s="29">
        <v>2030</v>
      </c>
      <c r="CH41" s="41"/>
      <c r="CI41" s="30"/>
      <c r="CJ41" s="31">
        <v>3.389</v>
      </c>
    </row>
    <row r="42" ht="21" customHeight="1" spans="1:88" x14ac:dyDescent="0.25">
      <c r="A42" s="29">
        <v>2031</v>
      </c>
      <c r="B42" s="40"/>
      <c r="C42" s="35">
        <v>1.01</v>
      </c>
      <c r="H42" s="29">
        <v>2031</v>
      </c>
      <c r="I42" s="41"/>
      <c r="J42" s="30"/>
      <c r="K42" s="31">
        <f>[1]СЧЁТ!BS35</f>
        <v>32.79933587751823</v>
      </c>
      <c r="O42" s="29">
        <v>2031</v>
      </c>
      <c r="P42" s="42"/>
      <c r="Q42" s="8">
        <v>1</v>
      </c>
      <c r="U42" s="29">
        <v>2031</v>
      </c>
      <c r="V42" s="41"/>
      <c r="W42" s="30"/>
      <c r="X42" s="31">
        <v>2.727</v>
      </c>
      <c r="AB42" s="29">
        <v>2031</v>
      </c>
      <c r="AC42" s="42"/>
      <c r="AD42" s="36"/>
      <c r="AH42" s="29">
        <v>2031</v>
      </c>
      <c r="AI42" s="41"/>
      <c r="AJ42" s="30"/>
      <c r="AK42" s="36"/>
      <c r="AO42" s="29">
        <v>2031</v>
      </c>
      <c r="AP42" s="25"/>
      <c r="AQ42" s="25">
        <v>1.009</v>
      </c>
      <c r="AU42" s="29">
        <v>2031</v>
      </c>
      <c r="AV42" s="41"/>
      <c r="AW42" s="31">
        <v>2.37</v>
      </c>
      <c r="BA42" s="29">
        <v>2031</v>
      </c>
      <c r="BB42" s="42"/>
      <c r="BC42" s="25">
        <v>1.017</v>
      </c>
      <c r="BG42" s="29">
        <v>2031</v>
      </c>
      <c r="BH42" s="41"/>
      <c r="BI42" s="26">
        <v>0.46</v>
      </c>
      <c r="BJ42" s="34">
        <v>4.53</v>
      </c>
      <c r="BN42" s="29">
        <v>2031</v>
      </c>
      <c r="BO42" s="8">
        <v>0.246</v>
      </c>
      <c r="BT42" s="29">
        <v>2031</v>
      </c>
      <c r="BU42" s="41"/>
      <c r="BV42" s="30"/>
      <c r="BW42" s="36"/>
      <c r="CA42" s="29">
        <v>2031</v>
      </c>
      <c r="CB42" s="42"/>
      <c r="CC42" s="31">
        <v>1.019</v>
      </c>
      <c r="CG42" s="29">
        <v>2031</v>
      </c>
      <c r="CH42" s="41"/>
      <c r="CI42" s="30"/>
      <c r="CJ42" s="31">
        <v>3.454</v>
      </c>
    </row>
    <row r="43" ht="21" customHeight="1" spans="1:88" x14ac:dyDescent="0.25">
      <c r="A43" s="29">
        <v>2032</v>
      </c>
      <c r="B43" s="40"/>
      <c r="C43" s="35">
        <v>1.01</v>
      </c>
      <c r="H43" s="29">
        <v>2032</v>
      </c>
      <c r="I43" s="41"/>
      <c r="J43" s="30"/>
      <c r="K43" s="31">
        <f>[1]СЧЁТ!BS36</f>
        <v>33.72091462559882</v>
      </c>
      <c r="O43" s="29">
        <v>2032</v>
      </c>
      <c r="P43" s="42"/>
      <c r="Q43" s="8">
        <v>1</v>
      </c>
      <c r="U43" s="29">
        <v>2032</v>
      </c>
      <c r="V43" s="41"/>
      <c r="W43" s="30"/>
      <c r="X43" s="31">
        <v>2.729</v>
      </c>
      <c r="AB43" s="29">
        <v>2032</v>
      </c>
      <c r="AC43" s="42"/>
      <c r="AD43" s="36"/>
      <c r="AH43" s="29">
        <v>2032</v>
      </c>
      <c r="AI43" s="41"/>
      <c r="AJ43" s="30"/>
      <c r="AK43" s="36"/>
      <c r="AO43" s="29">
        <v>2032</v>
      </c>
      <c r="AP43" s="25"/>
      <c r="AQ43" s="25">
        <v>1.009</v>
      </c>
      <c r="AU43" s="29">
        <v>2032</v>
      </c>
      <c r="AV43" s="41"/>
      <c r="AW43" s="31">
        <v>2.392</v>
      </c>
      <c r="BA43" s="29">
        <v>2032</v>
      </c>
      <c r="BB43" s="42"/>
      <c r="BC43" s="25">
        <v>1.016</v>
      </c>
      <c r="BG43" s="29">
        <v>2032</v>
      </c>
      <c r="BH43" s="41"/>
      <c r="BI43" s="26">
        <v>0.47</v>
      </c>
      <c r="BJ43" s="34">
        <v>4.6</v>
      </c>
      <c r="BN43" s="29">
        <v>2032</v>
      </c>
      <c r="BO43" s="8">
        <v>0.247</v>
      </c>
      <c r="BT43" s="29">
        <v>2032</v>
      </c>
      <c r="BU43" s="41"/>
      <c r="BV43" s="30"/>
      <c r="BW43" s="36"/>
      <c r="CA43" s="29">
        <v>2032</v>
      </c>
      <c r="CB43" s="42"/>
      <c r="CC43" s="31">
        <v>1.019</v>
      </c>
      <c r="CG43" s="29">
        <v>2032</v>
      </c>
      <c r="CH43" s="41"/>
      <c r="CI43" s="30"/>
      <c r="CJ43" s="31">
        <v>3.519</v>
      </c>
    </row>
    <row r="44" ht="21" customHeight="1" spans="1:88" x14ac:dyDescent="0.25">
      <c r="A44" s="29">
        <v>2033</v>
      </c>
      <c r="B44" s="40"/>
      <c r="C44" s="35">
        <v>1.01</v>
      </c>
      <c r="H44" s="29">
        <v>2033</v>
      </c>
      <c r="I44" s="41"/>
      <c r="J44" s="30"/>
      <c r="K44" s="31">
        <f>[1]СЧЁТ!BS37</f>
        <v>34.6571234363052</v>
      </c>
      <c r="O44" s="29">
        <v>2033</v>
      </c>
      <c r="P44" s="42"/>
      <c r="Q44" s="8">
        <v>1</v>
      </c>
      <c r="U44" s="29">
        <v>2033</v>
      </c>
      <c r="V44" s="41"/>
      <c r="W44" s="30"/>
      <c r="X44" s="31">
        <v>2.731</v>
      </c>
      <c r="AB44" s="29">
        <v>2033</v>
      </c>
      <c r="AC44" s="42"/>
      <c r="AD44" s="36"/>
      <c r="AH44" s="29">
        <v>2033</v>
      </c>
      <c r="AI44" s="41"/>
      <c r="AJ44" s="30"/>
      <c r="AK44" s="36"/>
      <c r="AO44" s="29">
        <v>2033</v>
      </c>
      <c r="AP44" s="25"/>
      <c r="AQ44" s="25">
        <v>1.009</v>
      </c>
      <c r="AU44" s="29">
        <v>2033</v>
      </c>
      <c r="AV44" s="41"/>
      <c r="AW44" s="31">
        <v>2.414</v>
      </c>
      <c r="BA44" s="29">
        <v>2033</v>
      </c>
      <c r="BB44" s="42"/>
      <c r="BC44" s="25">
        <v>1.016</v>
      </c>
      <c r="BG44" s="29">
        <v>2033</v>
      </c>
      <c r="BH44" s="41"/>
      <c r="BI44" s="26">
        <v>0.48</v>
      </c>
      <c r="BJ44" s="34">
        <v>4.67</v>
      </c>
      <c r="BN44" s="29">
        <v>2033</v>
      </c>
      <c r="BO44" s="8">
        <v>0.248</v>
      </c>
      <c r="BT44" s="29">
        <v>2033</v>
      </c>
      <c r="BU44" s="41"/>
      <c r="BV44" s="30"/>
      <c r="BW44" s="36"/>
      <c r="CA44" s="29">
        <v>2033</v>
      </c>
      <c r="CB44" s="42"/>
      <c r="CC44" s="31">
        <v>1.018</v>
      </c>
      <c r="CG44" s="29">
        <v>2033</v>
      </c>
      <c r="CH44" s="41"/>
      <c r="CI44" s="30"/>
      <c r="CJ44" s="31">
        <v>3.583</v>
      </c>
    </row>
    <row r="45" ht="21" customHeight="1" spans="1:88" x14ac:dyDescent="0.25">
      <c r="A45" s="29">
        <v>2034</v>
      </c>
      <c r="B45" s="40"/>
      <c r="C45" s="35">
        <v>1.01</v>
      </c>
      <c r="H45" s="29">
        <v>2034</v>
      </c>
      <c r="I45" s="41"/>
      <c r="J45" s="30"/>
      <c r="K45" s="31">
        <f>[1]СЧЁТ!BS38</f>
        <v>35.60749426283067</v>
      </c>
      <c r="O45" s="29">
        <v>2034</v>
      </c>
      <c r="P45" s="42"/>
      <c r="Q45" s="8">
        <v>1</v>
      </c>
      <c r="U45" s="29">
        <v>2034</v>
      </c>
      <c r="V45" s="41"/>
      <c r="W45" s="30"/>
      <c r="X45" s="31">
        <v>2.733</v>
      </c>
      <c r="AB45" s="29">
        <v>2034</v>
      </c>
      <c r="AC45" s="42"/>
      <c r="AD45" s="36"/>
      <c r="AH45" s="29">
        <v>2034</v>
      </c>
      <c r="AI45" s="41"/>
      <c r="AJ45" s="30"/>
      <c r="AK45" s="36"/>
      <c r="AO45" s="29">
        <v>2034</v>
      </c>
      <c r="AP45" s="25"/>
      <c r="AQ45" s="25">
        <v>1.009</v>
      </c>
      <c r="AU45" s="29">
        <v>2034</v>
      </c>
      <c r="AV45" s="41"/>
      <c r="AW45" s="31">
        <v>2.437</v>
      </c>
      <c r="BA45" s="29">
        <v>2034</v>
      </c>
      <c r="BB45" s="42"/>
      <c r="BC45" s="25">
        <v>1.016</v>
      </c>
      <c r="BG45" s="29">
        <v>2034</v>
      </c>
      <c r="BH45" s="41"/>
      <c r="BI45" s="26">
        <v>0.49</v>
      </c>
      <c r="BJ45" s="34">
        <v>4.75</v>
      </c>
      <c r="BN45" s="29">
        <v>2034</v>
      </c>
      <c r="BO45" s="8">
        <v>0.249</v>
      </c>
      <c r="BT45" s="29">
        <v>2034</v>
      </c>
      <c r="BU45" s="41"/>
      <c r="BV45" s="30"/>
      <c r="BW45" s="36"/>
      <c r="CA45" s="29">
        <v>2034</v>
      </c>
      <c r="CB45" s="42"/>
      <c r="CC45" s="31">
        <v>1.018</v>
      </c>
      <c r="CG45" s="29">
        <v>2034</v>
      </c>
      <c r="CH45" s="41"/>
      <c r="CI45" s="30"/>
      <c r="CJ45" s="31">
        <v>3.648</v>
      </c>
    </row>
    <row r="46" ht="21" customHeight="1" spans="1:88" x14ac:dyDescent="0.25">
      <c r="A46" s="43">
        <v>2035</v>
      </c>
      <c r="B46" s="44"/>
      <c r="C46" s="45">
        <v>1.01</v>
      </c>
      <c r="H46" s="43">
        <v>2035</v>
      </c>
      <c r="I46" s="46"/>
      <c r="J46" s="47"/>
      <c r="K46" s="48">
        <f>[1]СЧЁТ!BS39</f>
        <v>36.57152283784702</v>
      </c>
      <c r="O46" s="43">
        <v>2035</v>
      </c>
      <c r="P46" s="49"/>
      <c r="Q46" s="8">
        <v>1</v>
      </c>
      <c r="U46" s="43">
        <v>2035</v>
      </c>
      <c r="V46" s="46"/>
      <c r="W46" s="47"/>
      <c r="X46" s="48">
        <v>2.734</v>
      </c>
      <c r="AB46" s="43">
        <v>2035</v>
      </c>
      <c r="AC46" s="49"/>
      <c r="AD46" s="50"/>
      <c r="AH46" s="43">
        <v>2035</v>
      </c>
      <c r="AI46" s="46"/>
      <c r="AJ46" s="47"/>
      <c r="AK46" s="50"/>
      <c r="AO46" s="43">
        <v>2035</v>
      </c>
      <c r="AP46" s="51"/>
      <c r="AQ46" s="52">
        <v>1.01</v>
      </c>
      <c r="AU46" s="43">
        <v>2035</v>
      </c>
      <c r="AV46" s="46"/>
      <c r="AW46" s="48">
        <v>2.46</v>
      </c>
      <c r="BA46" s="43">
        <v>2035</v>
      </c>
      <c r="BB46" s="49"/>
      <c r="BC46" s="52">
        <v>1.016</v>
      </c>
      <c r="BG46" s="43">
        <v>2035</v>
      </c>
      <c r="BH46" s="46"/>
      <c r="BI46" s="53">
        <v>0.5</v>
      </c>
      <c r="BJ46" s="54">
        <v>4.83</v>
      </c>
      <c r="BN46" s="43">
        <v>2035</v>
      </c>
      <c r="BO46" s="8">
        <v>0.25</v>
      </c>
      <c r="BT46" s="43">
        <v>2035</v>
      </c>
      <c r="BU46" s="46"/>
      <c r="BV46" s="47"/>
      <c r="BW46" s="50"/>
      <c r="CA46" s="43">
        <v>2035</v>
      </c>
      <c r="CB46" s="49"/>
      <c r="CC46" s="48">
        <v>1.018</v>
      </c>
      <c r="CG46" s="43">
        <v>2035</v>
      </c>
      <c r="CH46" s="46"/>
      <c r="CI46" s="47"/>
      <c r="CJ46" s="48">
        <v>3.713</v>
      </c>
    </row>
    <row r="47" spans="1:2" x14ac:dyDescent="0.25">
      <c r="A47">
        <v>3</v>
      </c>
      <c r="B47" t="s">
        <v>48</v>
      </c>
    </row>
    <row r="48" spans="1:2" x14ac:dyDescent="0.25">
      <c r="A48">
        <v>3</v>
      </c>
      <c r="B48" t="s">
        <v>48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Kapanadze</dc:creator>
  <cp:lastModifiedBy>Станислав Спиркин</cp:lastModifiedBy>
  <dcterms:created xsi:type="dcterms:W3CDTF">2021-05-12T15:12:07Z</dcterms:created>
  <dcterms:modified xsi:type="dcterms:W3CDTF">2021-05-16T08:08:51Z</dcterms:modified>
</cp:coreProperties>
</file>