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bookViews>
    <workbookView xWindow="0" yWindow="0" windowWidth="24000" windowHeight="9735"/>
  </bookViews>
  <sheets>
    <sheet name="Team Stats For The Sea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1" l="1"/>
  <c r="B1048576" i="1"/>
  <c r="CD22" i="1"/>
  <c r="CC22" i="1"/>
  <c r="CB22" i="1"/>
  <c r="CA22" i="1"/>
  <c r="BX22" i="1"/>
  <c r="BW22" i="1"/>
  <c r="BV22" i="1"/>
  <c r="BU22" i="1"/>
  <c r="BR22" i="1"/>
  <c r="BQ22" i="1"/>
  <c r="BP22" i="1"/>
  <c r="BO22" i="1"/>
  <c r="BL22" i="1"/>
  <c r="BK22" i="1"/>
  <c r="BJ22" i="1"/>
  <c r="BI22" i="1"/>
  <c r="BH22" i="1"/>
  <c r="BG22" i="1"/>
  <c r="BF22" i="1"/>
  <c r="BE22" i="1"/>
  <c r="BB22" i="1"/>
  <c r="BA22" i="1"/>
  <c r="AZ22" i="1"/>
  <c r="AY22" i="1"/>
  <c r="AV22" i="1"/>
  <c r="AU22" i="1"/>
  <c r="AT22" i="1"/>
  <c r="AS22" i="1"/>
  <c r="AP22" i="1"/>
  <c r="AO22" i="1"/>
  <c r="AN22" i="1"/>
  <c r="AM22" i="1"/>
  <c r="AK22" i="1"/>
  <c r="AJ22" i="1"/>
  <c r="AG22" i="1"/>
  <c r="AF22" i="1"/>
  <c r="AE22" i="1"/>
  <c r="AD22" i="1"/>
  <c r="AA22" i="1"/>
  <c r="Z22" i="1"/>
  <c r="Y22" i="1"/>
  <c r="X22" i="1"/>
  <c r="U22" i="1"/>
  <c r="T22" i="1"/>
  <c r="S22" i="1"/>
  <c r="R22" i="1"/>
  <c r="R1048576" i="1" s="1"/>
  <c r="O22" i="1"/>
  <c r="N22" i="1"/>
  <c r="M22" i="1"/>
  <c r="L22" i="1"/>
  <c r="K22" i="1"/>
  <c r="J22" i="1"/>
  <c r="J1048576" i="1" s="1"/>
  <c r="G22" i="1"/>
  <c r="F22" i="1"/>
  <c r="E22" i="1"/>
  <c r="D22" i="1"/>
  <c r="C22" i="1"/>
  <c r="B22" i="1"/>
  <c r="CF21" i="1"/>
  <c r="CE21" i="1"/>
  <c r="BY21" i="1"/>
  <c r="BZ21" i="1" s="1"/>
  <c r="BT21" i="1"/>
  <c r="BS21" i="1"/>
  <c r="BM21" i="1"/>
  <c r="BN21" i="1" s="1"/>
  <c r="BD21" i="1"/>
  <c r="BC21" i="1"/>
  <c r="AW21" i="1"/>
  <c r="AX21" i="1" s="1"/>
  <c r="AR21" i="1"/>
  <c r="AQ21" i="1"/>
  <c r="AL21" i="1"/>
  <c r="AH21" i="1"/>
  <c r="AI21" i="1" s="1"/>
  <c r="AC21" i="1"/>
  <c r="AB21" i="1"/>
  <c r="V21" i="1"/>
  <c r="W21" i="1" s="1"/>
  <c r="Q21" i="1"/>
  <c r="P21" i="1"/>
  <c r="I21" i="1"/>
  <c r="H21" i="1"/>
  <c r="CF20" i="1"/>
  <c r="CE20" i="1"/>
  <c r="BY20" i="1"/>
  <c r="BZ20" i="1" s="1"/>
  <c r="BT20" i="1"/>
  <c r="BS20" i="1"/>
  <c r="BM20" i="1"/>
  <c r="BN20" i="1" s="1"/>
  <c r="BD20" i="1"/>
  <c r="BC20" i="1"/>
  <c r="AW20" i="1"/>
  <c r="AX20" i="1" s="1"/>
  <c r="AR20" i="1"/>
  <c r="AQ20" i="1"/>
  <c r="AL20" i="1"/>
  <c r="AI20" i="1"/>
  <c r="AH20" i="1"/>
  <c r="AB20" i="1"/>
  <c r="AC20" i="1" s="1"/>
  <c r="W20" i="1"/>
  <c r="V20" i="1"/>
  <c r="P20" i="1"/>
  <c r="Q20" i="1" s="1"/>
  <c r="I20" i="1"/>
  <c r="H20" i="1"/>
  <c r="CE19" i="1"/>
  <c r="CF19" i="1" s="1"/>
  <c r="BZ19" i="1"/>
  <c r="BY19" i="1"/>
  <c r="BS19" i="1"/>
  <c r="BT19" i="1" s="1"/>
  <c r="BN19" i="1"/>
  <c r="BM19" i="1"/>
  <c r="BC19" i="1"/>
  <c r="BD19" i="1" s="1"/>
  <c r="AX19" i="1"/>
  <c r="AW19" i="1"/>
  <c r="AQ19" i="1"/>
  <c r="AR19" i="1" s="1"/>
  <c r="AL19" i="1"/>
  <c r="AI19" i="1"/>
  <c r="AH19" i="1"/>
  <c r="AB19" i="1"/>
  <c r="AC19" i="1" s="1"/>
  <c r="W19" i="1"/>
  <c r="V19" i="1"/>
  <c r="P19" i="1"/>
  <c r="Q19" i="1" s="1"/>
  <c r="I19" i="1"/>
  <c r="H19" i="1"/>
  <c r="CE18" i="1"/>
  <c r="CF18" i="1" s="1"/>
  <c r="BZ18" i="1"/>
  <c r="BY18" i="1"/>
  <c r="BS18" i="1"/>
  <c r="BT18" i="1" s="1"/>
  <c r="BN18" i="1"/>
  <c r="BM18" i="1"/>
  <c r="BC18" i="1"/>
  <c r="BD18" i="1" s="1"/>
  <c r="AX18" i="1"/>
  <c r="AW18" i="1"/>
  <c r="AQ18" i="1"/>
  <c r="AR18" i="1" s="1"/>
  <c r="AL18" i="1"/>
  <c r="AH18" i="1"/>
  <c r="AI18" i="1" s="1"/>
  <c r="AC18" i="1"/>
  <c r="AB18" i="1"/>
  <c r="V18" i="1"/>
  <c r="W18" i="1" s="1"/>
  <c r="Q18" i="1"/>
  <c r="P18" i="1"/>
  <c r="I18" i="1"/>
  <c r="H18" i="1"/>
  <c r="CF17" i="1"/>
  <c r="CE17" i="1"/>
  <c r="BY17" i="1"/>
  <c r="BZ17" i="1" s="1"/>
  <c r="BT17" i="1"/>
  <c r="BS17" i="1"/>
  <c r="BM17" i="1"/>
  <c r="BN17" i="1" s="1"/>
  <c r="BD17" i="1"/>
  <c r="BC17" i="1"/>
  <c r="AW17" i="1"/>
  <c r="AX17" i="1" s="1"/>
  <c r="AR17" i="1"/>
  <c r="AQ17" i="1"/>
  <c r="AL17" i="1"/>
  <c r="AH17" i="1"/>
  <c r="AI17" i="1" s="1"/>
  <c r="AC17" i="1"/>
  <c r="AB17" i="1"/>
  <c r="V17" i="1"/>
  <c r="W17" i="1" s="1"/>
  <c r="Q17" i="1"/>
  <c r="P17" i="1"/>
  <c r="I17" i="1"/>
  <c r="H17" i="1"/>
  <c r="CF16" i="1"/>
  <c r="CE16" i="1"/>
  <c r="BY16" i="1"/>
  <c r="BZ16" i="1" s="1"/>
  <c r="BT16" i="1"/>
  <c r="BS16" i="1"/>
  <c r="BM16" i="1"/>
  <c r="BN16" i="1" s="1"/>
  <c r="BD16" i="1"/>
  <c r="BC16" i="1"/>
  <c r="AW16" i="1"/>
  <c r="AX16" i="1" s="1"/>
  <c r="AR16" i="1"/>
  <c r="AQ16" i="1"/>
  <c r="AL16" i="1"/>
  <c r="AI16" i="1"/>
  <c r="AH16" i="1"/>
  <c r="AB16" i="1"/>
  <c r="AC16" i="1" s="1"/>
  <c r="W16" i="1"/>
  <c r="V16" i="1"/>
  <c r="P16" i="1"/>
  <c r="Q16" i="1" s="1"/>
  <c r="I16" i="1"/>
  <c r="H16" i="1"/>
  <c r="CE15" i="1"/>
  <c r="CF15" i="1" s="1"/>
  <c r="BZ15" i="1"/>
  <c r="BY15" i="1"/>
  <c r="BS15" i="1"/>
  <c r="BT15" i="1" s="1"/>
  <c r="BN15" i="1"/>
  <c r="BM15" i="1"/>
  <c r="BC15" i="1"/>
  <c r="BD15" i="1" s="1"/>
  <c r="AX15" i="1"/>
  <c r="AW15" i="1"/>
  <c r="AQ15" i="1"/>
  <c r="AR15" i="1" s="1"/>
  <c r="AL15" i="1"/>
  <c r="AI15" i="1"/>
  <c r="AH15" i="1"/>
  <c r="AB15" i="1"/>
  <c r="AC15" i="1" s="1"/>
  <c r="W15" i="1"/>
  <c r="V15" i="1"/>
  <c r="P15" i="1"/>
  <c r="Q15" i="1" s="1"/>
  <c r="I15" i="1"/>
  <c r="H15" i="1"/>
  <c r="CE14" i="1"/>
  <c r="CF14" i="1" s="1"/>
  <c r="BZ14" i="1"/>
  <c r="BY14" i="1"/>
  <c r="BS14" i="1"/>
  <c r="BT14" i="1" s="1"/>
  <c r="BN14" i="1"/>
  <c r="BM14" i="1"/>
  <c r="BC14" i="1"/>
  <c r="BD14" i="1" s="1"/>
  <c r="AX14" i="1"/>
  <c r="AW14" i="1"/>
  <c r="AQ14" i="1"/>
  <c r="AR14" i="1" s="1"/>
  <c r="AL14" i="1"/>
  <c r="AH14" i="1"/>
  <c r="AI14" i="1" s="1"/>
  <c r="AC14" i="1"/>
  <c r="AB14" i="1"/>
  <c r="V14" i="1"/>
  <c r="W14" i="1" s="1"/>
  <c r="Q14" i="1"/>
  <c r="P14" i="1"/>
  <c r="I14" i="1"/>
  <c r="H14" i="1"/>
  <c r="CF13" i="1"/>
  <c r="CE13" i="1"/>
  <c r="BY13" i="1"/>
  <c r="BZ13" i="1" s="1"/>
  <c r="BT13" i="1"/>
  <c r="BS13" i="1"/>
  <c r="BM13" i="1"/>
  <c r="BN13" i="1" s="1"/>
  <c r="BD13" i="1"/>
  <c r="BC13" i="1"/>
  <c r="AW13" i="1"/>
  <c r="AX13" i="1" s="1"/>
  <c r="AR13" i="1"/>
  <c r="AQ13" i="1"/>
  <c r="AL13" i="1"/>
  <c r="AI13" i="1"/>
  <c r="AH13" i="1"/>
  <c r="AC13" i="1"/>
  <c r="AB13" i="1"/>
  <c r="W13" i="1"/>
  <c r="V13" i="1"/>
  <c r="Q13" i="1"/>
  <c r="P13" i="1"/>
  <c r="I13" i="1"/>
  <c r="H13" i="1"/>
  <c r="CF12" i="1"/>
  <c r="CE12" i="1"/>
  <c r="BZ12" i="1"/>
  <c r="BY12" i="1"/>
  <c r="BT12" i="1"/>
  <c r="BS12" i="1"/>
  <c r="BN12" i="1"/>
  <c r="BM12" i="1"/>
  <c r="BD12" i="1"/>
  <c r="BC12" i="1"/>
  <c r="AX12" i="1"/>
  <c r="AW12" i="1"/>
  <c r="AR12" i="1"/>
  <c r="AQ12" i="1"/>
  <c r="AL12" i="1"/>
  <c r="AI12" i="1"/>
  <c r="AH12" i="1"/>
  <c r="AB12" i="1"/>
  <c r="AC12" i="1" s="1"/>
  <c r="W12" i="1"/>
  <c r="V12" i="1"/>
  <c r="P12" i="1"/>
  <c r="Q12" i="1" s="1"/>
  <c r="I12" i="1"/>
  <c r="H12" i="1"/>
  <c r="CE11" i="1"/>
  <c r="CF11" i="1" s="1"/>
  <c r="BZ11" i="1"/>
  <c r="BY11" i="1"/>
  <c r="BS11" i="1"/>
  <c r="BT11" i="1" s="1"/>
  <c r="BN11" i="1"/>
  <c r="BM11" i="1"/>
  <c r="BC11" i="1"/>
  <c r="BD11" i="1" s="1"/>
  <c r="AX11" i="1"/>
  <c r="AW11" i="1"/>
  <c r="AQ11" i="1"/>
  <c r="AR11" i="1" s="1"/>
  <c r="AL11" i="1"/>
  <c r="AI11" i="1"/>
  <c r="AH11" i="1"/>
  <c r="AB11" i="1"/>
  <c r="AC11" i="1" s="1"/>
  <c r="W11" i="1"/>
  <c r="V11" i="1"/>
  <c r="P11" i="1"/>
  <c r="Q11" i="1" s="1"/>
  <c r="I11" i="1"/>
  <c r="H11" i="1"/>
  <c r="CE10" i="1"/>
  <c r="CF10" i="1" s="1"/>
  <c r="BZ10" i="1"/>
  <c r="BY10" i="1"/>
  <c r="BS10" i="1"/>
  <c r="BT10" i="1" s="1"/>
  <c r="BN10" i="1"/>
  <c r="BM10" i="1"/>
  <c r="BC10" i="1"/>
  <c r="BD10" i="1" s="1"/>
  <c r="AX10" i="1"/>
  <c r="AW10" i="1"/>
  <c r="AQ10" i="1"/>
  <c r="AR10" i="1" s="1"/>
  <c r="AL10" i="1"/>
  <c r="AH10" i="1"/>
  <c r="AI10" i="1" s="1"/>
  <c r="AC10" i="1"/>
  <c r="AB10" i="1"/>
  <c r="V10" i="1"/>
  <c r="W10" i="1" s="1"/>
  <c r="Q10" i="1"/>
  <c r="P10" i="1"/>
  <c r="I10" i="1"/>
  <c r="H10" i="1"/>
  <c r="CF9" i="1"/>
  <c r="CE9" i="1"/>
  <c r="BY9" i="1"/>
  <c r="BZ9" i="1" s="1"/>
  <c r="BT9" i="1"/>
  <c r="BS9" i="1"/>
  <c r="BM9" i="1"/>
  <c r="BN9" i="1" s="1"/>
  <c r="BD9" i="1"/>
  <c r="BC9" i="1"/>
  <c r="AW9" i="1"/>
  <c r="AX9" i="1" s="1"/>
  <c r="AR9" i="1"/>
  <c r="AQ9" i="1"/>
  <c r="AL9" i="1"/>
  <c r="AH9" i="1"/>
  <c r="AI9" i="1" s="1"/>
  <c r="AC9" i="1"/>
  <c r="AB9" i="1"/>
  <c r="V9" i="1"/>
  <c r="W9" i="1" s="1"/>
  <c r="Q9" i="1"/>
  <c r="P9" i="1"/>
  <c r="I9" i="1"/>
  <c r="H9" i="1"/>
  <c r="CF8" i="1"/>
  <c r="CE8" i="1"/>
  <c r="BY8" i="1"/>
  <c r="BZ8" i="1" s="1"/>
  <c r="BT8" i="1"/>
  <c r="BS8" i="1"/>
  <c r="BM8" i="1"/>
  <c r="BN8" i="1" s="1"/>
  <c r="BD8" i="1"/>
  <c r="BC8" i="1"/>
  <c r="AW8" i="1"/>
  <c r="AX8" i="1" s="1"/>
  <c r="AR8" i="1"/>
  <c r="AQ8" i="1"/>
  <c r="AL8" i="1"/>
  <c r="AI8" i="1"/>
  <c r="AH8" i="1"/>
  <c r="AB8" i="1"/>
  <c r="AC8" i="1" s="1"/>
  <c r="W8" i="1"/>
  <c r="V8" i="1"/>
  <c r="P8" i="1"/>
  <c r="Q8" i="1" s="1"/>
  <c r="I8" i="1"/>
  <c r="I22" i="1" s="1"/>
  <c r="H8" i="1"/>
  <c r="CE7" i="1"/>
  <c r="CF7" i="1" s="1"/>
  <c r="BZ7" i="1"/>
  <c r="BY7" i="1"/>
  <c r="BS7" i="1"/>
  <c r="BT7" i="1" s="1"/>
  <c r="BN7" i="1"/>
  <c r="BM7" i="1"/>
  <c r="BC7" i="1"/>
  <c r="BD7" i="1" s="1"/>
  <c r="AX7" i="1"/>
  <c r="AW7" i="1"/>
  <c r="AQ7" i="1"/>
  <c r="AR7" i="1" s="1"/>
  <c r="AL7" i="1"/>
  <c r="AI7" i="1"/>
  <c r="AH7" i="1"/>
  <c r="AB7" i="1"/>
  <c r="AC7" i="1" s="1"/>
  <c r="W7" i="1"/>
  <c r="V7" i="1"/>
  <c r="P7" i="1"/>
  <c r="Q7" i="1" s="1"/>
  <c r="I7" i="1"/>
  <c r="H7" i="1"/>
  <c r="CE6" i="1"/>
  <c r="CF6" i="1" s="1"/>
  <c r="BZ6" i="1"/>
  <c r="BY6" i="1"/>
  <c r="BS6" i="1"/>
  <c r="BT6" i="1" s="1"/>
  <c r="BN6" i="1"/>
  <c r="BM6" i="1"/>
  <c r="BC6" i="1"/>
  <c r="BD6" i="1" s="1"/>
  <c r="AX6" i="1"/>
  <c r="AW6" i="1"/>
  <c r="AQ6" i="1"/>
  <c r="AR6" i="1" s="1"/>
  <c r="AL6" i="1"/>
  <c r="AH6" i="1"/>
  <c r="AI6" i="1" s="1"/>
  <c r="AC6" i="1"/>
  <c r="AB6" i="1"/>
  <c r="V6" i="1"/>
  <c r="W6" i="1" s="1"/>
  <c r="Q6" i="1"/>
  <c r="P6" i="1"/>
  <c r="I6" i="1"/>
  <c r="H6" i="1"/>
  <c r="CF5" i="1"/>
  <c r="CE5" i="1"/>
  <c r="BY5" i="1"/>
  <c r="BZ5" i="1" s="1"/>
  <c r="BT5" i="1"/>
  <c r="BS5" i="1"/>
  <c r="BM5" i="1"/>
  <c r="BN5" i="1" s="1"/>
  <c r="BD5" i="1"/>
  <c r="BC5" i="1"/>
  <c r="AW5" i="1"/>
  <c r="AX5" i="1" s="1"/>
  <c r="AR5" i="1"/>
  <c r="AQ5" i="1"/>
  <c r="AL5" i="1"/>
  <c r="AH5" i="1"/>
  <c r="AI5" i="1" s="1"/>
  <c r="AC5" i="1"/>
  <c r="AB5" i="1"/>
  <c r="V5" i="1"/>
  <c r="W5" i="1" s="1"/>
  <c r="Q5" i="1"/>
  <c r="P5" i="1"/>
  <c r="I5" i="1"/>
  <c r="H5" i="1"/>
  <c r="CF4" i="1"/>
  <c r="CE4" i="1"/>
  <c r="BY4" i="1"/>
  <c r="BZ4" i="1" s="1"/>
  <c r="BT4" i="1"/>
  <c r="BS4" i="1"/>
  <c r="BM4" i="1"/>
  <c r="BN4" i="1" s="1"/>
  <c r="BD4" i="1"/>
  <c r="BC4" i="1"/>
  <c r="AW4" i="1"/>
  <c r="AW22" i="1" s="1"/>
  <c r="AR4" i="1"/>
  <c r="AQ4" i="1"/>
  <c r="AL4" i="1"/>
  <c r="AI4" i="1"/>
  <c r="AH4" i="1"/>
  <c r="AB4" i="1"/>
  <c r="AC4" i="1" s="1"/>
  <c r="W4" i="1"/>
  <c r="V4" i="1"/>
  <c r="P4" i="1"/>
  <c r="Q4" i="1" s="1"/>
  <c r="I4" i="1"/>
  <c r="H4" i="1"/>
  <c r="CE3" i="1"/>
  <c r="CF3" i="1" s="1"/>
  <c r="BZ3" i="1"/>
  <c r="BY3" i="1"/>
  <c r="BS3" i="1"/>
  <c r="BT3" i="1" s="1"/>
  <c r="BN3" i="1"/>
  <c r="BM3" i="1"/>
  <c r="BC3" i="1"/>
  <c r="BD3" i="1" s="1"/>
  <c r="AX3" i="1"/>
  <c r="AW3" i="1"/>
  <c r="AQ3" i="1"/>
  <c r="AR3" i="1" s="1"/>
  <c r="AL3" i="1"/>
  <c r="AI3" i="1"/>
  <c r="AH3" i="1"/>
  <c r="AC3" i="1"/>
  <c r="AB3" i="1"/>
  <c r="W3" i="1"/>
  <c r="V3" i="1"/>
  <c r="Q3" i="1"/>
  <c r="P3" i="1"/>
  <c r="I3" i="1"/>
  <c r="H3" i="1"/>
  <c r="CF2" i="1"/>
  <c r="CE2" i="1"/>
  <c r="BZ2" i="1"/>
  <c r="BY2" i="1"/>
  <c r="BT2" i="1"/>
  <c r="BS2" i="1"/>
  <c r="BN2" i="1"/>
  <c r="BM2" i="1"/>
  <c r="BD2" i="1"/>
  <c r="BC2" i="1"/>
  <c r="AX2" i="1"/>
  <c r="AW2" i="1"/>
  <c r="AR2" i="1"/>
  <c r="AQ2" i="1"/>
  <c r="AL2" i="1"/>
  <c r="AH2" i="1"/>
  <c r="AC2" i="1"/>
  <c r="AC22" i="1" s="1"/>
  <c r="AB2" i="1"/>
  <c r="V2" i="1"/>
  <c r="Q2" i="1"/>
  <c r="P2" i="1"/>
  <c r="P22" i="1" s="1"/>
  <c r="I2" i="1"/>
  <c r="H2" i="1"/>
  <c r="I1" i="1"/>
  <c r="Q22" i="1" l="1"/>
  <c r="AR22" i="1"/>
  <c r="BD22" i="1"/>
  <c r="BT22" i="1"/>
  <c r="CF22" i="1"/>
  <c r="BZ22" i="1"/>
  <c r="BM22" i="1"/>
  <c r="AI2" i="1"/>
  <c r="AI22" i="1" s="1"/>
  <c r="AH22" i="1"/>
  <c r="BN22" i="1"/>
  <c r="BY22" i="1"/>
  <c r="H22" i="1"/>
  <c r="W2" i="1"/>
  <c r="W22" i="1" s="1"/>
  <c r="V22" i="1"/>
  <c r="AX4" i="1"/>
  <c r="AX22" i="1" s="1"/>
  <c r="AB22" i="1"/>
  <c r="AQ22" i="1"/>
  <c r="BC22" i="1"/>
  <c r="BS22" i="1"/>
  <c r="CE22" i="1"/>
  <c r="AL22" i="1"/>
</calcChain>
</file>

<file path=xl/sharedStrings.xml><?xml version="1.0" encoding="utf-8"?>
<sst xmlns="http://schemas.openxmlformats.org/spreadsheetml/2006/main" count="103" uniqueCount="101">
  <si>
    <t>Total Attendance</t>
  </si>
  <si>
    <t>Average Attendance</t>
  </si>
  <si>
    <t>Total Goal at Home</t>
  </si>
  <si>
    <t>Average of Goals Home</t>
  </si>
  <si>
    <t>Total Goals Away</t>
  </si>
  <si>
    <t>Average Goals Away</t>
  </si>
  <si>
    <t>Total Goals All Season</t>
  </si>
  <si>
    <t>Average Possession at Home</t>
  </si>
  <si>
    <t>Average Possession Away from Home</t>
  </si>
  <si>
    <t xml:space="preserve">Total Home Shots </t>
  </si>
  <si>
    <t>Average Home Shots</t>
  </si>
  <si>
    <t>Total Away Shots</t>
  </si>
  <si>
    <t>Average Shots Away</t>
  </si>
  <si>
    <t>Total Shots</t>
  </si>
  <si>
    <t>Average Total Shots</t>
  </si>
  <si>
    <t>Total Shots on Target at Home</t>
  </si>
  <si>
    <t>Average Shots on Target at Home</t>
  </si>
  <si>
    <t>Total Shots on Target Away</t>
  </si>
  <si>
    <t>Average Shots on Target Away</t>
  </si>
  <si>
    <t>Total Shots on Target</t>
  </si>
  <si>
    <t>Average Shots on Target</t>
  </si>
  <si>
    <t>Total Offsides at Home</t>
  </si>
  <si>
    <t>Average Offsides at Home</t>
  </si>
  <si>
    <t>Total Offsides Away</t>
  </si>
  <si>
    <t>Average Offsides Away</t>
  </si>
  <si>
    <t>Total Shots Offtarget</t>
  </si>
  <si>
    <t>Average Shots Offtarget</t>
  </si>
  <si>
    <t>Total Blocked Shots at Home</t>
  </si>
  <si>
    <t>Average Blocked Shots at Home</t>
  </si>
  <si>
    <t>Total Blocked Shots Away</t>
  </si>
  <si>
    <t>Average Blocked Shots Away</t>
  </si>
  <si>
    <t>Total Blocked Shots</t>
  </si>
  <si>
    <t>Average Blocked Shots</t>
  </si>
  <si>
    <t>Average Passing Completion% at home</t>
  </si>
  <si>
    <t xml:space="preserve">Average Passing Completion% Away </t>
  </si>
  <si>
    <t>Total Pass Completion%</t>
  </si>
  <si>
    <t>Total Home Chances</t>
  </si>
  <si>
    <t>Average Home Chances</t>
  </si>
  <si>
    <t>Total Away Chances</t>
  </si>
  <si>
    <t>Average Away Chances</t>
  </si>
  <si>
    <t>Total Chances</t>
  </si>
  <si>
    <t>Average Chances</t>
  </si>
  <si>
    <t>Total Home Corners</t>
  </si>
  <si>
    <t>Average Home Corners</t>
  </si>
  <si>
    <t>Total Away Corners</t>
  </si>
  <si>
    <t>Average Away Corners</t>
  </si>
  <si>
    <t>Total Corners</t>
  </si>
  <si>
    <t>Average Corner</t>
  </si>
  <si>
    <t>Total Offsides Home</t>
  </si>
  <si>
    <t>Average Home Offsides</t>
  </si>
  <si>
    <t>Total Away Offsides</t>
  </si>
  <si>
    <t>Average Away Offsides</t>
  </si>
  <si>
    <t>Total Offside</t>
  </si>
  <si>
    <t>Average Offside</t>
  </si>
  <si>
    <t>Home Tackles Success Rate%</t>
  </si>
  <si>
    <t>Away Tackles Success Rate%</t>
  </si>
  <si>
    <t>Home Duels Success Rate%</t>
  </si>
  <si>
    <t>Away Duels Success Rate%</t>
  </si>
  <si>
    <t>Total Home Saves</t>
  </si>
  <si>
    <t>Average Home Saves</t>
  </si>
  <si>
    <t>Total Away Saves</t>
  </si>
  <si>
    <t>Average Away Saves</t>
  </si>
  <si>
    <t>Total Saves</t>
  </si>
  <si>
    <t>Average Save</t>
  </si>
  <si>
    <t>Total Fouls</t>
  </si>
  <si>
    <t>Average Home Fouls</t>
  </si>
  <si>
    <t>Total Away Fouls</t>
  </si>
  <si>
    <t>Average Away Fouls</t>
  </si>
  <si>
    <t>Average Fouls</t>
  </si>
  <si>
    <t>Total Yellow Cards Home</t>
  </si>
  <si>
    <t>Average Yellow Cards Home</t>
  </si>
  <si>
    <t>Total Yellow Cards Away</t>
  </si>
  <si>
    <t>Total Yellow Cards</t>
  </si>
  <si>
    <t>Average Yellow Cards</t>
  </si>
  <si>
    <t>Total Red Cards Home</t>
  </si>
  <si>
    <t>Average Red Card Home</t>
  </si>
  <si>
    <t>Total Red Cards Away</t>
  </si>
  <si>
    <t>Average Red Cards Away</t>
  </si>
  <si>
    <t>Total Red Cards</t>
  </si>
  <si>
    <t>Average Red Cards</t>
  </si>
  <si>
    <t>Arsenal</t>
  </si>
  <si>
    <t>Aston Villa</t>
  </si>
  <si>
    <t>Bournemouth</t>
  </si>
  <si>
    <t>Brentford</t>
  </si>
  <si>
    <t>Brighton and Hove Albion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</si>
  <si>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</si>
  <si>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</si>
  <si>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</si>
  <si>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</si>
  <si>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</si>
  <si>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</si>
  <si>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</si>
  <si>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</si>
  <si>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</si>
  <si>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</si>
  <si>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</si>
  <si>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Southampton</t>
  </si>
  <si>
    <t>Tottenham Hotspur</t>
  </si>
  <si>
    <t>West Ham United</t>
  </si>
  <si>
    <t>Wolverhampton Wanderers</t>
  </si>
  <si>
    <t>Season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</si>
</sst>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0" fontId="1" fillId="2" borderId="0" xfId="0" applyNumberFormat="1" applyFont="1" applyFill="1"/>
    <xf numFmtId="0" fontId="2" fillId="0" borderId="0" xfId="0" applyFont="1"/>
    <xf numFmtId="2" fontId="2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10" fontId="2" fillId="0" borderId="0" xfId="0" applyNumberFormat="1" applyFont="1"/>
    <xf numFmtId="2" fontId="2" fillId="0" borderId="0" xfId="0" applyNumberFormat="1" applyFont="1"/>
    <xf numFmtId="2" fontId="2" fillId="4" borderId="0" xfId="0" applyNumberFormat="1" applyFont="1" applyFill="1"/>
    <xf numFmtId="10" fontId="2" fillId="3" borderId="0" xfId="0" applyNumberFormat="1" applyFont="1" applyFill="1"/>
    <xf numFmtId="10" fontId="2" fillId="4" borderId="0" xfId="0" applyNumberFormat="1" applyFont="1" applyFill="1"/>
    <xf numFmtId="0" fontId="2" fillId="5" borderId="1" xfId="0" applyFont="1" applyFill="1" applyBorder="1"/>
    <xf numFmtId="0" fontId="4" fillId="0" borderId="0" xfId="0" applyFont="1"/>
    <xf numFmtId="2" fontId="4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48576"/>
  <sheetViews>
    <sheetView showGridLines="0" tabSelected="1" zoomScale="106" zoomScaleNormal="106" workbookViewId="0">
      <pane xSplit="1" topLeftCell="B1" activePane="topRight" state="frozen"/>
      <selection pane="topRight" activeCell="A5" sqref="A5"/>
    </sheetView>
  </sheetViews>
  <sheetFormatPr defaultColWidth="37" defaultRowHeight="15.75" x14ac:dyDescent="0.25"/>
  <cols>
    <col min="1" max="1" width="37" style="4"/>
    <col min="2" max="2" width="37" style="10"/>
    <col min="3" max="35" width="37" style="4"/>
    <col min="36" max="36" width="37" style="9"/>
    <col min="37" max="56" width="37" style="4"/>
    <col min="57" max="60" width="37" style="9"/>
    <col min="61" max="16384" width="37" style="4"/>
  </cols>
  <sheetData>
    <row r="1" spans="1:84" s="1" customFormat="1" ht="39.75" customHeight="1" x14ac:dyDescent="0.2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tr">
        <f>PROPER("total average goals")</f>
        <v>Total Average Goals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3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64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70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</row>
    <row r="2" spans="1:84" x14ac:dyDescent="0.25">
      <c r="A2" s="4" t="s">
        <v>80</v>
      </c>
      <c r="B2" s="5">
        <v>1143535</v>
      </c>
      <c r="C2" s="4">
        <v>60186.052631578947</v>
      </c>
      <c r="D2" s="6">
        <v>53</v>
      </c>
      <c r="E2" s="4">
        <v>2.7894736842105261</v>
      </c>
      <c r="F2" s="4">
        <v>25</v>
      </c>
      <c r="G2" s="4">
        <v>1.3157894736842106</v>
      </c>
      <c r="H2" s="6">
        <f>D2+F2</f>
        <v>78</v>
      </c>
      <c r="I2" s="6">
        <f>(E2+G2)/2</f>
        <v>2.0526315789473681</v>
      </c>
      <c r="J2" s="4">
        <v>62.378947368421066</v>
      </c>
      <c r="K2" s="4">
        <v>37.621052631578948</v>
      </c>
      <c r="L2" s="6">
        <v>354</v>
      </c>
      <c r="M2" s="7">
        <v>18.631578947368421</v>
      </c>
      <c r="N2" s="4">
        <v>142</v>
      </c>
      <c r="O2" s="8">
        <v>7.4736842105263159</v>
      </c>
      <c r="P2" s="4">
        <f>L2+N2</f>
        <v>496</v>
      </c>
      <c r="Q2" s="4">
        <f>P2/38</f>
        <v>13.052631578947368</v>
      </c>
      <c r="R2" s="4">
        <v>123</v>
      </c>
      <c r="S2" s="4">
        <v>6.4736842105263159</v>
      </c>
      <c r="T2" s="4">
        <v>68</v>
      </c>
      <c r="U2" s="4">
        <v>3.5789473684210527</v>
      </c>
      <c r="V2" s="4">
        <f>R2+T2</f>
        <v>191</v>
      </c>
      <c r="W2" s="4">
        <f>V2/38</f>
        <v>5.0263157894736841</v>
      </c>
      <c r="X2" s="4">
        <v>116</v>
      </c>
      <c r="Y2" s="4">
        <v>6.1052631578947372</v>
      </c>
      <c r="Z2" s="4">
        <v>45</v>
      </c>
      <c r="AA2" s="4">
        <v>2.3684210526315788</v>
      </c>
      <c r="AB2" s="4">
        <f>X2+Z2</f>
        <v>161</v>
      </c>
      <c r="AC2" s="4">
        <f>AB2/38</f>
        <v>4.2368421052631575</v>
      </c>
      <c r="AD2" s="6">
        <v>115</v>
      </c>
      <c r="AE2" s="6">
        <v>6.0526315789473681</v>
      </c>
      <c r="AF2" s="8">
        <v>29</v>
      </c>
      <c r="AG2" s="4">
        <v>1.5263157894736843</v>
      </c>
      <c r="AH2" s="4">
        <f>AD2+AF2</f>
        <v>144</v>
      </c>
      <c r="AI2" s="4">
        <f>AH2/38</f>
        <v>3.7894736842105261</v>
      </c>
      <c r="AJ2" s="9">
        <v>0.85499999999999998</v>
      </c>
      <c r="AK2" s="9">
        <v>0.7435263157894737</v>
      </c>
      <c r="AL2" s="9">
        <f>(AJ2+AK2)/2</f>
        <v>0.7992631578947369</v>
      </c>
      <c r="AM2" s="4">
        <v>39</v>
      </c>
      <c r="AN2" s="4">
        <v>2.0526315789473686</v>
      </c>
      <c r="AO2" s="4">
        <v>22</v>
      </c>
      <c r="AP2" s="4">
        <v>1.1578947368421053</v>
      </c>
      <c r="AQ2" s="4">
        <f>AM2+AO2</f>
        <v>61</v>
      </c>
      <c r="AR2" s="4">
        <f>AQ2/38</f>
        <v>1.6052631578947369</v>
      </c>
      <c r="AS2" s="4">
        <v>133</v>
      </c>
      <c r="AT2" s="4">
        <v>7</v>
      </c>
      <c r="AU2" s="4">
        <v>56</v>
      </c>
      <c r="AV2" s="4">
        <v>2.9473684210526314</v>
      </c>
      <c r="AW2" s="4">
        <f>AS2+AU2</f>
        <v>189</v>
      </c>
      <c r="AX2" s="4">
        <f>AW2/38</f>
        <v>4.9736842105263159</v>
      </c>
      <c r="AY2" s="4">
        <v>30</v>
      </c>
      <c r="AZ2" s="4">
        <v>1.5789473684210527</v>
      </c>
      <c r="BA2" s="4">
        <v>38</v>
      </c>
      <c r="BB2" s="4">
        <v>2</v>
      </c>
      <c r="BC2" s="4">
        <f>AY2+BA2</f>
        <v>68</v>
      </c>
      <c r="BD2" s="4">
        <f>BC2/38</f>
        <v>1.7894736842105263</v>
      </c>
      <c r="BE2" s="9">
        <v>0.628</v>
      </c>
      <c r="BF2" s="9">
        <v>0.58757894736842109</v>
      </c>
      <c r="BG2" s="9">
        <v>0.48021052631578942</v>
      </c>
      <c r="BH2" s="9">
        <v>0.51984210526315788</v>
      </c>
      <c r="BI2" s="4">
        <v>44</v>
      </c>
      <c r="BJ2" s="4">
        <v>2.3157894736842106</v>
      </c>
      <c r="BK2" s="4">
        <v>66</v>
      </c>
      <c r="BL2" s="4">
        <v>3.4736842105263159</v>
      </c>
      <c r="BM2" s="4">
        <f>BI2+BK2</f>
        <v>110</v>
      </c>
      <c r="BN2" s="4">
        <f>BM2/38</f>
        <v>2.8947368421052633</v>
      </c>
      <c r="BO2" s="4">
        <v>183</v>
      </c>
      <c r="BP2" s="4">
        <v>9.6315789473684212</v>
      </c>
      <c r="BQ2" s="4">
        <v>225</v>
      </c>
      <c r="BR2" s="4">
        <v>11.842105263157896</v>
      </c>
      <c r="BS2" s="4">
        <f>BO2+BQ2</f>
        <v>408</v>
      </c>
      <c r="BT2" s="4">
        <f>BS2/38</f>
        <v>10.736842105263158</v>
      </c>
      <c r="BU2" s="8">
        <v>17</v>
      </c>
      <c r="BV2" s="8">
        <v>0.89473684210526316</v>
      </c>
      <c r="BW2" s="4">
        <v>42</v>
      </c>
      <c r="BX2" s="4">
        <v>2.2105263157894739</v>
      </c>
      <c r="BY2" s="4">
        <f>BU2+BW2</f>
        <v>59</v>
      </c>
      <c r="BZ2" s="4">
        <f>BY2/38</f>
        <v>1.5526315789473684</v>
      </c>
      <c r="CA2" s="8">
        <v>0</v>
      </c>
      <c r="CB2" s="8">
        <v>0</v>
      </c>
      <c r="CC2" s="4">
        <v>1</v>
      </c>
      <c r="CD2" s="4">
        <v>5.2631578947368418E-2</v>
      </c>
      <c r="CE2" s="4">
        <f>CA2+CC2</f>
        <v>1</v>
      </c>
      <c r="CF2" s="4">
        <f>CE2/38</f>
        <v>2.6315789473684209E-2</v>
      </c>
    </row>
    <row r="3" spans="1:84" x14ac:dyDescent="0.25">
      <c r="A3" s="4" t="s">
        <v>81</v>
      </c>
      <c r="B3" s="10">
        <v>792431</v>
      </c>
      <c r="C3" s="4">
        <v>41706.894736842107</v>
      </c>
      <c r="D3" s="4">
        <v>33</v>
      </c>
      <c r="E3" s="4">
        <v>1.736842105263158</v>
      </c>
      <c r="F3" s="4">
        <v>21</v>
      </c>
      <c r="G3" s="4">
        <v>1.1052631578947369</v>
      </c>
      <c r="H3" s="4">
        <f t="shared" ref="H3:H21" si="0">D3+F3</f>
        <v>54</v>
      </c>
      <c r="I3" s="4">
        <f t="shared" ref="I3:I21" si="1">(E3+G3)/2</f>
        <v>1.4210526315789473</v>
      </c>
      <c r="J3" s="4">
        <v>49.984210526315792</v>
      </c>
      <c r="K3" s="4">
        <v>50.015789473684201</v>
      </c>
      <c r="L3" s="4">
        <v>226</v>
      </c>
      <c r="M3" s="4">
        <v>11.894736842105264</v>
      </c>
      <c r="N3" s="4">
        <v>182</v>
      </c>
      <c r="O3" s="4">
        <v>9.5789473684210531</v>
      </c>
      <c r="P3" s="8">
        <f>L3+N3</f>
        <v>408</v>
      </c>
      <c r="Q3" s="8">
        <f t="shared" ref="Q3:Q21" si="2">P3/38</f>
        <v>10.736842105263158</v>
      </c>
      <c r="R3" s="4">
        <v>88</v>
      </c>
      <c r="S3" s="4">
        <v>4.6315789473684212</v>
      </c>
      <c r="T3" s="4">
        <v>60</v>
      </c>
      <c r="U3" s="4">
        <v>3.1578947368421053</v>
      </c>
      <c r="V3" s="4">
        <f t="shared" ref="V3:V21" si="3">R3+T3</f>
        <v>148</v>
      </c>
      <c r="W3" s="8">
        <f t="shared" ref="W3:W21" si="4">V3/38</f>
        <v>3.8947368421052633</v>
      </c>
      <c r="X3" s="8">
        <v>71</v>
      </c>
      <c r="Y3" s="8">
        <v>3.736842105263158</v>
      </c>
      <c r="Z3" s="4">
        <v>65</v>
      </c>
      <c r="AA3" s="4">
        <v>3.4210526315789473</v>
      </c>
      <c r="AB3" s="4">
        <f t="shared" ref="AB3:AB21" si="5">X3+Z3</f>
        <v>136</v>
      </c>
      <c r="AC3" s="4">
        <f t="shared" ref="AC3:AC21" si="6">AB3/38</f>
        <v>3.5789473684210527</v>
      </c>
      <c r="AD3" s="4">
        <v>67</v>
      </c>
      <c r="AE3" s="4">
        <v>3.5263157894736841</v>
      </c>
      <c r="AF3" s="4">
        <v>57</v>
      </c>
      <c r="AG3" s="4">
        <v>3</v>
      </c>
      <c r="AH3" s="4">
        <f t="shared" ref="AH3:AH21" si="7">AD3+AF3</f>
        <v>124</v>
      </c>
      <c r="AI3" s="4">
        <f t="shared" ref="AI3:AI21" si="8">AH3/38</f>
        <v>3.263157894736842</v>
      </c>
      <c r="AJ3" s="9">
        <v>0.80921052631578927</v>
      </c>
      <c r="AK3" s="9">
        <v>0.80073684210526319</v>
      </c>
      <c r="AL3" s="9">
        <f t="shared" ref="AL3:AL21" si="9">(AJ3+AK3)/2</f>
        <v>0.80497368421052617</v>
      </c>
      <c r="AM3" s="4">
        <v>33</v>
      </c>
      <c r="AN3" s="4">
        <v>1.736842105263158</v>
      </c>
      <c r="AO3" s="4">
        <v>29</v>
      </c>
      <c r="AP3" s="4">
        <v>1.5263157894736843</v>
      </c>
      <c r="AQ3" s="4">
        <f t="shared" ref="AQ3:AQ21" si="10">AM3+AO3</f>
        <v>62</v>
      </c>
      <c r="AR3" s="4">
        <f t="shared" ref="AR3:AR21" si="11">AQ3/38</f>
        <v>1.631578947368421</v>
      </c>
      <c r="AS3" s="4">
        <v>91</v>
      </c>
      <c r="AT3" s="4">
        <v>4.7894736842105265</v>
      </c>
      <c r="AU3" s="4">
        <v>94</v>
      </c>
      <c r="AV3" s="4">
        <v>4.9473684210526319</v>
      </c>
      <c r="AW3" s="4">
        <f t="shared" ref="AW3:AW21" si="12">AS3+AU3</f>
        <v>185</v>
      </c>
      <c r="AX3" s="4">
        <f t="shared" ref="AX3:AX21" si="13">AW3/38</f>
        <v>4.8684210526315788</v>
      </c>
      <c r="AY3" s="4">
        <v>25</v>
      </c>
      <c r="AZ3" s="4">
        <v>1.3157894736842106</v>
      </c>
      <c r="BA3" s="6">
        <v>72</v>
      </c>
      <c r="BB3" s="6">
        <v>3.7894736842105261</v>
      </c>
      <c r="BC3" s="6">
        <f t="shared" ref="BC3:BC21" si="14">AY3+BA3</f>
        <v>97</v>
      </c>
      <c r="BD3" s="6">
        <f t="shared" ref="BD3:BD21" si="15">BC3/38</f>
        <v>2.5526315789473686</v>
      </c>
      <c r="BE3" s="9">
        <v>0.55715789473684207</v>
      </c>
      <c r="BF3" s="9">
        <v>0.54257894736842116</v>
      </c>
      <c r="BG3" s="9">
        <v>0.50815789473684214</v>
      </c>
      <c r="BH3" s="9">
        <v>0.49189473684210516</v>
      </c>
      <c r="BI3" s="4">
        <v>41</v>
      </c>
      <c r="BJ3" s="4">
        <v>2.1578947368421053</v>
      </c>
      <c r="BK3" s="4">
        <v>55</v>
      </c>
      <c r="BL3" s="4">
        <v>2.8947368421052633</v>
      </c>
      <c r="BM3" s="4">
        <f t="shared" ref="BM3:BM21" si="16">BI3+BK3</f>
        <v>96</v>
      </c>
      <c r="BN3" s="4">
        <f t="shared" ref="BN3:BN21" si="17">BM3/38</f>
        <v>2.5263157894736841</v>
      </c>
      <c r="BO3" s="4">
        <v>191</v>
      </c>
      <c r="BP3" s="4">
        <v>10.052631578947368</v>
      </c>
      <c r="BQ3" s="4">
        <v>236</v>
      </c>
      <c r="BR3" s="4">
        <v>12.421052631578947</v>
      </c>
      <c r="BS3" s="4">
        <f t="shared" ref="BS3:BS21" si="18">BO3+BQ3</f>
        <v>427</v>
      </c>
      <c r="BT3" s="4">
        <f t="shared" ref="BT3:BT21" si="19">BS3/38</f>
        <v>11.236842105263158</v>
      </c>
      <c r="BU3" s="4">
        <v>37</v>
      </c>
      <c r="BV3" s="4">
        <v>1.9473684210526316</v>
      </c>
      <c r="BW3" s="4">
        <v>39</v>
      </c>
      <c r="BX3" s="4">
        <v>2.0526315789473686</v>
      </c>
      <c r="BY3" s="4">
        <f t="shared" ref="BY3:BY21" si="20">BU3+BW3</f>
        <v>76</v>
      </c>
      <c r="BZ3" s="4">
        <f t="shared" ref="BZ3:BZ21" si="21">BY3/38</f>
        <v>2</v>
      </c>
      <c r="CA3" s="8">
        <v>0</v>
      </c>
      <c r="CB3" s="8">
        <v>0</v>
      </c>
      <c r="CC3" s="4">
        <v>1</v>
      </c>
      <c r="CD3" s="4">
        <v>5.2631578947368418E-2</v>
      </c>
      <c r="CE3" s="4">
        <f t="shared" ref="CE3:CE21" si="22">CA3+CC3</f>
        <v>1</v>
      </c>
      <c r="CF3" s="4">
        <f t="shared" ref="CF3:CF21" si="23">CE3/38</f>
        <v>2.6315789473684209E-2</v>
      </c>
    </row>
    <row r="4" spans="1:84" x14ac:dyDescent="0.25">
      <c r="A4" s="4" t="s">
        <v>82</v>
      </c>
      <c r="B4" s="11">
        <v>195874</v>
      </c>
      <c r="C4" s="8">
        <v>10309.157894736842</v>
      </c>
      <c r="D4" s="4">
        <v>20</v>
      </c>
      <c r="E4" s="4">
        <v>1.0526315789473684</v>
      </c>
      <c r="F4" s="4">
        <v>28</v>
      </c>
      <c r="G4" s="4">
        <v>1.4736842105263157</v>
      </c>
      <c r="H4" s="4">
        <f t="shared" si="0"/>
        <v>48</v>
      </c>
      <c r="I4" s="4">
        <f t="shared" si="1"/>
        <v>1.263157894736842</v>
      </c>
      <c r="J4" s="8">
        <v>40.90526315789473</v>
      </c>
      <c r="K4" s="4">
        <v>59.094736842105263</v>
      </c>
      <c r="L4" s="4">
        <v>198</v>
      </c>
      <c r="M4" s="4">
        <v>10.421052631578947</v>
      </c>
      <c r="N4" s="6">
        <v>290</v>
      </c>
      <c r="O4" s="6">
        <v>15.263157894736842</v>
      </c>
      <c r="P4" s="4">
        <f>L4+N4</f>
        <v>488</v>
      </c>
      <c r="Q4" s="4">
        <f t="shared" si="2"/>
        <v>12.842105263157896</v>
      </c>
      <c r="R4" s="4">
        <v>72</v>
      </c>
      <c r="S4" s="4">
        <v>3.7894736842105261</v>
      </c>
      <c r="T4" s="4">
        <v>97</v>
      </c>
      <c r="U4" s="4">
        <v>5.1052631578947372</v>
      </c>
      <c r="V4" s="4">
        <f t="shared" si="3"/>
        <v>169</v>
      </c>
      <c r="W4" s="4">
        <f t="shared" si="4"/>
        <v>4.4473684210526319</v>
      </c>
      <c r="X4" s="4">
        <v>78</v>
      </c>
      <c r="Y4" s="4">
        <v>4.1052631578947372</v>
      </c>
      <c r="Z4" s="6">
        <v>120</v>
      </c>
      <c r="AA4" s="6">
        <v>6.3157894736842106</v>
      </c>
      <c r="AB4" s="6">
        <f t="shared" si="5"/>
        <v>198</v>
      </c>
      <c r="AC4" s="6">
        <f t="shared" si="6"/>
        <v>5.2105263157894735</v>
      </c>
      <c r="AD4" s="4">
        <v>48</v>
      </c>
      <c r="AE4" s="4">
        <v>2.5263157894736841</v>
      </c>
      <c r="AF4" s="4">
        <v>73</v>
      </c>
      <c r="AG4" s="4">
        <v>3.8421052631578947</v>
      </c>
      <c r="AH4" s="4">
        <f t="shared" si="7"/>
        <v>121</v>
      </c>
      <c r="AI4" s="4">
        <f t="shared" si="8"/>
        <v>3.1842105263157894</v>
      </c>
      <c r="AJ4" s="9">
        <v>0.76689473684210541</v>
      </c>
      <c r="AK4" s="9">
        <v>0.84026315789473682</v>
      </c>
      <c r="AL4" s="9">
        <f t="shared" si="9"/>
        <v>0.80357894736842117</v>
      </c>
      <c r="AM4" s="4">
        <v>21</v>
      </c>
      <c r="AN4" s="4">
        <v>1.1052631578947369</v>
      </c>
      <c r="AO4" s="4">
        <v>26</v>
      </c>
      <c r="AP4" s="4">
        <v>1.368421052631579</v>
      </c>
      <c r="AQ4" s="4">
        <f t="shared" si="10"/>
        <v>47</v>
      </c>
      <c r="AR4" s="4">
        <f t="shared" si="11"/>
        <v>1.236842105263158</v>
      </c>
      <c r="AS4" s="4">
        <v>82</v>
      </c>
      <c r="AT4" s="4">
        <v>4.3157894736842106</v>
      </c>
      <c r="AU4" s="6">
        <v>116</v>
      </c>
      <c r="AV4" s="6">
        <v>6.1052631578947372</v>
      </c>
      <c r="AW4" s="4">
        <f t="shared" si="12"/>
        <v>198</v>
      </c>
      <c r="AX4" s="4">
        <f t="shared" si="13"/>
        <v>5.2105263157894735</v>
      </c>
      <c r="AY4" s="8">
        <v>22</v>
      </c>
      <c r="AZ4" s="8">
        <v>1.1578947368421053</v>
      </c>
      <c r="BA4" s="4">
        <v>37</v>
      </c>
      <c r="BB4" s="4">
        <v>1.9473684210526316</v>
      </c>
      <c r="BC4" s="4">
        <f t="shared" si="14"/>
        <v>59</v>
      </c>
      <c r="BD4" s="4">
        <f t="shared" si="15"/>
        <v>1.5526315789473684</v>
      </c>
      <c r="BE4" s="9">
        <v>0.58468421052631581</v>
      </c>
      <c r="BF4" s="9">
        <v>0.59384210526315773</v>
      </c>
      <c r="BG4" s="9">
        <v>0.4857894736842106</v>
      </c>
      <c r="BH4" s="9">
        <v>0.51421052631578934</v>
      </c>
      <c r="BI4" s="4">
        <v>68</v>
      </c>
      <c r="BJ4" s="6">
        <v>3.5789473684210527</v>
      </c>
      <c r="BK4" s="4">
        <v>47</v>
      </c>
      <c r="BL4" s="4">
        <v>2.4736842105263159</v>
      </c>
      <c r="BM4" s="4">
        <f t="shared" si="16"/>
        <v>115</v>
      </c>
      <c r="BN4" s="4">
        <f t="shared" si="17"/>
        <v>3.0263157894736841</v>
      </c>
      <c r="BO4" s="4">
        <v>203</v>
      </c>
      <c r="BP4" s="4">
        <v>10.684210526315789</v>
      </c>
      <c r="BQ4" s="4">
        <v>194</v>
      </c>
      <c r="BR4" s="4">
        <v>10.210526315789474</v>
      </c>
      <c r="BS4" s="4">
        <f t="shared" si="18"/>
        <v>397</v>
      </c>
      <c r="BT4" s="4">
        <f t="shared" si="19"/>
        <v>10.447368421052632</v>
      </c>
      <c r="BU4" s="4">
        <v>30</v>
      </c>
      <c r="BV4" s="4">
        <v>1.5789473684210527</v>
      </c>
      <c r="BW4" s="4">
        <v>33</v>
      </c>
      <c r="BX4" s="4">
        <v>1.736842105263158</v>
      </c>
      <c r="BY4" s="4">
        <f t="shared" si="20"/>
        <v>63</v>
      </c>
      <c r="BZ4" s="4">
        <f t="shared" si="21"/>
        <v>1.6578947368421053</v>
      </c>
      <c r="CA4" s="8">
        <v>0</v>
      </c>
      <c r="CB4" s="8">
        <v>0</v>
      </c>
      <c r="CC4" s="8">
        <v>0</v>
      </c>
      <c r="CD4" s="8">
        <v>0</v>
      </c>
      <c r="CE4" s="8">
        <f t="shared" si="22"/>
        <v>0</v>
      </c>
      <c r="CF4" s="8">
        <f t="shared" si="23"/>
        <v>0</v>
      </c>
    </row>
    <row r="5" spans="1:84" x14ac:dyDescent="0.25">
      <c r="A5" s="4" t="s">
        <v>83</v>
      </c>
      <c r="B5" s="10">
        <v>336937</v>
      </c>
      <c r="C5" s="4">
        <v>17733.526315789473</v>
      </c>
      <c r="D5" s="4">
        <v>35</v>
      </c>
      <c r="E5" s="4">
        <v>1.8421052631578947</v>
      </c>
      <c r="F5" s="4">
        <v>18</v>
      </c>
      <c r="G5" s="4">
        <v>0.94736842105263153</v>
      </c>
      <c r="H5" s="4">
        <f t="shared" si="0"/>
        <v>53</v>
      </c>
      <c r="I5" s="4">
        <f t="shared" si="1"/>
        <v>1.3947368421052631</v>
      </c>
      <c r="J5" s="4">
        <v>43.647368421052626</v>
      </c>
      <c r="K5" s="4">
        <v>56.352631578947374</v>
      </c>
      <c r="L5" s="4">
        <v>238</v>
      </c>
      <c r="M5" s="4">
        <v>12.526315789473685</v>
      </c>
      <c r="N5" s="4">
        <v>242</v>
      </c>
      <c r="O5" s="4">
        <v>12.736842105263158</v>
      </c>
      <c r="P5" s="4">
        <f>L5+N5</f>
        <v>480</v>
      </c>
      <c r="Q5" s="4">
        <f t="shared" si="2"/>
        <v>12.631578947368421</v>
      </c>
      <c r="R5" s="4">
        <v>99</v>
      </c>
      <c r="S5" s="4">
        <v>5.2105263157894735</v>
      </c>
      <c r="T5" s="4">
        <v>88</v>
      </c>
      <c r="U5" s="4">
        <v>4.6315789473684212</v>
      </c>
      <c r="V5" s="4">
        <f t="shared" si="3"/>
        <v>187</v>
      </c>
      <c r="W5" s="4">
        <f t="shared" si="4"/>
        <v>4.9210526315789478</v>
      </c>
      <c r="X5" s="4">
        <v>92</v>
      </c>
      <c r="Y5" s="4">
        <v>4.8421052631578947</v>
      </c>
      <c r="Z5" s="4">
        <v>80</v>
      </c>
      <c r="AA5" s="4">
        <v>4.2105263157894735</v>
      </c>
      <c r="AB5" s="4">
        <f t="shared" si="5"/>
        <v>172</v>
      </c>
      <c r="AC5" s="4">
        <f t="shared" si="6"/>
        <v>4.5263157894736841</v>
      </c>
      <c r="AD5" s="8">
        <v>47</v>
      </c>
      <c r="AE5" s="8">
        <v>2.4736842105263159</v>
      </c>
      <c r="AF5" s="4">
        <v>74</v>
      </c>
      <c r="AG5" s="4">
        <v>3.8947368421052633</v>
      </c>
      <c r="AH5" s="4">
        <f t="shared" si="7"/>
        <v>121</v>
      </c>
      <c r="AI5" s="4">
        <f t="shared" si="8"/>
        <v>3.1842105263157894</v>
      </c>
      <c r="AJ5" s="9">
        <v>0.72494736842105256</v>
      </c>
      <c r="AK5" s="9">
        <v>0.80768421052631578</v>
      </c>
      <c r="AL5" s="9">
        <f t="shared" si="9"/>
        <v>0.76631578947368417</v>
      </c>
      <c r="AM5" s="4">
        <v>33</v>
      </c>
      <c r="AN5" s="4">
        <v>1.736842105263158</v>
      </c>
      <c r="AO5" s="4">
        <v>22</v>
      </c>
      <c r="AP5" s="4">
        <v>1.1578947368421053</v>
      </c>
      <c r="AQ5" s="4">
        <f t="shared" si="10"/>
        <v>55</v>
      </c>
      <c r="AR5" s="4">
        <f t="shared" si="11"/>
        <v>1.4473684210526316</v>
      </c>
      <c r="AS5" s="4">
        <v>93</v>
      </c>
      <c r="AT5" s="4">
        <v>4.8947368421052628</v>
      </c>
      <c r="AU5" s="4">
        <v>87</v>
      </c>
      <c r="AV5" s="4">
        <v>4.5789473684210522</v>
      </c>
      <c r="AW5" s="4">
        <f t="shared" si="12"/>
        <v>180</v>
      </c>
      <c r="AX5" s="4">
        <f t="shared" si="13"/>
        <v>4.7368421052631575</v>
      </c>
      <c r="AY5" s="4">
        <v>40</v>
      </c>
      <c r="AZ5" s="4">
        <v>2.1052631578947367</v>
      </c>
      <c r="BA5" s="4">
        <v>37</v>
      </c>
      <c r="BB5" s="4">
        <v>1.9473684210526316</v>
      </c>
      <c r="BC5" s="4">
        <f t="shared" si="14"/>
        <v>77</v>
      </c>
      <c r="BD5" s="4">
        <f t="shared" si="15"/>
        <v>2.0263157894736841</v>
      </c>
      <c r="BE5" s="9">
        <v>0.56405263157894725</v>
      </c>
      <c r="BF5" s="9">
        <v>0.56268421052631579</v>
      </c>
      <c r="BG5" s="9">
        <v>0.53194736842105261</v>
      </c>
      <c r="BH5" s="9">
        <v>0.46805263157894733</v>
      </c>
      <c r="BI5" s="4">
        <v>68</v>
      </c>
      <c r="BJ5" s="6">
        <v>3.5789473684210527</v>
      </c>
      <c r="BK5" s="4">
        <v>62</v>
      </c>
      <c r="BL5" s="4">
        <v>3.263157894736842</v>
      </c>
      <c r="BM5" s="4">
        <f t="shared" si="16"/>
        <v>130</v>
      </c>
      <c r="BN5" s="4">
        <f t="shared" si="17"/>
        <v>3.4210526315789473</v>
      </c>
      <c r="BO5" s="4">
        <v>169</v>
      </c>
      <c r="BP5" s="6">
        <v>8.8947368421052637</v>
      </c>
      <c r="BQ5" s="4">
        <v>202</v>
      </c>
      <c r="BR5" s="4">
        <v>10.631578947368421</v>
      </c>
      <c r="BS5" s="4">
        <f t="shared" si="18"/>
        <v>371</v>
      </c>
      <c r="BT5" s="4">
        <f t="shared" si="19"/>
        <v>9.7631578947368425</v>
      </c>
      <c r="BU5" s="4">
        <v>28</v>
      </c>
      <c r="BV5" s="4">
        <v>1.4736842105263157</v>
      </c>
      <c r="BW5" s="4">
        <v>34</v>
      </c>
      <c r="BX5" s="4">
        <v>1.7894736842105263</v>
      </c>
      <c r="BY5" s="4">
        <f t="shared" si="20"/>
        <v>62</v>
      </c>
      <c r="BZ5" s="4">
        <f t="shared" si="21"/>
        <v>1.631578947368421</v>
      </c>
      <c r="CA5" s="4">
        <v>1</v>
      </c>
      <c r="CB5" s="4">
        <v>5.2631578947368418E-2</v>
      </c>
      <c r="CC5" s="4">
        <v>1</v>
      </c>
      <c r="CD5" s="4">
        <v>5.2631578947368418E-2</v>
      </c>
      <c r="CE5" s="4">
        <f t="shared" si="22"/>
        <v>2</v>
      </c>
      <c r="CF5" s="4">
        <f t="shared" si="23"/>
        <v>5.2631578947368418E-2</v>
      </c>
    </row>
    <row r="6" spans="1:84" x14ac:dyDescent="0.25">
      <c r="A6" s="4" t="s">
        <v>84</v>
      </c>
      <c r="B6" s="10">
        <v>598061</v>
      </c>
      <c r="C6" s="4">
        <v>31476.894736842107</v>
      </c>
      <c r="D6" s="4">
        <v>37</v>
      </c>
      <c r="E6" s="4">
        <v>1.9473684210526316</v>
      </c>
      <c r="F6" s="4">
        <v>21</v>
      </c>
      <c r="G6" s="4">
        <v>1.1052631578947369</v>
      </c>
      <c r="H6" s="4">
        <f t="shared" si="0"/>
        <v>58</v>
      </c>
      <c r="I6" s="4">
        <f t="shared" si="1"/>
        <v>1.5263157894736843</v>
      </c>
      <c r="J6" s="4">
        <v>60.210526315789458</v>
      </c>
      <c r="K6" s="4">
        <v>39.789473684210527</v>
      </c>
      <c r="L6" s="4">
        <v>351</v>
      </c>
      <c r="M6" s="4">
        <v>18.473684210526315</v>
      </c>
      <c r="N6" s="4">
        <v>166</v>
      </c>
      <c r="O6" s="4">
        <v>8.7368421052631575</v>
      </c>
      <c r="P6" s="4">
        <f>L6+N6</f>
        <v>517</v>
      </c>
      <c r="Q6" s="6">
        <f t="shared" si="2"/>
        <v>13.605263157894736</v>
      </c>
      <c r="R6" s="6">
        <v>134</v>
      </c>
      <c r="S6" s="6">
        <v>7.0526315789473681</v>
      </c>
      <c r="T6" s="4">
        <v>59</v>
      </c>
      <c r="U6" s="4">
        <v>3.1052631578947367</v>
      </c>
      <c r="V6" s="6">
        <f t="shared" si="3"/>
        <v>193</v>
      </c>
      <c r="W6" s="6">
        <f t="shared" si="4"/>
        <v>5.0789473684210522</v>
      </c>
      <c r="X6" s="4">
        <v>122</v>
      </c>
      <c r="Y6" s="4">
        <v>6.4210526315789478</v>
      </c>
      <c r="Z6" s="4">
        <v>62</v>
      </c>
      <c r="AA6" s="4">
        <v>3.263157894736842</v>
      </c>
      <c r="AB6" s="4">
        <f t="shared" si="5"/>
        <v>184</v>
      </c>
      <c r="AC6" s="4">
        <f t="shared" si="6"/>
        <v>4.8421052631578947</v>
      </c>
      <c r="AD6" s="4">
        <v>95</v>
      </c>
      <c r="AE6" s="4">
        <v>5</v>
      </c>
      <c r="AF6" s="4">
        <v>45</v>
      </c>
      <c r="AG6" s="4">
        <v>2.3684210526315788</v>
      </c>
      <c r="AH6" s="4">
        <f t="shared" si="7"/>
        <v>140</v>
      </c>
      <c r="AI6" s="4">
        <f t="shared" si="8"/>
        <v>3.6842105263157894</v>
      </c>
      <c r="AJ6" s="9">
        <v>0.85647368421052628</v>
      </c>
      <c r="AK6" s="9">
        <v>0.76615789473684204</v>
      </c>
      <c r="AL6" s="9">
        <f t="shared" si="9"/>
        <v>0.81131578947368421</v>
      </c>
      <c r="AM6" s="4">
        <v>39</v>
      </c>
      <c r="AN6" s="4">
        <v>2.0526315789473686</v>
      </c>
      <c r="AO6" s="4">
        <v>22</v>
      </c>
      <c r="AP6" s="4">
        <v>1.1578947368421053</v>
      </c>
      <c r="AQ6" s="4">
        <f t="shared" si="10"/>
        <v>61</v>
      </c>
      <c r="AR6" s="4">
        <f t="shared" si="11"/>
        <v>1.6052631578947369</v>
      </c>
      <c r="AS6" s="4">
        <v>143</v>
      </c>
      <c r="AT6" s="6">
        <v>7.5263157894736841</v>
      </c>
      <c r="AU6" s="4">
        <v>54</v>
      </c>
      <c r="AV6" s="4">
        <v>2.8421052631578947</v>
      </c>
      <c r="AW6" s="4">
        <f t="shared" si="12"/>
        <v>197</v>
      </c>
      <c r="AX6" s="4">
        <f t="shared" si="13"/>
        <v>5.1842105263157894</v>
      </c>
      <c r="AY6" s="4">
        <v>34</v>
      </c>
      <c r="AZ6" s="4">
        <v>1.7894736842105263</v>
      </c>
      <c r="BA6" s="4">
        <v>21</v>
      </c>
      <c r="BB6" s="4">
        <v>1.1052631578947369</v>
      </c>
      <c r="BC6" s="4">
        <f t="shared" si="14"/>
        <v>55</v>
      </c>
      <c r="BD6" s="4">
        <f t="shared" si="15"/>
        <v>1.4473684210526316</v>
      </c>
      <c r="BE6" s="9">
        <v>0.58278947368421052</v>
      </c>
      <c r="BF6" s="9">
        <v>0.56036842105263163</v>
      </c>
      <c r="BG6" s="9">
        <v>0.5702105263157895</v>
      </c>
      <c r="BH6" s="9">
        <v>0.42978947368421055</v>
      </c>
      <c r="BI6" s="4">
        <v>40</v>
      </c>
      <c r="BJ6" s="4">
        <v>2.1052631578947367</v>
      </c>
      <c r="BK6" s="6">
        <v>94</v>
      </c>
      <c r="BL6" s="4">
        <v>4.9473684210526319</v>
      </c>
      <c r="BM6" s="4">
        <f t="shared" si="16"/>
        <v>134</v>
      </c>
      <c r="BN6" s="6">
        <f t="shared" si="17"/>
        <v>3.5263157894736841</v>
      </c>
      <c r="BO6" s="4">
        <v>209</v>
      </c>
      <c r="BP6" s="4">
        <v>11</v>
      </c>
      <c r="BQ6" s="4">
        <v>216</v>
      </c>
      <c r="BR6" s="4">
        <v>11.368421052631579</v>
      </c>
      <c r="BS6" s="4">
        <f t="shared" si="18"/>
        <v>425</v>
      </c>
      <c r="BT6" s="4">
        <f t="shared" si="19"/>
        <v>11.184210526315789</v>
      </c>
      <c r="BU6" s="4">
        <v>32</v>
      </c>
      <c r="BV6" s="4">
        <v>1.6842105263157894</v>
      </c>
      <c r="BW6" s="6">
        <v>53</v>
      </c>
      <c r="BX6" s="6">
        <v>2.7894736842105261</v>
      </c>
      <c r="BY6" s="4">
        <f t="shared" si="20"/>
        <v>85</v>
      </c>
      <c r="BZ6" s="4">
        <f t="shared" si="21"/>
        <v>2.236842105263158</v>
      </c>
      <c r="CA6" s="8">
        <v>0</v>
      </c>
      <c r="CB6" s="8">
        <v>0</v>
      </c>
      <c r="CC6" s="8">
        <v>0</v>
      </c>
      <c r="CD6" s="8">
        <v>0</v>
      </c>
      <c r="CE6" s="8">
        <f t="shared" si="22"/>
        <v>0</v>
      </c>
      <c r="CF6" s="8">
        <f t="shared" si="23"/>
        <v>0</v>
      </c>
    </row>
    <row r="7" spans="1:84" x14ac:dyDescent="0.25">
      <c r="A7" s="4" t="s">
        <v>85</v>
      </c>
      <c r="B7" s="10">
        <v>760039</v>
      </c>
      <c r="C7" s="4">
        <v>40002.052631578947</v>
      </c>
      <c r="D7" s="4">
        <v>20</v>
      </c>
      <c r="E7" s="4">
        <v>1.0526315789473684</v>
      </c>
      <c r="F7" s="4">
        <v>19</v>
      </c>
      <c r="G7" s="4">
        <v>1</v>
      </c>
      <c r="H7" s="4">
        <f t="shared" si="0"/>
        <v>39</v>
      </c>
      <c r="I7" s="8">
        <f t="shared" si="1"/>
        <v>1.0263157894736841</v>
      </c>
      <c r="J7" s="4">
        <v>59.257894736842097</v>
      </c>
      <c r="K7" s="4">
        <v>40.742105263157896</v>
      </c>
      <c r="L7" s="4">
        <v>260</v>
      </c>
      <c r="M7" s="4">
        <v>13.684210526315789</v>
      </c>
      <c r="N7" s="4">
        <v>209</v>
      </c>
      <c r="O7" s="4">
        <v>11</v>
      </c>
      <c r="P7" s="4">
        <f>L7+N7</f>
        <v>469</v>
      </c>
      <c r="Q7" s="4">
        <f t="shared" si="2"/>
        <v>12.342105263157896</v>
      </c>
      <c r="R7" s="4">
        <v>78</v>
      </c>
      <c r="S7" s="4">
        <v>4.1052631578947372</v>
      </c>
      <c r="T7" s="4">
        <v>72</v>
      </c>
      <c r="U7" s="4">
        <v>3.7894736842105261</v>
      </c>
      <c r="V7" s="4">
        <f t="shared" si="3"/>
        <v>150</v>
      </c>
      <c r="W7" s="4">
        <f t="shared" si="4"/>
        <v>3.9473684210526314</v>
      </c>
      <c r="X7" s="4">
        <v>108</v>
      </c>
      <c r="Y7" s="4">
        <v>5.6842105263157894</v>
      </c>
      <c r="Z7" s="4">
        <v>89</v>
      </c>
      <c r="AA7" s="4">
        <v>4.6842105263157894</v>
      </c>
      <c r="AB7" s="4">
        <f t="shared" si="5"/>
        <v>197</v>
      </c>
      <c r="AC7" s="4">
        <f t="shared" si="6"/>
        <v>5.1842105263157894</v>
      </c>
      <c r="AD7" s="4">
        <v>74</v>
      </c>
      <c r="AE7" s="4">
        <v>3.8947368421052633</v>
      </c>
      <c r="AF7" s="4">
        <v>48</v>
      </c>
      <c r="AG7" s="4">
        <v>2.5263157894736841</v>
      </c>
      <c r="AH7" s="4">
        <f t="shared" si="7"/>
        <v>122</v>
      </c>
      <c r="AI7" s="4">
        <f t="shared" si="8"/>
        <v>3.2105263157894739</v>
      </c>
      <c r="AJ7" s="9">
        <v>0.85173684210526301</v>
      </c>
      <c r="AK7" s="9">
        <v>0.77773684210526317</v>
      </c>
      <c r="AL7" s="9">
        <f t="shared" si="9"/>
        <v>0.81473684210526309</v>
      </c>
      <c r="AM7" s="4">
        <v>31</v>
      </c>
      <c r="AN7" s="4">
        <v>1.631578947368421</v>
      </c>
      <c r="AO7" s="4">
        <v>27</v>
      </c>
      <c r="AP7" s="4">
        <v>1.4210526315789473</v>
      </c>
      <c r="AQ7" s="4">
        <f t="shared" si="10"/>
        <v>58</v>
      </c>
      <c r="AR7" s="4">
        <f t="shared" si="11"/>
        <v>1.5263157894736843</v>
      </c>
      <c r="AS7" s="4">
        <v>117</v>
      </c>
      <c r="AT7" s="4">
        <v>6.1578947368421053</v>
      </c>
      <c r="AU7" s="4">
        <v>86</v>
      </c>
      <c r="AV7" s="4">
        <v>4.5263157894736841</v>
      </c>
      <c r="AW7" s="4">
        <f t="shared" si="12"/>
        <v>203</v>
      </c>
      <c r="AX7" s="4">
        <f t="shared" si="13"/>
        <v>5.3421052631578947</v>
      </c>
      <c r="AY7" s="6">
        <v>42</v>
      </c>
      <c r="AZ7" s="6">
        <v>2.2105263157894739</v>
      </c>
      <c r="BA7" s="4">
        <v>21</v>
      </c>
      <c r="BB7" s="4">
        <v>1.1052631578947369</v>
      </c>
      <c r="BC7" s="4">
        <f t="shared" si="14"/>
        <v>63</v>
      </c>
      <c r="BD7" s="4">
        <f t="shared" si="15"/>
        <v>1.6578947368421053</v>
      </c>
      <c r="BE7" s="9">
        <v>0.61068421052631583</v>
      </c>
      <c r="BF7" s="9">
        <v>0.58226315789473682</v>
      </c>
      <c r="BG7" s="9">
        <v>0.50936842105263158</v>
      </c>
      <c r="BH7" s="9">
        <v>0.49063157894736842</v>
      </c>
      <c r="BI7" s="4">
        <v>53</v>
      </c>
      <c r="BJ7" s="4">
        <v>2.7894736842105261</v>
      </c>
      <c r="BK7" s="4">
        <v>55</v>
      </c>
      <c r="BL7" s="4">
        <v>2.8947368421052633</v>
      </c>
      <c r="BM7" s="6">
        <f t="shared" si="16"/>
        <v>108</v>
      </c>
      <c r="BN7" s="4">
        <f t="shared" si="17"/>
        <v>2.8421052631578947</v>
      </c>
      <c r="BO7" s="4">
        <v>196</v>
      </c>
      <c r="BP7" s="4">
        <v>10.315789473684211</v>
      </c>
      <c r="BQ7" s="4">
        <v>233</v>
      </c>
      <c r="BR7" s="4">
        <v>12.263157894736842</v>
      </c>
      <c r="BS7" s="4">
        <f t="shared" si="18"/>
        <v>429</v>
      </c>
      <c r="BT7" s="4">
        <f t="shared" si="19"/>
        <v>11.289473684210526</v>
      </c>
      <c r="BU7" s="4">
        <v>38</v>
      </c>
      <c r="BV7" s="4">
        <v>2</v>
      </c>
      <c r="BW7" s="4">
        <v>39</v>
      </c>
      <c r="BX7" s="4">
        <v>2.0526315789473686</v>
      </c>
      <c r="BY7" s="4">
        <f t="shared" si="20"/>
        <v>77</v>
      </c>
      <c r="BZ7" s="4">
        <f t="shared" si="21"/>
        <v>2.0263157894736841</v>
      </c>
      <c r="CA7" s="4">
        <v>1</v>
      </c>
      <c r="CB7" s="4">
        <v>5.2631578947368418E-2</v>
      </c>
      <c r="CC7" s="8">
        <v>0</v>
      </c>
      <c r="CD7" s="8">
        <v>0</v>
      </c>
      <c r="CE7" s="4">
        <f t="shared" si="22"/>
        <v>1</v>
      </c>
      <c r="CF7" s="4">
        <f t="shared" si="23"/>
        <v>2.6315789473684209E-2</v>
      </c>
    </row>
    <row r="8" spans="1:84" x14ac:dyDescent="0.25">
      <c r="A8" s="4" t="s">
        <v>86</v>
      </c>
      <c r="B8" s="10">
        <v>474075</v>
      </c>
      <c r="C8" s="4">
        <v>24951.315789473683</v>
      </c>
      <c r="D8" s="4">
        <v>21</v>
      </c>
      <c r="E8" s="4">
        <v>1.1052631578947369</v>
      </c>
      <c r="F8" s="4">
        <v>23</v>
      </c>
      <c r="G8" s="4">
        <v>1.2105263157894737</v>
      </c>
      <c r="H8" s="4">
        <f t="shared" si="0"/>
        <v>44</v>
      </c>
      <c r="I8" s="4">
        <f t="shared" si="1"/>
        <v>1.1578947368421053</v>
      </c>
      <c r="J8" s="4">
        <v>46.921052631578938</v>
      </c>
      <c r="K8" s="4">
        <v>53.078947368421062</v>
      </c>
      <c r="L8" s="4">
        <v>232</v>
      </c>
      <c r="M8" s="4">
        <v>12.210526315789474</v>
      </c>
      <c r="N8" s="4">
        <v>223</v>
      </c>
      <c r="O8" s="4">
        <v>11.736842105263158</v>
      </c>
      <c r="P8" s="4">
        <f>L8+N8</f>
        <v>455</v>
      </c>
      <c r="Q8" s="4">
        <f t="shared" si="2"/>
        <v>11.973684210526315</v>
      </c>
      <c r="R8" s="8">
        <v>66</v>
      </c>
      <c r="S8" s="8">
        <v>3.4736842105263199</v>
      </c>
      <c r="T8" s="4">
        <v>83</v>
      </c>
      <c r="U8" s="4">
        <v>4.3684210526315788</v>
      </c>
      <c r="V8" s="4">
        <f t="shared" si="3"/>
        <v>149</v>
      </c>
      <c r="W8" s="4">
        <f t="shared" si="4"/>
        <v>3.9210526315789473</v>
      </c>
      <c r="X8" s="4">
        <v>85</v>
      </c>
      <c r="Y8" s="4">
        <v>4.4736842105263159</v>
      </c>
      <c r="Z8" s="4">
        <v>83</v>
      </c>
      <c r="AA8" s="4">
        <v>4.3684210526315788</v>
      </c>
      <c r="AB8" s="4">
        <f t="shared" si="5"/>
        <v>168</v>
      </c>
      <c r="AC8" s="4">
        <f t="shared" si="6"/>
        <v>4.4210526315789478</v>
      </c>
      <c r="AD8" s="4">
        <v>81</v>
      </c>
      <c r="AE8" s="4">
        <v>4.2631578947368425</v>
      </c>
      <c r="AF8" s="4">
        <v>57</v>
      </c>
      <c r="AG8" s="4">
        <v>3</v>
      </c>
      <c r="AH8" s="4">
        <f t="shared" si="7"/>
        <v>138</v>
      </c>
      <c r="AI8" s="4">
        <f t="shared" si="8"/>
        <v>3.6315789473684212</v>
      </c>
      <c r="AJ8" s="9">
        <v>0.78073684210526328</v>
      </c>
      <c r="AK8" s="9">
        <v>0.79552631578947375</v>
      </c>
      <c r="AL8" s="9">
        <f t="shared" si="9"/>
        <v>0.78813157894736852</v>
      </c>
      <c r="AM8" s="4">
        <v>19</v>
      </c>
      <c r="AN8" s="4">
        <v>1</v>
      </c>
      <c r="AO8" s="4">
        <v>31</v>
      </c>
      <c r="AP8" s="4">
        <v>1.631578947368421</v>
      </c>
      <c r="AQ8" s="4">
        <f t="shared" si="10"/>
        <v>50</v>
      </c>
      <c r="AR8" s="4">
        <f t="shared" si="11"/>
        <v>1.3157894736842106</v>
      </c>
      <c r="AS8" s="4">
        <v>100</v>
      </c>
      <c r="AT8" s="4">
        <v>5.2631578947368425</v>
      </c>
      <c r="AU8" s="4">
        <v>83</v>
      </c>
      <c r="AV8" s="4">
        <v>4.3684210526315788</v>
      </c>
      <c r="AW8" s="4">
        <f t="shared" si="12"/>
        <v>183</v>
      </c>
      <c r="AX8" s="4">
        <f t="shared" si="13"/>
        <v>4.8157894736842106</v>
      </c>
      <c r="AY8" s="4">
        <v>30</v>
      </c>
      <c r="AZ8" s="4">
        <v>1.5789473684210527</v>
      </c>
      <c r="BA8" s="4">
        <v>31</v>
      </c>
      <c r="BB8" s="4">
        <v>1.631578947368421</v>
      </c>
      <c r="BC8" s="4">
        <f t="shared" si="14"/>
        <v>61</v>
      </c>
      <c r="BD8" s="4">
        <f t="shared" si="15"/>
        <v>1.6052631578947369</v>
      </c>
      <c r="BE8" s="9">
        <v>0.60752631578947369</v>
      </c>
      <c r="BF8" s="9">
        <v>0.57294736842105254</v>
      </c>
      <c r="BG8" s="9">
        <v>0.46657894736842104</v>
      </c>
      <c r="BH8" s="12">
        <v>0.53342105263157902</v>
      </c>
      <c r="BI8" s="4">
        <v>60</v>
      </c>
      <c r="BJ8" s="4">
        <v>3.1578947368421053</v>
      </c>
      <c r="BK8" s="4">
        <v>46</v>
      </c>
      <c r="BL8" s="4">
        <v>2.4210526315789473</v>
      </c>
      <c r="BM8" s="4">
        <f t="shared" si="16"/>
        <v>106</v>
      </c>
      <c r="BN8" s="4">
        <f t="shared" si="17"/>
        <v>2.7894736842105261</v>
      </c>
      <c r="BO8" s="4">
        <v>218</v>
      </c>
      <c r="BP8" s="4">
        <v>11.473684210526315</v>
      </c>
      <c r="BQ8" s="6">
        <v>253</v>
      </c>
      <c r="BR8" s="6">
        <v>13.315789473684211</v>
      </c>
      <c r="BS8" s="6">
        <f t="shared" si="18"/>
        <v>471</v>
      </c>
      <c r="BT8" s="4">
        <f t="shared" si="19"/>
        <v>12.394736842105264</v>
      </c>
      <c r="BU8" s="4">
        <v>33</v>
      </c>
      <c r="BV8" s="4">
        <v>1.736842105263158</v>
      </c>
      <c r="BW8" s="4">
        <v>40</v>
      </c>
      <c r="BX8" s="4">
        <v>2.1052631578947367</v>
      </c>
      <c r="BY8" s="4">
        <f t="shared" si="20"/>
        <v>73</v>
      </c>
      <c r="BZ8" s="4">
        <f t="shared" si="21"/>
        <v>1.9210526315789473</v>
      </c>
      <c r="CA8" s="4">
        <v>2</v>
      </c>
      <c r="CB8" s="4">
        <v>0.10526315789473684</v>
      </c>
      <c r="CC8" s="4">
        <v>1</v>
      </c>
      <c r="CD8" s="4">
        <v>5.2631578947368418E-2</v>
      </c>
      <c r="CE8" s="4">
        <f t="shared" si="22"/>
        <v>3</v>
      </c>
      <c r="CF8" s="4">
        <f t="shared" si="23"/>
        <v>7.8947368421052627E-2</v>
      </c>
    </row>
    <row r="9" spans="1:84" x14ac:dyDescent="0.25">
      <c r="A9" s="4" t="s">
        <v>87</v>
      </c>
      <c r="B9" s="10">
        <v>744624</v>
      </c>
      <c r="C9" s="4">
        <v>39190.73684210526</v>
      </c>
      <c r="D9" s="8">
        <v>16</v>
      </c>
      <c r="E9" s="8">
        <v>0.84210526315789469</v>
      </c>
      <c r="F9" s="4">
        <v>27</v>
      </c>
      <c r="G9" s="4">
        <v>1.4210526315789473</v>
      </c>
      <c r="H9" s="4">
        <f t="shared" si="0"/>
        <v>43</v>
      </c>
      <c r="I9" s="4">
        <f t="shared" si="1"/>
        <v>1.131578947368421</v>
      </c>
      <c r="J9" s="4">
        <v>43.757894736842097</v>
      </c>
      <c r="K9" s="4">
        <v>56.242105263157903</v>
      </c>
      <c r="L9" s="4">
        <v>232</v>
      </c>
      <c r="M9" s="4">
        <v>12.210526315789474</v>
      </c>
      <c r="N9" s="4">
        <v>252</v>
      </c>
      <c r="O9" s="4">
        <v>13.263157894736842</v>
      </c>
      <c r="P9" s="4">
        <f>L9+N9</f>
        <v>484</v>
      </c>
      <c r="Q9" s="4">
        <f t="shared" si="2"/>
        <v>12.736842105263158</v>
      </c>
      <c r="R9" s="4">
        <v>89</v>
      </c>
      <c r="S9" s="4">
        <v>4.6842105263157894</v>
      </c>
      <c r="T9" s="4">
        <v>89</v>
      </c>
      <c r="U9" s="4">
        <v>4.6842105263157894</v>
      </c>
      <c r="V9" s="4">
        <f t="shared" si="3"/>
        <v>178</v>
      </c>
      <c r="W9" s="4">
        <f t="shared" si="4"/>
        <v>4.6842105263157894</v>
      </c>
      <c r="X9" s="4">
        <v>91</v>
      </c>
      <c r="Y9" s="4">
        <v>4.7894736842105265</v>
      </c>
      <c r="Z9" s="4">
        <v>91</v>
      </c>
      <c r="AA9" s="4">
        <v>4.7894736842105265</v>
      </c>
      <c r="AB9" s="4">
        <f t="shared" si="5"/>
        <v>182</v>
      </c>
      <c r="AC9" s="4">
        <f t="shared" si="6"/>
        <v>4.7894736842105265</v>
      </c>
      <c r="AD9" s="4">
        <v>52</v>
      </c>
      <c r="AE9" s="4">
        <v>2.736842105263158</v>
      </c>
      <c r="AF9" s="4">
        <v>72</v>
      </c>
      <c r="AG9" s="4">
        <v>3.7894736842105261</v>
      </c>
      <c r="AH9" s="4">
        <f t="shared" si="7"/>
        <v>124</v>
      </c>
      <c r="AI9" s="4">
        <f t="shared" si="8"/>
        <v>3.263157894736842</v>
      </c>
      <c r="AJ9" s="9">
        <v>0.76652631578947383</v>
      </c>
      <c r="AK9" s="9">
        <v>0.80389473684210533</v>
      </c>
      <c r="AL9" s="9">
        <f t="shared" si="9"/>
        <v>0.78521052631578958</v>
      </c>
      <c r="AM9" s="4">
        <v>21</v>
      </c>
      <c r="AN9" s="4">
        <v>1.1052631578947369</v>
      </c>
      <c r="AO9" s="4">
        <v>23</v>
      </c>
      <c r="AP9" s="4">
        <v>1.2105263157894737</v>
      </c>
      <c r="AQ9" s="4">
        <f t="shared" si="10"/>
        <v>44</v>
      </c>
      <c r="AR9" s="4">
        <f t="shared" si="11"/>
        <v>1.1578947368421053</v>
      </c>
      <c r="AS9" s="4">
        <v>101</v>
      </c>
      <c r="AT9" s="4">
        <v>5.3157894736842106</v>
      </c>
      <c r="AU9" s="4">
        <v>112</v>
      </c>
      <c r="AV9" s="4">
        <v>5.8947368421052628</v>
      </c>
      <c r="AW9" s="6">
        <f t="shared" si="12"/>
        <v>213</v>
      </c>
      <c r="AX9" s="6">
        <f t="shared" si="13"/>
        <v>5.6052631578947372</v>
      </c>
      <c r="AY9" s="4">
        <v>29</v>
      </c>
      <c r="AZ9" s="4">
        <v>1.5263157894736843</v>
      </c>
      <c r="BA9" s="4">
        <v>23</v>
      </c>
      <c r="BB9" s="4">
        <v>1.2105263157894737</v>
      </c>
      <c r="BC9" s="4">
        <f t="shared" si="14"/>
        <v>52</v>
      </c>
      <c r="BD9" s="4">
        <f t="shared" si="15"/>
        <v>1.368421052631579</v>
      </c>
      <c r="BE9" s="9">
        <v>0.61731578947368426</v>
      </c>
      <c r="BF9" s="9">
        <v>0.61678947368421067</v>
      </c>
      <c r="BG9" s="9">
        <v>0.47773684210526318</v>
      </c>
      <c r="BH9" s="9">
        <v>0.52226315789473676</v>
      </c>
      <c r="BI9" s="4">
        <v>57</v>
      </c>
      <c r="BJ9" s="4">
        <v>3</v>
      </c>
      <c r="BK9" s="4">
        <v>68</v>
      </c>
      <c r="BL9" s="4">
        <v>3.5789473684210527</v>
      </c>
      <c r="BM9" s="4">
        <f t="shared" si="16"/>
        <v>125</v>
      </c>
      <c r="BN9" s="4">
        <f t="shared" si="17"/>
        <v>3.2894736842105261</v>
      </c>
      <c r="BO9" s="4">
        <v>186</v>
      </c>
      <c r="BP9" s="4">
        <v>9.7894736842105257</v>
      </c>
      <c r="BQ9" s="4">
        <v>204</v>
      </c>
      <c r="BR9" s="4">
        <v>10.736842105263158</v>
      </c>
      <c r="BS9" s="4">
        <f t="shared" si="18"/>
        <v>390</v>
      </c>
      <c r="BT9" s="4">
        <f t="shared" si="19"/>
        <v>10.263157894736842</v>
      </c>
      <c r="BU9" s="4">
        <v>37</v>
      </c>
      <c r="BV9" s="4">
        <v>1.9473684210526316</v>
      </c>
      <c r="BW9" s="4">
        <v>37</v>
      </c>
      <c r="BX9" s="4">
        <v>1.9473684210526316</v>
      </c>
      <c r="BY9" s="4">
        <f t="shared" si="20"/>
        <v>74</v>
      </c>
      <c r="BZ9" s="4">
        <f t="shared" si="21"/>
        <v>1.9473684210526316</v>
      </c>
      <c r="CA9" s="4">
        <v>1</v>
      </c>
      <c r="CB9" s="4">
        <v>5.2631578947368418E-2</v>
      </c>
      <c r="CC9" s="4">
        <v>1</v>
      </c>
      <c r="CD9" s="4">
        <v>5.2631578947368418E-2</v>
      </c>
      <c r="CE9" s="4">
        <f t="shared" si="22"/>
        <v>2</v>
      </c>
      <c r="CF9" s="4">
        <f t="shared" si="23"/>
        <v>5.2631578947368418E-2</v>
      </c>
    </row>
    <row r="10" spans="1:84" x14ac:dyDescent="0.25">
      <c r="A10" s="4" t="s">
        <v>88</v>
      </c>
      <c r="B10" s="10">
        <v>454342</v>
      </c>
      <c r="C10" s="4">
        <v>23912.736842105263</v>
      </c>
      <c r="D10" s="4">
        <v>31</v>
      </c>
      <c r="E10" s="4">
        <v>1.631578947368421</v>
      </c>
      <c r="F10" s="4">
        <v>29</v>
      </c>
      <c r="G10" s="4">
        <v>1.5263157894736843</v>
      </c>
      <c r="H10" s="4">
        <f t="shared" si="0"/>
        <v>60</v>
      </c>
      <c r="I10" s="4">
        <f t="shared" si="1"/>
        <v>1.5789473684210527</v>
      </c>
      <c r="J10" s="4">
        <v>50.736842105263165</v>
      </c>
      <c r="K10" s="4">
        <v>49.263157894736835</v>
      </c>
      <c r="L10" s="4">
        <v>239</v>
      </c>
      <c r="M10" s="4">
        <v>12.578947368421053</v>
      </c>
      <c r="N10" s="4">
        <v>227</v>
      </c>
      <c r="O10" s="4">
        <v>11.947368421052632</v>
      </c>
      <c r="P10" s="4">
        <f>L10+N10</f>
        <v>466</v>
      </c>
      <c r="Q10" s="4">
        <f t="shared" si="2"/>
        <v>12.263157894736842</v>
      </c>
      <c r="R10" s="4">
        <v>81</v>
      </c>
      <c r="S10" s="4">
        <v>4.2631578947368425</v>
      </c>
      <c r="T10" s="6">
        <v>104</v>
      </c>
      <c r="U10" s="4">
        <v>5.4736842105263159</v>
      </c>
      <c r="V10" s="4">
        <f t="shared" si="3"/>
        <v>185</v>
      </c>
      <c r="W10" s="4">
        <f t="shared" si="4"/>
        <v>4.8684210526315788</v>
      </c>
      <c r="X10" s="4">
        <v>87</v>
      </c>
      <c r="Y10" s="4">
        <v>4.5789473684210522</v>
      </c>
      <c r="Z10" s="4">
        <v>73</v>
      </c>
      <c r="AA10" s="4">
        <v>3.8421052631578947</v>
      </c>
      <c r="AB10" s="4">
        <f t="shared" si="5"/>
        <v>160</v>
      </c>
      <c r="AC10" s="4">
        <f t="shared" si="6"/>
        <v>4.2105263157894735</v>
      </c>
      <c r="AD10" s="4">
        <v>71</v>
      </c>
      <c r="AE10" s="4">
        <v>3.736842105263158</v>
      </c>
      <c r="AF10" s="4">
        <v>50</v>
      </c>
      <c r="AG10" s="4">
        <v>2.6315789473684212</v>
      </c>
      <c r="AH10" s="4">
        <f t="shared" si="7"/>
        <v>121</v>
      </c>
      <c r="AI10" s="4">
        <f t="shared" si="8"/>
        <v>3.1842105263157894</v>
      </c>
      <c r="AJ10" s="9">
        <v>0.78689473684210531</v>
      </c>
      <c r="AK10" s="9">
        <v>0.7749473684210525</v>
      </c>
      <c r="AL10" s="9">
        <f t="shared" si="9"/>
        <v>0.78092105263157885</v>
      </c>
      <c r="AM10" s="4">
        <v>21</v>
      </c>
      <c r="AN10" s="4">
        <v>1.1052631578947369</v>
      </c>
      <c r="AO10" s="4">
        <v>37</v>
      </c>
      <c r="AP10" s="4">
        <v>1.9473684210526316</v>
      </c>
      <c r="AQ10" s="4">
        <f t="shared" si="10"/>
        <v>58</v>
      </c>
      <c r="AR10" s="4">
        <f t="shared" si="11"/>
        <v>1.5263157894736843</v>
      </c>
      <c r="AS10" s="4">
        <v>106</v>
      </c>
      <c r="AT10" s="4">
        <v>5.5789473684210522</v>
      </c>
      <c r="AU10" s="4">
        <v>98</v>
      </c>
      <c r="AV10" s="4">
        <v>5.1578947368421053</v>
      </c>
      <c r="AW10" s="4">
        <f t="shared" si="12"/>
        <v>204</v>
      </c>
      <c r="AX10" s="4">
        <f t="shared" si="13"/>
        <v>5.3684210526315788</v>
      </c>
      <c r="AY10" s="4">
        <v>36</v>
      </c>
      <c r="AZ10" s="4">
        <v>1.8947368421052631</v>
      </c>
      <c r="BA10" s="4">
        <v>50</v>
      </c>
      <c r="BB10" s="4">
        <v>2.6315789473684212</v>
      </c>
      <c r="BC10" s="4">
        <f t="shared" si="14"/>
        <v>86</v>
      </c>
      <c r="BD10" s="4">
        <f t="shared" si="15"/>
        <v>2.263157894736842</v>
      </c>
      <c r="BE10" s="9">
        <v>0.57084210526315782</v>
      </c>
      <c r="BF10" s="9">
        <v>0.58126315789473681</v>
      </c>
      <c r="BG10" s="9">
        <v>0.48189473684210521</v>
      </c>
      <c r="BH10" s="9">
        <v>0.51810526315789485</v>
      </c>
      <c r="BI10" s="6">
        <v>76</v>
      </c>
      <c r="BJ10" s="4">
        <v>4</v>
      </c>
      <c r="BK10" s="4">
        <v>52</v>
      </c>
      <c r="BL10" s="4">
        <v>2.736842105263158</v>
      </c>
      <c r="BM10" s="4">
        <f t="shared" si="16"/>
        <v>128</v>
      </c>
      <c r="BN10" s="4">
        <f t="shared" si="17"/>
        <v>3.3684210526315788</v>
      </c>
      <c r="BO10" s="4">
        <v>193</v>
      </c>
      <c r="BP10" s="4">
        <v>10.157894736842104</v>
      </c>
      <c r="BQ10" s="4">
        <v>217</v>
      </c>
      <c r="BR10" s="4">
        <v>11.421052631578947</v>
      </c>
      <c r="BS10" s="4">
        <f t="shared" si="18"/>
        <v>410</v>
      </c>
      <c r="BT10" s="4">
        <f t="shared" si="19"/>
        <v>10.789473684210526</v>
      </c>
      <c r="BU10" s="4">
        <v>27</v>
      </c>
      <c r="BV10" s="4">
        <v>1.4210526315789473</v>
      </c>
      <c r="BW10" s="8">
        <v>27</v>
      </c>
      <c r="BX10" s="8">
        <v>1.4210526315789473</v>
      </c>
      <c r="BY10" s="4">
        <f t="shared" si="20"/>
        <v>54</v>
      </c>
      <c r="BZ10" s="4">
        <f t="shared" si="21"/>
        <v>1.4210526315789473</v>
      </c>
      <c r="CA10" s="4">
        <v>1</v>
      </c>
      <c r="CB10" s="4">
        <v>5.2631578947368418E-2</v>
      </c>
      <c r="CC10" s="4">
        <v>2</v>
      </c>
      <c r="CD10" s="6">
        <v>0.10526315789473684</v>
      </c>
      <c r="CE10" s="4">
        <f t="shared" si="22"/>
        <v>3</v>
      </c>
      <c r="CF10" s="4">
        <f t="shared" si="23"/>
        <v>7.8947368421052627E-2</v>
      </c>
    </row>
    <row r="11" spans="1:84" x14ac:dyDescent="0.25">
      <c r="A11" s="4" t="s">
        <v>89</v>
      </c>
      <c r="B11" s="10">
        <v>694759</v>
      </c>
      <c r="C11" s="4">
        <v>36566.26315789474</v>
      </c>
      <c r="D11" s="4">
        <v>26</v>
      </c>
      <c r="E11" s="4">
        <v>1.368421052631579</v>
      </c>
      <c r="F11" s="6">
        <v>37</v>
      </c>
      <c r="G11" s="6">
        <v>1.9473684210526316</v>
      </c>
      <c r="H11" s="4">
        <f t="shared" si="0"/>
        <v>63</v>
      </c>
      <c r="I11" s="4">
        <f t="shared" si="1"/>
        <v>1.6578947368421053</v>
      </c>
      <c r="J11" s="4">
        <v>47.757894736842111</v>
      </c>
      <c r="K11" s="4">
        <v>52.242105263157896</v>
      </c>
      <c r="L11" s="4">
        <v>252</v>
      </c>
      <c r="M11" s="4">
        <v>13.263157894736842</v>
      </c>
      <c r="N11" s="4">
        <v>251</v>
      </c>
      <c r="O11" s="4">
        <v>13.210526315789474</v>
      </c>
      <c r="P11" s="4">
        <f>L11+N11</f>
        <v>503</v>
      </c>
      <c r="Q11" s="4">
        <f t="shared" si="2"/>
        <v>13.236842105263158</v>
      </c>
      <c r="R11" s="4">
        <v>80</v>
      </c>
      <c r="S11" s="4">
        <v>4.2105263157894735</v>
      </c>
      <c r="T11" s="4">
        <v>85</v>
      </c>
      <c r="U11" s="4">
        <v>4.4736842105263159</v>
      </c>
      <c r="V11" s="4">
        <f t="shared" si="3"/>
        <v>165</v>
      </c>
      <c r="W11" s="4">
        <f t="shared" si="4"/>
        <v>4.3421052631578947</v>
      </c>
      <c r="X11" s="4">
        <v>91</v>
      </c>
      <c r="Y11" s="4">
        <v>4.7894736842105265</v>
      </c>
      <c r="Z11" s="4">
        <v>98</v>
      </c>
      <c r="AA11" s="4">
        <v>5.1578947368421053</v>
      </c>
      <c r="AB11" s="4">
        <f t="shared" si="5"/>
        <v>189</v>
      </c>
      <c r="AC11" s="4">
        <f t="shared" si="6"/>
        <v>4.9736842105263159</v>
      </c>
      <c r="AD11" s="4">
        <v>81</v>
      </c>
      <c r="AE11" s="4">
        <v>4.2631578947368425</v>
      </c>
      <c r="AF11" s="4">
        <v>68</v>
      </c>
      <c r="AG11" s="4">
        <v>3.5789473684210527</v>
      </c>
      <c r="AH11" s="4">
        <f t="shared" si="7"/>
        <v>149</v>
      </c>
      <c r="AI11" s="4">
        <f t="shared" si="8"/>
        <v>3.9210526315789473</v>
      </c>
      <c r="AJ11" s="9">
        <v>0.75489473684210529</v>
      </c>
      <c r="AK11" s="9">
        <v>0.77026315789473687</v>
      </c>
      <c r="AL11" s="9">
        <f t="shared" si="9"/>
        <v>0.76257894736842102</v>
      </c>
      <c r="AM11" s="4">
        <v>19</v>
      </c>
      <c r="AN11" s="4">
        <v>1</v>
      </c>
      <c r="AO11" s="6">
        <v>40</v>
      </c>
      <c r="AP11" s="6">
        <v>2.1052631578947367</v>
      </c>
      <c r="AQ11" s="4">
        <f t="shared" si="10"/>
        <v>59</v>
      </c>
      <c r="AR11" s="4">
        <f t="shared" si="11"/>
        <v>1.5526315789473684</v>
      </c>
      <c r="AS11" s="4">
        <v>111</v>
      </c>
      <c r="AT11" s="4">
        <v>5.8421052631578947</v>
      </c>
      <c r="AU11" s="4">
        <v>79</v>
      </c>
      <c r="AV11" s="4">
        <v>4.1578947368421053</v>
      </c>
      <c r="AW11" s="4">
        <f t="shared" si="12"/>
        <v>190</v>
      </c>
      <c r="AX11" s="4">
        <f t="shared" si="13"/>
        <v>5</v>
      </c>
      <c r="AY11" s="4">
        <v>34</v>
      </c>
      <c r="AZ11" s="4">
        <v>1.7894736842105263</v>
      </c>
      <c r="BA11" s="4">
        <v>46</v>
      </c>
      <c r="BB11" s="4">
        <v>2.4210526315789473</v>
      </c>
      <c r="BC11" s="4">
        <f t="shared" si="14"/>
        <v>80</v>
      </c>
      <c r="BD11" s="4">
        <f t="shared" si="15"/>
        <v>2.1052631578947367</v>
      </c>
      <c r="BE11" s="9">
        <v>0.5742105263157895</v>
      </c>
      <c r="BF11" s="9">
        <v>0.55531578947368399</v>
      </c>
      <c r="BG11" s="9">
        <v>0.49305263157894741</v>
      </c>
      <c r="BH11" s="9">
        <v>0.50700000000000001</v>
      </c>
      <c r="BI11" s="4">
        <v>45</v>
      </c>
      <c r="BJ11" s="4">
        <v>2.3684210526315788</v>
      </c>
      <c r="BK11" s="4">
        <v>55</v>
      </c>
      <c r="BL11" s="4">
        <v>2.8947368421052633</v>
      </c>
      <c r="BM11" s="4">
        <f t="shared" si="16"/>
        <v>100</v>
      </c>
      <c r="BN11" s="4">
        <f t="shared" si="17"/>
        <v>2.6315789473684212</v>
      </c>
      <c r="BO11" s="6">
        <v>235</v>
      </c>
      <c r="BP11" s="4">
        <v>12.368421052631579</v>
      </c>
      <c r="BQ11" s="4">
        <v>226</v>
      </c>
      <c r="BR11" s="4">
        <v>11.894736842105264</v>
      </c>
      <c r="BS11" s="4">
        <f t="shared" si="18"/>
        <v>461</v>
      </c>
      <c r="BT11" s="4">
        <f t="shared" si="19"/>
        <v>12.131578947368421</v>
      </c>
      <c r="BU11" s="4">
        <v>38</v>
      </c>
      <c r="BV11" s="4">
        <v>2</v>
      </c>
      <c r="BW11" s="4">
        <v>33</v>
      </c>
      <c r="BX11" s="4">
        <v>1.736842105263158</v>
      </c>
      <c r="BY11" s="4">
        <f t="shared" si="20"/>
        <v>71</v>
      </c>
      <c r="BZ11" s="4">
        <f t="shared" si="21"/>
        <v>1.868421052631579</v>
      </c>
      <c r="CA11" s="4">
        <v>2</v>
      </c>
      <c r="CB11" s="4">
        <v>0.10526315789473684</v>
      </c>
      <c r="CC11" s="4">
        <v>1</v>
      </c>
      <c r="CD11" s="4">
        <v>5.2631578947368418E-2</v>
      </c>
      <c r="CE11" s="4">
        <f t="shared" si="22"/>
        <v>3</v>
      </c>
      <c r="CF11" s="4">
        <f t="shared" si="23"/>
        <v>7.8947368421052627E-2</v>
      </c>
    </row>
    <row r="12" spans="1:84" x14ac:dyDescent="0.25">
      <c r="A12" s="4" t="s">
        <v>90</v>
      </c>
      <c r="B12" s="10">
        <v>605857</v>
      </c>
      <c r="C12" s="4">
        <v>31887.21052631579</v>
      </c>
      <c r="D12" s="4">
        <v>23</v>
      </c>
      <c r="E12" s="4">
        <v>1.2105263157894737</v>
      </c>
      <c r="F12" s="4">
        <v>27</v>
      </c>
      <c r="G12" s="4">
        <v>1.4210526315789473</v>
      </c>
      <c r="H12" s="4">
        <f t="shared" si="0"/>
        <v>50</v>
      </c>
      <c r="I12" s="4">
        <f t="shared" si="1"/>
        <v>1.3157894736842106</v>
      </c>
      <c r="J12" s="4">
        <v>48.057894736842108</v>
      </c>
      <c r="K12" s="4">
        <v>51.942105263157892</v>
      </c>
      <c r="L12" s="4">
        <v>211</v>
      </c>
      <c r="M12" s="4">
        <v>11.105263157894736</v>
      </c>
      <c r="N12" s="4">
        <v>247</v>
      </c>
      <c r="O12" s="4">
        <v>13</v>
      </c>
      <c r="P12" s="4">
        <f>L12+N12</f>
        <v>458</v>
      </c>
      <c r="Q12" s="4">
        <f t="shared" si="2"/>
        <v>12.052631578947368</v>
      </c>
      <c r="R12" s="4">
        <v>80</v>
      </c>
      <c r="S12" s="4">
        <v>4.2105263157894735</v>
      </c>
      <c r="T12" s="4">
        <v>73</v>
      </c>
      <c r="U12" s="4">
        <v>3.8421052631578947</v>
      </c>
      <c r="V12" s="4">
        <f t="shared" si="3"/>
        <v>153</v>
      </c>
      <c r="W12" s="4">
        <f t="shared" si="4"/>
        <v>4.0263157894736841</v>
      </c>
      <c r="X12" s="4">
        <v>78</v>
      </c>
      <c r="Y12" s="4">
        <v>4.1052631578947372</v>
      </c>
      <c r="Z12" s="4">
        <v>105</v>
      </c>
      <c r="AA12" s="4">
        <v>5.5263157894736841</v>
      </c>
      <c r="AB12" s="4">
        <f t="shared" si="5"/>
        <v>183</v>
      </c>
      <c r="AC12" s="4">
        <f t="shared" si="6"/>
        <v>4.8157894736842106</v>
      </c>
      <c r="AD12" s="4">
        <v>53</v>
      </c>
      <c r="AE12" s="4">
        <v>2.7894736842105261</v>
      </c>
      <c r="AF12" s="4">
        <v>69</v>
      </c>
      <c r="AG12" s="4">
        <v>3.6315789473684212</v>
      </c>
      <c r="AH12" s="4">
        <f t="shared" si="7"/>
        <v>122</v>
      </c>
      <c r="AI12" s="4">
        <f t="shared" si="8"/>
        <v>3.2105263157894739</v>
      </c>
      <c r="AJ12" s="9">
        <v>0.79410526315789454</v>
      </c>
      <c r="AK12" s="9">
        <v>0.81347368421052635</v>
      </c>
      <c r="AL12" s="9">
        <f t="shared" si="9"/>
        <v>0.80378947368421039</v>
      </c>
      <c r="AM12" s="4">
        <v>24</v>
      </c>
      <c r="AN12" s="4">
        <v>1.263157894736842</v>
      </c>
      <c r="AO12" s="4">
        <v>27</v>
      </c>
      <c r="AP12" s="4">
        <v>1.4210526315789473</v>
      </c>
      <c r="AQ12" s="4">
        <f t="shared" si="10"/>
        <v>51</v>
      </c>
      <c r="AR12" s="4">
        <f t="shared" si="11"/>
        <v>1.3421052631578947</v>
      </c>
      <c r="AS12" s="4">
        <v>67</v>
      </c>
      <c r="AT12" s="8">
        <v>3.5263157894736841</v>
      </c>
      <c r="AU12" s="4">
        <v>112</v>
      </c>
      <c r="AV12" s="4">
        <v>5.8947368421052628</v>
      </c>
      <c r="AW12" s="4">
        <f t="shared" si="12"/>
        <v>179</v>
      </c>
      <c r="AX12" s="4">
        <f t="shared" si="13"/>
        <v>4.7105263157894735</v>
      </c>
      <c r="AY12" s="4">
        <v>37</v>
      </c>
      <c r="AZ12" s="4">
        <v>1.9473684210526316</v>
      </c>
      <c r="BA12" s="4">
        <v>44</v>
      </c>
      <c r="BB12" s="4">
        <v>2.3157894736842106</v>
      </c>
      <c r="BC12" s="4">
        <f t="shared" si="14"/>
        <v>81</v>
      </c>
      <c r="BD12" s="4">
        <f t="shared" si="15"/>
        <v>2.1315789473684212</v>
      </c>
      <c r="BE12" s="9">
        <v>0.6284736842105263</v>
      </c>
      <c r="BF12" s="9">
        <v>0.59473684210526312</v>
      </c>
      <c r="BG12" s="9">
        <v>0.48510526315789471</v>
      </c>
      <c r="BH12" s="9">
        <v>0.5149473684210526</v>
      </c>
      <c r="BI12" s="4">
        <v>46</v>
      </c>
      <c r="BJ12" s="4">
        <v>2.4210526315789473</v>
      </c>
      <c r="BK12" s="4">
        <v>56</v>
      </c>
      <c r="BL12" s="4">
        <v>2.9473684210526314</v>
      </c>
      <c r="BM12" s="4">
        <f t="shared" si="16"/>
        <v>102</v>
      </c>
      <c r="BN12" s="4">
        <f t="shared" si="17"/>
        <v>2.6842105263157894</v>
      </c>
      <c r="BO12" s="4">
        <v>209</v>
      </c>
      <c r="BP12" s="4">
        <v>11</v>
      </c>
      <c r="BQ12" s="4">
        <v>218</v>
      </c>
      <c r="BR12" s="4">
        <v>11.473684210526315</v>
      </c>
      <c r="BS12" s="4">
        <f t="shared" si="18"/>
        <v>427</v>
      </c>
      <c r="BT12" s="4">
        <f t="shared" si="19"/>
        <v>11.236842105263158</v>
      </c>
      <c r="BU12" s="4">
        <v>27</v>
      </c>
      <c r="BV12" s="4">
        <v>1.4210526315789473</v>
      </c>
      <c r="BW12" s="4">
        <v>34</v>
      </c>
      <c r="BX12" s="4">
        <v>1.7894736842105263</v>
      </c>
      <c r="BY12" s="4">
        <f t="shared" si="20"/>
        <v>61</v>
      </c>
      <c r="BZ12" s="4">
        <f t="shared" si="21"/>
        <v>1.6052631578947369</v>
      </c>
      <c r="CA12" s="4">
        <v>2</v>
      </c>
      <c r="CB12" s="4">
        <v>0.10526315789473684</v>
      </c>
      <c r="CC12" s="8">
        <v>0</v>
      </c>
      <c r="CD12" s="8">
        <v>0</v>
      </c>
      <c r="CE12" s="4">
        <f t="shared" si="22"/>
        <v>2</v>
      </c>
      <c r="CF12" s="4">
        <f t="shared" si="23"/>
        <v>5.2631578947368418E-2</v>
      </c>
    </row>
    <row r="13" spans="1:84" x14ac:dyDescent="0.25">
      <c r="A13" s="4" t="s">
        <v>91</v>
      </c>
      <c r="B13" s="10">
        <v>1010460</v>
      </c>
      <c r="C13" s="4">
        <v>53182.105263157893</v>
      </c>
      <c r="D13" s="4">
        <v>46</v>
      </c>
      <c r="E13" s="4">
        <v>2.4210526315789473</v>
      </c>
      <c r="F13" s="4">
        <v>17</v>
      </c>
      <c r="G13" s="4">
        <v>0.89473684210526316</v>
      </c>
      <c r="H13" s="4">
        <f t="shared" si="0"/>
        <v>63</v>
      </c>
      <c r="I13" s="4">
        <f t="shared" si="1"/>
        <v>1.6578947368421053</v>
      </c>
      <c r="J13" s="4">
        <v>60.636842105263142</v>
      </c>
      <c r="K13" s="4">
        <v>39.363157894736851</v>
      </c>
      <c r="L13" s="4">
        <v>328</v>
      </c>
      <c r="M13" s="4">
        <v>17.263157894736842</v>
      </c>
      <c r="N13" s="4">
        <v>156</v>
      </c>
      <c r="O13" s="4">
        <v>8.2105263157894743</v>
      </c>
      <c r="P13" s="4">
        <f>L13+N13</f>
        <v>484</v>
      </c>
      <c r="Q13" s="4">
        <f t="shared" si="2"/>
        <v>12.736842105263158</v>
      </c>
      <c r="R13" s="4">
        <v>112</v>
      </c>
      <c r="S13" s="4">
        <v>5.8947368421052628</v>
      </c>
      <c r="T13" s="4">
        <v>67</v>
      </c>
      <c r="U13" s="4">
        <v>3.5263157894736841</v>
      </c>
      <c r="V13" s="4">
        <f t="shared" si="3"/>
        <v>179</v>
      </c>
      <c r="W13" s="4">
        <f t="shared" si="4"/>
        <v>4.7105263157894735</v>
      </c>
      <c r="X13" s="6">
        <v>128</v>
      </c>
      <c r="Y13" s="6">
        <v>6.7368421052631575</v>
      </c>
      <c r="Z13" s="4">
        <v>62</v>
      </c>
      <c r="AA13" s="4">
        <v>3.263157894736842</v>
      </c>
      <c r="AB13" s="4">
        <f t="shared" si="5"/>
        <v>190</v>
      </c>
      <c r="AC13" s="4">
        <f t="shared" si="6"/>
        <v>5</v>
      </c>
      <c r="AD13" s="4">
        <v>88</v>
      </c>
      <c r="AE13" s="4">
        <v>4.6315789473684212</v>
      </c>
      <c r="AF13" s="4">
        <v>27</v>
      </c>
      <c r="AG13" s="8">
        <v>1.4210526315789473</v>
      </c>
      <c r="AH13" s="8">
        <f t="shared" si="7"/>
        <v>115</v>
      </c>
      <c r="AI13" s="8">
        <f t="shared" si="8"/>
        <v>3.0263157894736841</v>
      </c>
      <c r="AJ13" s="9">
        <v>0.83600000000000008</v>
      </c>
      <c r="AK13" s="13">
        <v>0.74194736842105269</v>
      </c>
      <c r="AL13" s="9">
        <f t="shared" si="9"/>
        <v>0.78897368421052638</v>
      </c>
      <c r="AM13" s="4">
        <v>58</v>
      </c>
      <c r="AN13" s="6">
        <v>3.0526315789473686</v>
      </c>
      <c r="AO13" s="6">
        <v>40</v>
      </c>
      <c r="AP13" s="4">
        <v>2.1052631578947367</v>
      </c>
      <c r="AQ13" s="6">
        <f t="shared" si="10"/>
        <v>98</v>
      </c>
      <c r="AR13" s="6">
        <f t="shared" si="11"/>
        <v>2.5789473684210527</v>
      </c>
      <c r="AS13" s="4">
        <v>130</v>
      </c>
      <c r="AT13" s="4">
        <v>6.8421052631578947</v>
      </c>
      <c r="AU13" s="4">
        <v>58</v>
      </c>
      <c r="AV13" s="4">
        <v>3.0526315789473686</v>
      </c>
      <c r="AW13" s="4">
        <f t="shared" si="12"/>
        <v>188</v>
      </c>
      <c r="AX13" s="4">
        <f t="shared" si="13"/>
        <v>4.9473684210526319</v>
      </c>
      <c r="AY13" s="4">
        <v>37</v>
      </c>
      <c r="AZ13" s="4">
        <v>1.9473684210526316</v>
      </c>
      <c r="BA13" s="4">
        <v>36</v>
      </c>
      <c r="BB13" s="4">
        <v>1.8947368421052631</v>
      </c>
      <c r="BC13" s="4">
        <f t="shared" si="14"/>
        <v>73</v>
      </c>
      <c r="BD13" s="4">
        <f t="shared" si="15"/>
        <v>1.9210526315789473</v>
      </c>
      <c r="BE13" s="12">
        <v>0.64868421052631575</v>
      </c>
      <c r="BF13" s="13">
        <v>0.52389473684210519</v>
      </c>
      <c r="BG13" s="9">
        <v>0.5219473684210526</v>
      </c>
      <c r="BH13" s="9">
        <v>0.47810526315789476</v>
      </c>
      <c r="BI13" s="4">
        <v>50</v>
      </c>
      <c r="BJ13" s="4">
        <v>2.6315789473684212</v>
      </c>
      <c r="BK13" s="4">
        <v>69</v>
      </c>
      <c r="BL13" s="4">
        <v>3.6315789473684212</v>
      </c>
      <c r="BM13" s="4">
        <f t="shared" si="16"/>
        <v>119</v>
      </c>
      <c r="BN13" s="4">
        <f t="shared" si="17"/>
        <v>3.1315789473684212</v>
      </c>
      <c r="BO13" s="4">
        <v>202</v>
      </c>
      <c r="BP13" s="4">
        <v>10.631578947368421</v>
      </c>
      <c r="BQ13" s="4">
        <v>190</v>
      </c>
      <c r="BR13" s="4">
        <v>10</v>
      </c>
      <c r="BS13" s="4">
        <f t="shared" si="18"/>
        <v>392</v>
      </c>
      <c r="BT13" s="4">
        <f t="shared" si="19"/>
        <v>10.315789473684211</v>
      </c>
      <c r="BU13" s="4">
        <v>28</v>
      </c>
      <c r="BV13" s="4">
        <v>1.4736842105263157</v>
      </c>
      <c r="BW13" s="4">
        <v>37</v>
      </c>
      <c r="BX13" s="4">
        <v>1.9473684210526316</v>
      </c>
      <c r="BY13" s="4">
        <f t="shared" si="20"/>
        <v>65</v>
      </c>
      <c r="BZ13" s="4">
        <f t="shared" si="21"/>
        <v>1.7105263157894737</v>
      </c>
      <c r="CA13" s="4">
        <v>1</v>
      </c>
      <c r="CB13" s="4">
        <v>5.2631578947368418E-2</v>
      </c>
      <c r="CC13" s="8">
        <v>0</v>
      </c>
      <c r="CD13" s="8">
        <v>0</v>
      </c>
      <c r="CE13" s="4">
        <f t="shared" si="22"/>
        <v>1</v>
      </c>
      <c r="CF13" s="4">
        <f t="shared" si="23"/>
        <v>2.6315789473684209E-2</v>
      </c>
    </row>
    <row r="14" spans="1:84" x14ac:dyDescent="0.25">
      <c r="A14" s="4" t="s">
        <v>92</v>
      </c>
      <c r="B14" s="10">
        <v>1011732</v>
      </c>
      <c r="C14" s="4">
        <v>53249.052631578947</v>
      </c>
      <c r="D14" s="4">
        <v>60</v>
      </c>
      <c r="E14" s="6">
        <v>3.1578947368421053</v>
      </c>
      <c r="F14" s="4">
        <v>17</v>
      </c>
      <c r="G14" s="4">
        <v>0.89473684210526316</v>
      </c>
      <c r="H14" s="4">
        <f t="shared" si="0"/>
        <v>77</v>
      </c>
      <c r="I14" s="4">
        <f t="shared" si="1"/>
        <v>2.0263157894736841</v>
      </c>
      <c r="J14" s="6">
        <v>65.473684210526329</v>
      </c>
      <c r="K14" s="4">
        <v>34.526315789473685</v>
      </c>
      <c r="L14" s="4">
        <v>317</v>
      </c>
      <c r="M14" s="4">
        <v>16.684210526315791</v>
      </c>
      <c r="N14" s="8">
        <v>130</v>
      </c>
      <c r="O14" s="4">
        <v>6.8421052631578947</v>
      </c>
      <c r="P14" s="4">
        <f>L14+N14</f>
        <v>447</v>
      </c>
      <c r="Q14" s="4">
        <f t="shared" si="2"/>
        <v>11.763157894736842</v>
      </c>
      <c r="R14" s="4">
        <v>118</v>
      </c>
      <c r="S14" s="4">
        <v>6.2105263157894735</v>
      </c>
      <c r="T14" s="8">
        <v>50</v>
      </c>
      <c r="U14" s="4">
        <v>2.6315789473684212</v>
      </c>
      <c r="V14" s="4">
        <f t="shared" si="3"/>
        <v>168</v>
      </c>
      <c r="W14" s="4">
        <f t="shared" si="4"/>
        <v>4.4210526315789478</v>
      </c>
      <c r="X14" s="4">
        <v>113</v>
      </c>
      <c r="Y14" s="4">
        <v>5.9473684210526319</v>
      </c>
      <c r="Z14" s="8">
        <v>41</v>
      </c>
      <c r="AA14" s="8">
        <v>2.1578947368421053</v>
      </c>
      <c r="AB14" s="8">
        <f t="shared" si="5"/>
        <v>154</v>
      </c>
      <c r="AC14" s="8">
        <f t="shared" si="6"/>
        <v>4.0526315789473681</v>
      </c>
      <c r="AD14" s="4">
        <v>86</v>
      </c>
      <c r="AE14" s="4">
        <v>4.5263157894736841</v>
      </c>
      <c r="AF14" s="4">
        <v>39</v>
      </c>
      <c r="AG14" s="4">
        <v>2.0526315789473686</v>
      </c>
      <c r="AH14" s="14">
        <f t="shared" si="7"/>
        <v>125</v>
      </c>
      <c r="AI14" s="4">
        <f t="shared" si="8"/>
        <v>3.2894736842105261</v>
      </c>
      <c r="AJ14" s="12">
        <v>0.89415789473684215</v>
      </c>
      <c r="AK14" s="9">
        <v>0.78747368421052633</v>
      </c>
      <c r="AL14" s="12">
        <f t="shared" si="9"/>
        <v>0.84081578947368429</v>
      </c>
      <c r="AM14" s="6">
        <v>60</v>
      </c>
      <c r="AN14" s="4">
        <v>3.1578947368421053</v>
      </c>
      <c r="AO14" s="8">
        <v>15</v>
      </c>
      <c r="AP14" s="8">
        <v>0.78947368421052633</v>
      </c>
      <c r="AQ14" s="4">
        <f t="shared" si="10"/>
        <v>75</v>
      </c>
      <c r="AR14" s="4">
        <f t="shared" si="11"/>
        <v>1.9736842105263157</v>
      </c>
      <c r="AS14" s="6">
        <v>138</v>
      </c>
      <c r="AT14" s="4">
        <v>7.2631578947368425</v>
      </c>
      <c r="AU14" s="8">
        <v>41</v>
      </c>
      <c r="AV14" s="8">
        <v>2.1578947368421053</v>
      </c>
      <c r="AW14" s="4">
        <f t="shared" si="12"/>
        <v>179</v>
      </c>
      <c r="AX14" s="4">
        <f t="shared" si="13"/>
        <v>4.7105263157894735</v>
      </c>
      <c r="AY14" s="4">
        <v>28</v>
      </c>
      <c r="AZ14" s="4">
        <v>1.4736842105263157</v>
      </c>
      <c r="BA14" s="4">
        <v>33</v>
      </c>
      <c r="BB14" s="4">
        <v>1.736842105263158</v>
      </c>
      <c r="BC14" s="4">
        <f t="shared" si="14"/>
        <v>61</v>
      </c>
      <c r="BD14" s="4">
        <f t="shared" si="15"/>
        <v>1.6052631578947369</v>
      </c>
      <c r="BE14" s="9">
        <v>0.57447368421052625</v>
      </c>
      <c r="BF14" s="9">
        <v>0.54152631578947363</v>
      </c>
      <c r="BG14" s="9">
        <v>0.49931578947368416</v>
      </c>
      <c r="BH14" s="9">
        <v>0.50078947368421056</v>
      </c>
      <c r="BI14" s="8">
        <v>33</v>
      </c>
      <c r="BJ14" s="8">
        <v>1.736842105263158</v>
      </c>
      <c r="BK14" s="4">
        <v>56</v>
      </c>
      <c r="BL14" s="4">
        <v>2.9473684210526314</v>
      </c>
      <c r="BM14" s="8">
        <f t="shared" si="16"/>
        <v>89</v>
      </c>
      <c r="BN14" s="4">
        <f t="shared" si="17"/>
        <v>2.3421052631578947</v>
      </c>
      <c r="BO14" s="4">
        <v>172</v>
      </c>
      <c r="BP14" s="4">
        <v>9.0526315789473681</v>
      </c>
      <c r="BQ14" s="4">
        <v>202</v>
      </c>
      <c r="BR14" s="4">
        <v>10.631578947368421</v>
      </c>
      <c r="BS14" s="4">
        <f t="shared" si="18"/>
        <v>374</v>
      </c>
      <c r="BT14" s="4">
        <f t="shared" si="19"/>
        <v>9.8421052631578956</v>
      </c>
      <c r="BU14" s="4">
        <v>19</v>
      </c>
      <c r="BV14" s="4">
        <v>1</v>
      </c>
      <c r="BW14" s="4">
        <v>42</v>
      </c>
      <c r="BX14" s="4">
        <v>2.2105263157894739</v>
      </c>
      <c r="BY14" s="4">
        <f t="shared" si="20"/>
        <v>61</v>
      </c>
      <c r="BZ14" s="4">
        <f t="shared" si="21"/>
        <v>1.6052631578947369</v>
      </c>
      <c r="CA14" s="4">
        <v>1</v>
      </c>
      <c r="CB14" s="4">
        <v>5.2631578947368418E-2</v>
      </c>
      <c r="CC14" s="8">
        <v>0</v>
      </c>
      <c r="CD14" s="8">
        <v>0</v>
      </c>
      <c r="CE14" s="4">
        <f t="shared" si="22"/>
        <v>1</v>
      </c>
      <c r="CF14" s="4">
        <f t="shared" si="23"/>
        <v>2.6315789473684209E-2</v>
      </c>
    </row>
    <row r="15" spans="1:84" x14ac:dyDescent="0.25">
      <c r="A15" s="4" t="s">
        <v>93</v>
      </c>
      <c r="B15" s="10">
        <v>1397923</v>
      </c>
      <c r="C15" s="6">
        <v>73574.894736842107</v>
      </c>
      <c r="D15" s="4">
        <v>36</v>
      </c>
      <c r="E15" s="4">
        <v>1.8947368421052631</v>
      </c>
      <c r="F15" s="8">
        <v>10</v>
      </c>
      <c r="G15" s="8">
        <v>0.52631578947368418</v>
      </c>
      <c r="H15" s="4">
        <f t="shared" si="0"/>
        <v>46</v>
      </c>
      <c r="I15" s="4">
        <f t="shared" si="1"/>
        <v>1.2105263157894737</v>
      </c>
      <c r="J15" s="4">
        <v>52.84210526315789</v>
      </c>
      <c r="K15" s="4">
        <v>47.15789473684211</v>
      </c>
      <c r="L15" s="4">
        <v>343</v>
      </c>
      <c r="M15" s="4">
        <v>18.05263157894737</v>
      </c>
      <c r="N15" s="4">
        <v>210</v>
      </c>
      <c r="O15" s="4">
        <v>11.052631578947368</v>
      </c>
      <c r="P15" s="6">
        <f>L15+N15</f>
        <v>553</v>
      </c>
      <c r="Q15" s="4">
        <f t="shared" si="2"/>
        <v>14.552631578947368</v>
      </c>
      <c r="R15" s="4">
        <v>119</v>
      </c>
      <c r="S15" s="4">
        <v>6.2631578947368425</v>
      </c>
      <c r="T15" s="4">
        <v>52</v>
      </c>
      <c r="U15" s="4">
        <v>2.736842105263158</v>
      </c>
      <c r="V15" s="4">
        <f t="shared" si="3"/>
        <v>171</v>
      </c>
      <c r="W15" s="4">
        <f t="shared" si="4"/>
        <v>4.5</v>
      </c>
      <c r="X15" s="4">
        <v>118</v>
      </c>
      <c r="Y15" s="4">
        <v>6.2105263157894735</v>
      </c>
      <c r="Z15" s="4">
        <v>90</v>
      </c>
      <c r="AA15" s="4">
        <v>4.7368421052631575</v>
      </c>
      <c r="AB15" s="4">
        <f t="shared" si="5"/>
        <v>208</v>
      </c>
      <c r="AC15" s="4">
        <f t="shared" si="6"/>
        <v>5.4736842105263159</v>
      </c>
      <c r="AD15" s="4">
        <v>106</v>
      </c>
      <c r="AE15" s="4">
        <v>5.5789473684210522</v>
      </c>
      <c r="AF15" s="4">
        <v>68</v>
      </c>
      <c r="AG15" s="4">
        <v>3.5789473684210527</v>
      </c>
      <c r="AH15" s="6">
        <f t="shared" si="7"/>
        <v>174</v>
      </c>
      <c r="AI15" s="6">
        <f t="shared" si="8"/>
        <v>4.5789473684210522</v>
      </c>
      <c r="AJ15" s="9">
        <v>0.82057894736842119</v>
      </c>
      <c r="AK15" s="9">
        <v>0.79305263157894723</v>
      </c>
      <c r="AL15" s="9">
        <f t="shared" si="9"/>
        <v>0.80681578947368426</v>
      </c>
      <c r="AM15" s="4">
        <v>55</v>
      </c>
      <c r="AN15" s="4">
        <v>2.8947368421052633</v>
      </c>
      <c r="AO15" s="4">
        <v>21</v>
      </c>
      <c r="AP15" s="4">
        <v>1.1052631578947369</v>
      </c>
      <c r="AQ15" s="4">
        <f t="shared" si="10"/>
        <v>76</v>
      </c>
      <c r="AR15" s="4">
        <f t="shared" si="11"/>
        <v>2</v>
      </c>
      <c r="AS15" s="4">
        <v>113</v>
      </c>
      <c r="AT15" s="4">
        <v>5.9473684210526319</v>
      </c>
      <c r="AU15" s="4">
        <v>98</v>
      </c>
      <c r="AV15" s="4">
        <v>5.1578947368421053</v>
      </c>
      <c r="AW15" s="4">
        <f t="shared" si="12"/>
        <v>211</v>
      </c>
      <c r="AX15" s="4">
        <f t="shared" si="13"/>
        <v>5.5526315789473681</v>
      </c>
      <c r="AY15" s="4">
        <v>38</v>
      </c>
      <c r="AZ15" s="4">
        <v>2</v>
      </c>
      <c r="BA15" s="4">
        <v>26</v>
      </c>
      <c r="BB15" s="4">
        <v>1.368421052631579</v>
      </c>
      <c r="BC15" s="4">
        <f t="shared" si="14"/>
        <v>64</v>
      </c>
      <c r="BD15" s="4">
        <f t="shared" si="15"/>
        <v>1.6842105263157894</v>
      </c>
      <c r="BE15" s="9">
        <v>0.63294736842105259</v>
      </c>
      <c r="BF15" s="9">
        <v>0.58547368421052626</v>
      </c>
      <c r="BG15" s="9">
        <v>0.52657894736842104</v>
      </c>
      <c r="BH15" s="9">
        <v>0.47347368421052638</v>
      </c>
      <c r="BI15" s="4">
        <v>43</v>
      </c>
      <c r="BJ15" s="4">
        <v>2.263157894736842</v>
      </c>
      <c r="BK15" s="4">
        <v>84</v>
      </c>
      <c r="BL15" s="4">
        <v>4.4210526315789478</v>
      </c>
      <c r="BM15" s="4">
        <f t="shared" si="16"/>
        <v>127</v>
      </c>
      <c r="BN15" s="4">
        <f t="shared" si="17"/>
        <v>3.3421052631578947</v>
      </c>
      <c r="BO15" s="4">
        <v>211</v>
      </c>
      <c r="BP15" s="4">
        <v>11.105263157894736</v>
      </c>
      <c r="BQ15" s="4">
        <v>164</v>
      </c>
      <c r="BR15" s="8">
        <v>8.6315789473684212</v>
      </c>
      <c r="BS15" s="4">
        <f t="shared" si="18"/>
        <v>375</v>
      </c>
      <c r="BT15" s="4">
        <f t="shared" si="19"/>
        <v>9.8684210526315788</v>
      </c>
      <c r="BU15" s="4">
        <v>35</v>
      </c>
      <c r="BV15" s="4">
        <v>1.8421052631578947</v>
      </c>
      <c r="BW15" s="8">
        <v>27</v>
      </c>
      <c r="BX15" s="8">
        <v>1.4210526315789473</v>
      </c>
      <c r="BY15" s="4">
        <f t="shared" si="20"/>
        <v>62</v>
      </c>
      <c r="BZ15" s="4">
        <f t="shared" si="21"/>
        <v>1.631578947368421</v>
      </c>
      <c r="CA15" s="4">
        <v>2</v>
      </c>
      <c r="CB15" s="4">
        <v>0.10526315789473684</v>
      </c>
      <c r="CC15" s="8">
        <v>0</v>
      </c>
      <c r="CD15" s="8">
        <v>0</v>
      </c>
      <c r="CE15" s="4">
        <f t="shared" si="22"/>
        <v>2</v>
      </c>
      <c r="CF15" s="4">
        <f t="shared" si="23"/>
        <v>5.2631578947368418E-2</v>
      </c>
    </row>
    <row r="16" spans="1:84" x14ac:dyDescent="0.25">
      <c r="A16" s="4" t="s">
        <v>94</v>
      </c>
      <c r="B16" s="10">
        <v>990422</v>
      </c>
      <c r="C16" s="4">
        <v>52127.473684210527</v>
      </c>
      <c r="D16" s="4">
        <v>36</v>
      </c>
      <c r="E16" s="4">
        <v>1.8947368421052631</v>
      </c>
      <c r="F16" s="4">
        <v>14</v>
      </c>
      <c r="G16" s="4">
        <v>0.73684210526315796</v>
      </c>
      <c r="H16" s="4">
        <f t="shared" si="0"/>
        <v>50</v>
      </c>
      <c r="I16" s="4">
        <f t="shared" si="1"/>
        <v>1.3157894736842106</v>
      </c>
      <c r="J16" s="4">
        <v>53.926315789473676</v>
      </c>
      <c r="K16" s="4">
        <v>46.073684210526324</v>
      </c>
      <c r="L16" s="4">
        <v>343</v>
      </c>
      <c r="M16" s="4">
        <v>18.05263157894737</v>
      </c>
      <c r="N16" s="4">
        <v>153</v>
      </c>
      <c r="O16" s="4">
        <v>8.0526315789473681</v>
      </c>
      <c r="P16" s="4">
        <f>L16+N16</f>
        <v>496</v>
      </c>
      <c r="Q16" s="4">
        <f t="shared" si="2"/>
        <v>13.052631578947368</v>
      </c>
      <c r="R16" s="4">
        <v>110</v>
      </c>
      <c r="S16" s="4">
        <v>5.7894736842105265</v>
      </c>
      <c r="T16" s="4">
        <v>56</v>
      </c>
      <c r="U16" s="4">
        <v>2.9473684210526314</v>
      </c>
      <c r="V16" s="4">
        <f t="shared" si="3"/>
        <v>166</v>
      </c>
      <c r="W16" s="4">
        <f t="shared" si="4"/>
        <v>4.3684210526315788</v>
      </c>
      <c r="X16" s="6">
        <v>128</v>
      </c>
      <c r="Y16" s="6">
        <v>6.7368421052631575</v>
      </c>
      <c r="Z16" s="4">
        <v>53</v>
      </c>
      <c r="AA16" s="4">
        <v>2.7894736842105261</v>
      </c>
      <c r="AB16" s="4">
        <f t="shared" si="5"/>
        <v>181</v>
      </c>
      <c r="AC16" s="4">
        <f t="shared" si="6"/>
        <v>4.7631578947368425</v>
      </c>
      <c r="AD16" s="4">
        <v>105</v>
      </c>
      <c r="AE16" s="4">
        <v>5.5263157894736841</v>
      </c>
      <c r="AF16" s="4">
        <v>44</v>
      </c>
      <c r="AG16" s="4">
        <v>2.3157894736842106</v>
      </c>
      <c r="AH16" s="4">
        <f t="shared" si="7"/>
        <v>149</v>
      </c>
      <c r="AI16" s="4">
        <f t="shared" si="8"/>
        <v>3.9210526315789473</v>
      </c>
      <c r="AJ16" s="9">
        <v>0.79863157894736825</v>
      </c>
      <c r="AK16" s="9">
        <v>0.75489473684210551</v>
      </c>
      <c r="AL16" s="9">
        <f t="shared" si="9"/>
        <v>0.77676315789473693</v>
      </c>
      <c r="AM16" s="4">
        <v>54</v>
      </c>
      <c r="AN16" s="4">
        <v>2.8421052631578947</v>
      </c>
      <c r="AO16" s="4">
        <v>18</v>
      </c>
      <c r="AP16" s="4">
        <v>0.94736842105263153</v>
      </c>
      <c r="AQ16" s="4">
        <f t="shared" si="10"/>
        <v>72</v>
      </c>
      <c r="AR16" s="4">
        <f t="shared" si="11"/>
        <v>1.8947368421052631</v>
      </c>
      <c r="AS16" s="4">
        <v>155</v>
      </c>
      <c r="AT16" s="4">
        <v>8.1578947368421044</v>
      </c>
      <c r="AU16" s="4">
        <v>57</v>
      </c>
      <c r="AV16" s="4">
        <v>3</v>
      </c>
      <c r="AW16" s="4">
        <f t="shared" si="12"/>
        <v>212</v>
      </c>
      <c r="AX16" s="4">
        <f t="shared" si="13"/>
        <v>5.5789473684210522</v>
      </c>
      <c r="AY16" s="4">
        <v>29</v>
      </c>
      <c r="AZ16" s="4">
        <v>1.5263157894736843</v>
      </c>
      <c r="BA16" s="4">
        <v>22</v>
      </c>
      <c r="BB16" s="4">
        <v>1.1578947368421053</v>
      </c>
      <c r="BC16" s="4">
        <f t="shared" si="14"/>
        <v>51</v>
      </c>
      <c r="BD16" s="4">
        <f t="shared" si="15"/>
        <v>1.3421052631578947</v>
      </c>
      <c r="BE16" s="9">
        <v>0.60978947368421044</v>
      </c>
      <c r="BF16" s="9">
        <v>0.62547368421052607</v>
      </c>
      <c r="BG16" s="12">
        <v>0.59068421052631603</v>
      </c>
      <c r="BH16" s="13">
        <v>0.4093684210526316</v>
      </c>
      <c r="BI16" s="4">
        <v>43</v>
      </c>
      <c r="BJ16" s="4">
        <v>2.263157894736842</v>
      </c>
      <c r="BK16" s="4">
        <v>72</v>
      </c>
      <c r="BL16" s="6">
        <v>3.7894736842105261</v>
      </c>
      <c r="BM16" s="4">
        <f t="shared" si="16"/>
        <v>115</v>
      </c>
      <c r="BN16" s="4">
        <f t="shared" si="17"/>
        <v>3.0263157894736841</v>
      </c>
      <c r="BO16" s="4">
        <v>208</v>
      </c>
      <c r="BP16" s="4">
        <v>10.947368421052632</v>
      </c>
      <c r="BQ16" s="4">
        <v>219</v>
      </c>
      <c r="BR16" s="4">
        <v>11.526315789473685</v>
      </c>
      <c r="BS16" s="4">
        <f t="shared" si="18"/>
        <v>427</v>
      </c>
      <c r="BT16" s="4">
        <f t="shared" si="19"/>
        <v>11.236842105263158</v>
      </c>
      <c r="BU16" s="4">
        <v>31</v>
      </c>
      <c r="BV16" s="4">
        <v>1.631578947368421</v>
      </c>
      <c r="BW16" s="4">
        <v>41</v>
      </c>
      <c r="BX16" s="4">
        <v>2.1578947368421053</v>
      </c>
      <c r="BY16" s="4">
        <f t="shared" si="20"/>
        <v>72</v>
      </c>
      <c r="BZ16" s="4">
        <f t="shared" si="21"/>
        <v>1.8947368421052631</v>
      </c>
      <c r="CA16" s="4">
        <v>1</v>
      </c>
      <c r="CB16" s="4">
        <v>5.2631578947368418E-2</v>
      </c>
      <c r="CC16" s="8">
        <v>0</v>
      </c>
      <c r="CD16" s="8">
        <v>0</v>
      </c>
      <c r="CE16" s="4">
        <f t="shared" si="22"/>
        <v>1</v>
      </c>
      <c r="CF16" s="4">
        <f t="shared" si="23"/>
        <v>2.6315789473684209E-2</v>
      </c>
    </row>
    <row r="17" spans="1:84" x14ac:dyDescent="0.25">
      <c r="A17" s="4" t="s">
        <v>95</v>
      </c>
      <c r="B17" s="10">
        <v>554570</v>
      </c>
      <c r="C17" s="4">
        <v>29187.894736842107</v>
      </c>
      <c r="D17" s="4">
        <v>27</v>
      </c>
      <c r="E17" s="4">
        <v>1.4210526315789473</v>
      </c>
      <c r="F17" s="4">
        <v>24</v>
      </c>
      <c r="G17" s="4">
        <v>1.263157894736842</v>
      </c>
      <c r="H17" s="4">
        <f t="shared" si="0"/>
        <v>51</v>
      </c>
      <c r="I17" s="4">
        <f t="shared" si="1"/>
        <v>1.3421052631578947</v>
      </c>
      <c r="J17" s="4">
        <v>36.468421052631577</v>
      </c>
      <c r="K17" s="4">
        <v>63.531578947368416</v>
      </c>
      <c r="L17" s="8">
        <v>194</v>
      </c>
      <c r="M17" s="8">
        <v>10.210526315789474</v>
      </c>
      <c r="N17" s="4">
        <v>249</v>
      </c>
      <c r="O17" s="4">
        <v>13.105263157894736</v>
      </c>
      <c r="P17" s="4">
        <f>L17+N17</f>
        <v>443</v>
      </c>
      <c r="Q17" s="4">
        <f t="shared" si="2"/>
        <v>11.657894736842104</v>
      </c>
      <c r="R17" s="4">
        <v>70</v>
      </c>
      <c r="S17" s="4">
        <v>3.6842105263157894</v>
      </c>
      <c r="T17" s="4">
        <v>77</v>
      </c>
      <c r="U17" s="4">
        <v>4.0526315789473681</v>
      </c>
      <c r="V17" s="8">
        <f t="shared" si="3"/>
        <v>147</v>
      </c>
      <c r="W17" s="4">
        <f t="shared" si="4"/>
        <v>3.8684210526315788</v>
      </c>
      <c r="X17" s="4">
        <v>73</v>
      </c>
      <c r="Y17" s="4">
        <v>3.8421052631578947</v>
      </c>
      <c r="Z17" s="4">
        <v>99</v>
      </c>
      <c r="AA17" s="4">
        <v>5.2105263157894735</v>
      </c>
      <c r="AB17" s="4">
        <f t="shared" si="5"/>
        <v>172</v>
      </c>
      <c r="AC17" s="4">
        <f t="shared" si="6"/>
        <v>4.5263157894736841</v>
      </c>
      <c r="AD17" s="4">
        <v>51</v>
      </c>
      <c r="AE17" s="4">
        <v>2.6842105263157894</v>
      </c>
      <c r="AF17" s="4">
        <v>73</v>
      </c>
      <c r="AG17" s="4">
        <v>3.8421052631578947</v>
      </c>
      <c r="AH17" s="4">
        <f t="shared" si="7"/>
        <v>124</v>
      </c>
      <c r="AI17" s="4">
        <f t="shared" si="8"/>
        <v>3.263157894736842</v>
      </c>
      <c r="AJ17" s="13">
        <v>0.69926315789473692</v>
      </c>
      <c r="AK17" s="9">
        <v>0.8227894736842104</v>
      </c>
      <c r="AL17" s="13">
        <f t="shared" si="9"/>
        <v>0.76102631578947366</v>
      </c>
      <c r="AM17" s="8">
        <v>18</v>
      </c>
      <c r="AN17" s="8">
        <v>0.94736842105263153</v>
      </c>
      <c r="AO17" s="4">
        <v>30</v>
      </c>
      <c r="AP17" s="4">
        <v>1.5789473684210527</v>
      </c>
      <c r="AQ17" s="4">
        <f t="shared" si="10"/>
        <v>48</v>
      </c>
      <c r="AR17" s="4">
        <f t="shared" si="11"/>
        <v>1.263157894736842</v>
      </c>
      <c r="AS17" s="8">
        <v>50</v>
      </c>
      <c r="AT17" s="4">
        <v>2.6315789473684212</v>
      </c>
      <c r="AU17" s="4">
        <v>112</v>
      </c>
      <c r="AV17" s="4">
        <v>5.8947368421052628</v>
      </c>
      <c r="AW17" s="8">
        <f t="shared" si="12"/>
        <v>162</v>
      </c>
      <c r="AX17" s="8">
        <f t="shared" si="13"/>
        <v>4.2631578947368425</v>
      </c>
      <c r="AY17" s="4">
        <v>30</v>
      </c>
      <c r="AZ17" s="4">
        <v>1.5789473684210527</v>
      </c>
      <c r="BA17" s="4">
        <v>26</v>
      </c>
      <c r="BB17" s="4">
        <v>1.368421052631579</v>
      </c>
      <c r="BC17" s="4">
        <f t="shared" si="14"/>
        <v>56</v>
      </c>
      <c r="BD17" s="4">
        <f t="shared" si="15"/>
        <v>1.4736842105263157</v>
      </c>
      <c r="BE17" s="9">
        <v>0.57626315789473681</v>
      </c>
      <c r="BF17" s="9">
        <v>0.58810526315789469</v>
      </c>
      <c r="BG17" s="9">
        <v>0.48768421052631572</v>
      </c>
      <c r="BH17" s="9">
        <v>0.51231578947368417</v>
      </c>
      <c r="BI17" s="4">
        <v>50</v>
      </c>
      <c r="BJ17" s="4">
        <v>2.6315789473684212</v>
      </c>
      <c r="BK17" s="8">
        <v>44</v>
      </c>
      <c r="BL17" s="8">
        <v>2.3157894736842106</v>
      </c>
      <c r="BM17" s="4">
        <f t="shared" si="16"/>
        <v>94</v>
      </c>
      <c r="BN17" s="4">
        <f t="shared" si="17"/>
        <v>2.4736842105263159</v>
      </c>
      <c r="BO17" s="4">
        <v>228</v>
      </c>
      <c r="BP17" s="4">
        <v>12</v>
      </c>
      <c r="BQ17" s="4">
        <v>219</v>
      </c>
      <c r="BR17" s="4">
        <v>11.526315789473685</v>
      </c>
      <c r="BS17" s="4">
        <f t="shared" si="18"/>
        <v>447</v>
      </c>
      <c r="BT17" s="6">
        <f t="shared" si="19"/>
        <v>11.763157894736842</v>
      </c>
      <c r="BU17" s="6">
        <v>49</v>
      </c>
      <c r="BV17" s="6">
        <v>2.5789473684210527</v>
      </c>
      <c r="BW17" s="4">
        <v>38</v>
      </c>
      <c r="BX17" s="4">
        <v>2</v>
      </c>
      <c r="BY17" s="6">
        <f t="shared" si="20"/>
        <v>87</v>
      </c>
      <c r="BZ17" s="6">
        <f t="shared" si="21"/>
        <v>2.2894736842105261</v>
      </c>
      <c r="CA17" s="8">
        <v>0</v>
      </c>
      <c r="CB17" s="8">
        <v>0</v>
      </c>
      <c r="CC17" s="8">
        <v>0</v>
      </c>
      <c r="CD17" s="8">
        <v>0</v>
      </c>
      <c r="CE17" s="8">
        <f t="shared" si="22"/>
        <v>0</v>
      </c>
      <c r="CF17" s="8">
        <f t="shared" si="23"/>
        <v>0</v>
      </c>
    </row>
    <row r="18" spans="1:84" x14ac:dyDescent="0.25">
      <c r="A18" s="4" t="s">
        <v>96</v>
      </c>
      <c r="B18" s="10">
        <v>579168</v>
      </c>
      <c r="C18" s="4">
        <v>30482.526315789473</v>
      </c>
      <c r="D18" s="4">
        <v>19</v>
      </c>
      <c r="E18" s="4">
        <v>1</v>
      </c>
      <c r="F18" s="6">
        <v>37</v>
      </c>
      <c r="G18" s="4">
        <v>1.9473684210526316</v>
      </c>
      <c r="H18" s="4">
        <f t="shared" si="0"/>
        <v>56</v>
      </c>
      <c r="I18" s="4">
        <f t="shared" si="1"/>
        <v>1.4736842105263159</v>
      </c>
      <c r="J18" s="4">
        <v>44.521052631578954</v>
      </c>
      <c r="K18" s="4">
        <v>55.478947368421046</v>
      </c>
      <c r="L18" s="4">
        <v>228</v>
      </c>
      <c r="M18" s="4">
        <v>12</v>
      </c>
      <c r="N18" s="4">
        <v>252</v>
      </c>
      <c r="O18" s="4">
        <v>13.263157894736842</v>
      </c>
      <c r="P18" s="4">
        <f>L18+N18</f>
        <v>480</v>
      </c>
      <c r="Q18" s="4">
        <f t="shared" si="2"/>
        <v>12.631578947368421</v>
      </c>
      <c r="R18" s="4">
        <v>80</v>
      </c>
      <c r="S18" s="4">
        <v>4.2105263157894735</v>
      </c>
      <c r="T18" s="4">
        <v>75</v>
      </c>
      <c r="U18" s="4">
        <v>3.9473684210526314</v>
      </c>
      <c r="V18" s="4">
        <f t="shared" si="3"/>
        <v>155</v>
      </c>
      <c r="W18" s="4">
        <f t="shared" si="4"/>
        <v>4.0789473684210522</v>
      </c>
      <c r="X18" s="4">
        <v>92</v>
      </c>
      <c r="Y18" s="4">
        <v>4.8421052631578947</v>
      </c>
      <c r="Z18" s="4">
        <v>88</v>
      </c>
      <c r="AA18" s="4">
        <v>4.6315789473684212</v>
      </c>
      <c r="AB18" s="4">
        <f t="shared" si="5"/>
        <v>180</v>
      </c>
      <c r="AC18" s="4">
        <f t="shared" si="6"/>
        <v>4.7368421052631575</v>
      </c>
      <c r="AD18" s="4">
        <v>56</v>
      </c>
      <c r="AE18" s="4">
        <v>2.9473684210526314</v>
      </c>
      <c r="AF18" s="4">
        <v>89</v>
      </c>
      <c r="AG18" s="4">
        <v>4.6842105263157894</v>
      </c>
      <c r="AH18" s="4">
        <f t="shared" si="7"/>
        <v>145</v>
      </c>
      <c r="AI18" s="4">
        <f t="shared" si="8"/>
        <v>3.8157894736842106</v>
      </c>
      <c r="AJ18" s="9">
        <v>0.75936842105263169</v>
      </c>
      <c r="AK18" s="9">
        <v>0.78831578947368408</v>
      </c>
      <c r="AL18" s="9">
        <f t="shared" si="9"/>
        <v>0.77384210526315789</v>
      </c>
      <c r="AM18" s="4">
        <v>20</v>
      </c>
      <c r="AN18" s="4">
        <v>1.0526315789473684</v>
      </c>
      <c r="AO18" s="4">
        <v>37</v>
      </c>
      <c r="AP18" s="4">
        <v>1.9473684210526316</v>
      </c>
      <c r="AQ18" s="4">
        <f t="shared" si="10"/>
        <v>57</v>
      </c>
      <c r="AR18" s="4">
        <f t="shared" si="11"/>
        <v>1.5</v>
      </c>
      <c r="AS18" s="4">
        <v>88</v>
      </c>
      <c r="AT18" s="4">
        <v>4.6315789473684212</v>
      </c>
      <c r="AU18" s="4">
        <v>88</v>
      </c>
      <c r="AV18" s="4">
        <v>4.6315789473684212</v>
      </c>
      <c r="AW18" s="4">
        <f t="shared" si="12"/>
        <v>176</v>
      </c>
      <c r="AX18" s="4">
        <f t="shared" si="13"/>
        <v>4.6315789473684212</v>
      </c>
      <c r="AY18" s="4">
        <v>33</v>
      </c>
      <c r="AZ18" s="4">
        <v>1.736842105263158</v>
      </c>
      <c r="BA18" s="4">
        <v>24</v>
      </c>
      <c r="BB18" s="4">
        <v>1.263157894736842</v>
      </c>
      <c r="BC18" s="4">
        <f t="shared" si="14"/>
        <v>57</v>
      </c>
      <c r="BD18" s="4">
        <f t="shared" si="15"/>
        <v>1.5</v>
      </c>
      <c r="BE18" s="9">
        <v>0.5841578947368421</v>
      </c>
      <c r="BF18" s="9">
        <v>0.59226315789473682</v>
      </c>
      <c r="BG18" s="9">
        <v>0.47878947368421054</v>
      </c>
      <c r="BH18" s="9">
        <v>0.52121052631578946</v>
      </c>
      <c r="BI18" s="4">
        <v>35</v>
      </c>
      <c r="BJ18" s="4">
        <v>1.8421052631578947</v>
      </c>
      <c r="BK18" s="4">
        <v>57</v>
      </c>
      <c r="BL18" s="4">
        <v>3</v>
      </c>
      <c r="BM18" s="4">
        <f t="shared" si="16"/>
        <v>92</v>
      </c>
      <c r="BN18" s="8">
        <f t="shared" si="17"/>
        <v>2.4210526315789473</v>
      </c>
      <c r="BO18" s="4">
        <v>200</v>
      </c>
      <c r="BP18" s="4">
        <v>10.526315789473685</v>
      </c>
      <c r="BQ18" s="4">
        <v>202</v>
      </c>
      <c r="BR18" s="4">
        <v>10.631578947368421</v>
      </c>
      <c r="BS18" s="4">
        <f t="shared" si="18"/>
        <v>402</v>
      </c>
      <c r="BT18" s="4">
        <f t="shared" si="19"/>
        <v>10.578947368421053</v>
      </c>
      <c r="BU18" s="4">
        <v>26</v>
      </c>
      <c r="BV18" s="4">
        <v>1.368421052631579</v>
      </c>
      <c r="BW18" s="4">
        <v>33</v>
      </c>
      <c r="BX18" s="4">
        <v>1.736842105263158</v>
      </c>
      <c r="BY18" s="4">
        <f t="shared" si="20"/>
        <v>59</v>
      </c>
      <c r="BZ18" s="4">
        <f t="shared" si="21"/>
        <v>1.5526315789473684</v>
      </c>
      <c r="CA18" s="8">
        <v>0</v>
      </c>
      <c r="CB18" s="8">
        <v>0</v>
      </c>
      <c r="CC18" s="4">
        <v>1</v>
      </c>
      <c r="CD18" s="4">
        <v>5.2631578947368418E-2</v>
      </c>
      <c r="CE18" s="4">
        <f t="shared" si="22"/>
        <v>1</v>
      </c>
      <c r="CF18" s="4">
        <f t="shared" si="23"/>
        <v>2.6315789473684209E-2</v>
      </c>
    </row>
    <row r="19" spans="1:84" x14ac:dyDescent="0.25">
      <c r="A19" s="4" t="s">
        <v>97</v>
      </c>
      <c r="B19" s="10">
        <v>1170118</v>
      </c>
      <c r="C19" s="4">
        <v>61585.15789473684</v>
      </c>
      <c r="D19" s="4">
        <v>37</v>
      </c>
      <c r="E19" s="4">
        <v>1.9473684210526316</v>
      </c>
      <c r="F19" s="4">
        <v>25</v>
      </c>
      <c r="G19" s="4">
        <v>1.3157894736842106</v>
      </c>
      <c r="H19" s="4">
        <f t="shared" si="0"/>
        <v>62</v>
      </c>
      <c r="I19" s="4">
        <f t="shared" si="1"/>
        <v>1.6315789473684212</v>
      </c>
      <c r="J19" s="4">
        <v>50.973684210526315</v>
      </c>
      <c r="K19" s="4">
        <v>49.026315789473685</v>
      </c>
      <c r="L19" s="4">
        <v>289</v>
      </c>
      <c r="M19" s="4">
        <v>15.210526315789474</v>
      </c>
      <c r="N19" s="4">
        <v>228</v>
      </c>
      <c r="O19" s="4">
        <v>12</v>
      </c>
      <c r="P19" s="4">
        <f>L19+N19</f>
        <v>517</v>
      </c>
      <c r="Q19" s="6">
        <f t="shared" si="2"/>
        <v>13.605263157894736</v>
      </c>
      <c r="R19" s="4">
        <v>115</v>
      </c>
      <c r="S19" s="4">
        <v>6.0526315789473681</v>
      </c>
      <c r="T19" s="4">
        <v>77</v>
      </c>
      <c r="U19" s="4">
        <v>4.0526315789473681</v>
      </c>
      <c r="V19" s="4">
        <f t="shared" si="3"/>
        <v>192</v>
      </c>
      <c r="W19" s="4">
        <f t="shared" si="4"/>
        <v>5.0526315789473681</v>
      </c>
      <c r="X19" s="4">
        <v>89</v>
      </c>
      <c r="Y19" s="4">
        <v>4.6842105263157894</v>
      </c>
      <c r="Z19" s="4">
        <v>82</v>
      </c>
      <c r="AA19" s="4">
        <v>4.3157894736842106</v>
      </c>
      <c r="AB19" s="4">
        <f t="shared" si="5"/>
        <v>171</v>
      </c>
      <c r="AC19" s="4">
        <f t="shared" si="6"/>
        <v>4.5</v>
      </c>
      <c r="AD19" s="4">
        <v>85</v>
      </c>
      <c r="AE19" s="4">
        <v>4.4736842105263159</v>
      </c>
      <c r="AF19" s="4">
        <v>69</v>
      </c>
      <c r="AG19" s="4">
        <v>3.6315789473684212</v>
      </c>
      <c r="AH19" s="4">
        <f t="shared" si="7"/>
        <v>154</v>
      </c>
      <c r="AI19" s="4">
        <f t="shared" si="8"/>
        <v>4.0526315789473681</v>
      </c>
      <c r="AJ19" s="9">
        <v>0.83347368421052626</v>
      </c>
      <c r="AK19" s="9">
        <v>0.8231578947368422</v>
      </c>
      <c r="AL19" s="9">
        <f t="shared" si="9"/>
        <v>0.82831578947368423</v>
      </c>
      <c r="AM19" s="4">
        <v>36</v>
      </c>
      <c r="AN19" s="4">
        <v>1.8947368421052631</v>
      </c>
      <c r="AO19" s="4">
        <v>20</v>
      </c>
      <c r="AP19" s="4">
        <v>1.0526315789473684</v>
      </c>
      <c r="AQ19" s="4">
        <f t="shared" si="10"/>
        <v>56</v>
      </c>
      <c r="AR19" s="4">
        <f t="shared" si="11"/>
        <v>1.4736842105263157</v>
      </c>
      <c r="AS19" s="4">
        <v>117</v>
      </c>
      <c r="AT19" s="4">
        <v>6.1578947368421053</v>
      </c>
      <c r="AU19" s="4">
        <v>80</v>
      </c>
      <c r="AV19" s="4">
        <v>4.2105263157894735</v>
      </c>
      <c r="AW19" s="4">
        <f t="shared" si="12"/>
        <v>197</v>
      </c>
      <c r="AX19" s="4">
        <f t="shared" si="13"/>
        <v>5.1842105263157894</v>
      </c>
      <c r="AY19" s="4">
        <v>24</v>
      </c>
      <c r="AZ19" s="4">
        <v>1.263157894736842</v>
      </c>
      <c r="BA19" s="4">
        <v>19</v>
      </c>
      <c r="BB19" s="4">
        <v>1</v>
      </c>
      <c r="BC19" s="8">
        <f t="shared" si="14"/>
        <v>43</v>
      </c>
      <c r="BD19" s="8">
        <f t="shared" si="15"/>
        <v>1.131578947368421</v>
      </c>
      <c r="BE19" s="9">
        <v>0.58494736842105266</v>
      </c>
      <c r="BF19" s="12">
        <v>0.63094736842105259</v>
      </c>
      <c r="BG19" s="9">
        <v>0.53947368421052633</v>
      </c>
      <c r="BH19" s="9">
        <v>0.46052631578947367</v>
      </c>
      <c r="BI19" s="4">
        <v>52</v>
      </c>
      <c r="BJ19" s="4">
        <v>2.736842105263158</v>
      </c>
      <c r="BK19" s="4">
        <v>75</v>
      </c>
      <c r="BL19" s="4">
        <v>3.9473684210526314</v>
      </c>
      <c r="BM19" s="4">
        <f t="shared" si="16"/>
        <v>127</v>
      </c>
      <c r="BN19" s="4">
        <f t="shared" si="17"/>
        <v>3.3421052631578947</v>
      </c>
      <c r="BO19" s="4">
        <v>227</v>
      </c>
      <c r="BP19" s="4">
        <v>11.947368421052632</v>
      </c>
      <c r="BQ19" s="4">
        <v>189</v>
      </c>
      <c r="BR19" s="4">
        <v>9.9473684210526319</v>
      </c>
      <c r="BS19" s="4">
        <f t="shared" si="18"/>
        <v>416</v>
      </c>
      <c r="BT19" s="4">
        <f t="shared" si="19"/>
        <v>10.947368421052632</v>
      </c>
      <c r="BU19" s="4">
        <v>41</v>
      </c>
      <c r="BV19" s="4">
        <v>2.1578947368421053</v>
      </c>
      <c r="BW19" s="4">
        <v>40</v>
      </c>
      <c r="BX19" s="4">
        <v>2.1052631578947367</v>
      </c>
      <c r="BY19" s="4">
        <f t="shared" si="20"/>
        <v>81</v>
      </c>
      <c r="BZ19" s="4">
        <f t="shared" si="21"/>
        <v>2.1315789473684212</v>
      </c>
      <c r="CA19" s="4">
        <v>1</v>
      </c>
      <c r="CB19" s="4">
        <v>5.2631578947368418E-2</v>
      </c>
      <c r="CC19" s="4">
        <v>1</v>
      </c>
      <c r="CD19" s="4">
        <v>5.2631578947368418E-2</v>
      </c>
      <c r="CE19" s="4">
        <f t="shared" si="22"/>
        <v>2</v>
      </c>
      <c r="CF19" s="4">
        <f t="shared" si="23"/>
        <v>5.2631578947368418E-2</v>
      </c>
    </row>
    <row r="20" spans="1:84" x14ac:dyDescent="0.25">
      <c r="A20" s="4" t="s">
        <v>98</v>
      </c>
      <c r="B20" s="10">
        <v>1186784</v>
      </c>
      <c r="C20" s="4">
        <v>62462.315789473687</v>
      </c>
      <c r="D20" s="4">
        <v>26</v>
      </c>
      <c r="E20" s="4">
        <v>1.368421052631579</v>
      </c>
      <c r="F20" s="4">
        <v>24</v>
      </c>
      <c r="G20" s="4">
        <v>1.263157894736842</v>
      </c>
      <c r="H20" s="4">
        <f t="shared" si="0"/>
        <v>50</v>
      </c>
      <c r="I20" s="4">
        <f t="shared" si="1"/>
        <v>1.3157894736842106</v>
      </c>
      <c r="J20" s="4">
        <v>42.084210526315793</v>
      </c>
      <c r="K20" s="4">
        <v>57.915789473684214</v>
      </c>
      <c r="L20" s="4">
        <v>263</v>
      </c>
      <c r="M20" s="4">
        <v>13.842105263157896</v>
      </c>
      <c r="N20" s="4">
        <v>221</v>
      </c>
      <c r="O20" s="4">
        <v>11.631578947368421</v>
      </c>
      <c r="P20" s="4">
        <f>L20+N20</f>
        <v>484</v>
      </c>
      <c r="Q20" s="4">
        <f t="shared" si="2"/>
        <v>12.736842105263158</v>
      </c>
      <c r="R20" s="4">
        <v>77</v>
      </c>
      <c r="S20" s="4">
        <v>4.0526315789473681</v>
      </c>
      <c r="T20" s="4">
        <v>74</v>
      </c>
      <c r="U20" s="4">
        <v>3.8947368421052633</v>
      </c>
      <c r="V20" s="4">
        <f t="shared" si="3"/>
        <v>151</v>
      </c>
      <c r="W20" s="4">
        <f t="shared" si="4"/>
        <v>3.9736842105263159</v>
      </c>
      <c r="X20" s="4">
        <v>104</v>
      </c>
      <c r="Y20" s="4">
        <v>5.4736842105263159</v>
      </c>
      <c r="Z20" s="4">
        <v>86</v>
      </c>
      <c r="AA20" s="4">
        <v>4.5263157894736841</v>
      </c>
      <c r="AB20" s="4">
        <f t="shared" si="5"/>
        <v>190</v>
      </c>
      <c r="AC20" s="4">
        <f t="shared" si="6"/>
        <v>5</v>
      </c>
      <c r="AD20" s="4">
        <v>82</v>
      </c>
      <c r="AE20" s="4">
        <v>4.3157894736842106</v>
      </c>
      <c r="AF20" s="4">
        <v>61</v>
      </c>
      <c r="AG20" s="4">
        <v>3.2105263157894739</v>
      </c>
      <c r="AH20" s="4">
        <f t="shared" si="7"/>
        <v>143</v>
      </c>
      <c r="AI20" s="4">
        <f t="shared" si="8"/>
        <v>3.763157894736842</v>
      </c>
      <c r="AJ20" s="9">
        <v>0.78573684210526329</v>
      </c>
      <c r="AK20" s="12">
        <v>0.84110526315789502</v>
      </c>
      <c r="AL20" s="9">
        <f t="shared" si="9"/>
        <v>0.81342105263157916</v>
      </c>
      <c r="AM20" s="4">
        <v>26</v>
      </c>
      <c r="AN20" s="4">
        <v>1.368421052631579</v>
      </c>
      <c r="AO20" s="4">
        <v>24</v>
      </c>
      <c r="AP20" s="4">
        <v>1.263157894736842</v>
      </c>
      <c r="AQ20" s="4">
        <f t="shared" si="10"/>
        <v>50</v>
      </c>
      <c r="AR20" s="4">
        <f t="shared" si="11"/>
        <v>1.3157894736842106</v>
      </c>
      <c r="AS20" s="4">
        <v>106</v>
      </c>
      <c r="AT20" s="4">
        <v>5.5789473684210522</v>
      </c>
      <c r="AU20" s="4">
        <v>76</v>
      </c>
      <c r="AV20" s="4">
        <v>4</v>
      </c>
      <c r="AW20" s="4">
        <f t="shared" si="12"/>
        <v>182</v>
      </c>
      <c r="AX20" s="4">
        <f t="shared" si="13"/>
        <v>4.7894736842105265</v>
      </c>
      <c r="AY20" s="4">
        <v>37</v>
      </c>
      <c r="AZ20" s="4">
        <v>1.9473684210526316</v>
      </c>
      <c r="BA20" s="8">
        <v>18</v>
      </c>
      <c r="BB20" s="8">
        <v>0.94736842105263153</v>
      </c>
      <c r="BC20" s="4">
        <f t="shared" si="14"/>
        <v>55</v>
      </c>
      <c r="BD20" s="4">
        <f t="shared" si="15"/>
        <v>1.4473684210526316</v>
      </c>
      <c r="BE20" s="9">
        <v>0.5751578947368422</v>
      </c>
      <c r="BF20" s="9">
        <v>0.58594736842105266</v>
      </c>
      <c r="BG20" s="9">
        <v>0.53263157894736846</v>
      </c>
      <c r="BH20" s="9">
        <v>0.4674210526315789</v>
      </c>
      <c r="BI20" s="4">
        <v>51</v>
      </c>
      <c r="BJ20" s="4">
        <v>2.6842105263157894</v>
      </c>
      <c r="BK20" s="4">
        <v>51</v>
      </c>
      <c r="BL20" s="4">
        <v>2.6842105263157894</v>
      </c>
      <c r="BM20" s="4">
        <f t="shared" si="16"/>
        <v>102</v>
      </c>
      <c r="BN20" s="4">
        <f t="shared" si="17"/>
        <v>2.6842105263157894</v>
      </c>
      <c r="BO20" s="8">
        <v>165</v>
      </c>
      <c r="BP20" s="8">
        <v>8.6842105263157894</v>
      </c>
      <c r="BQ20" s="8">
        <v>152</v>
      </c>
      <c r="BR20" s="4">
        <v>8</v>
      </c>
      <c r="BS20" s="8">
        <f t="shared" si="18"/>
        <v>317</v>
      </c>
      <c r="BT20" s="8">
        <f t="shared" si="19"/>
        <v>8.3421052631578956</v>
      </c>
      <c r="BU20" s="4">
        <v>19</v>
      </c>
      <c r="BV20" s="4">
        <v>1</v>
      </c>
      <c r="BW20" s="8">
        <v>27</v>
      </c>
      <c r="BX20" s="8">
        <v>1.4210526315789473</v>
      </c>
      <c r="BY20" s="8">
        <f t="shared" si="20"/>
        <v>46</v>
      </c>
      <c r="BZ20" s="8">
        <f t="shared" si="21"/>
        <v>1.2105263157894737</v>
      </c>
      <c r="CA20" s="8">
        <v>0</v>
      </c>
      <c r="CB20" s="8">
        <v>0</v>
      </c>
      <c r="CC20" s="8">
        <v>0</v>
      </c>
      <c r="CD20" s="8">
        <v>0</v>
      </c>
      <c r="CE20" s="8">
        <f t="shared" si="22"/>
        <v>0</v>
      </c>
      <c r="CF20" s="8">
        <f t="shared" si="23"/>
        <v>0</v>
      </c>
    </row>
    <row r="21" spans="1:84" x14ac:dyDescent="0.25">
      <c r="A21" s="4" t="s">
        <v>99</v>
      </c>
      <c r="B21" s="10">
        <v>598658</v>
      </c>
      <c r="C21" s="4">
        <v>31508.315789473683</v>
      </c>
      <c r="D21" s="4">
        <v>19</v>
      </c>
      <c r="E21" s="4">
        <v>1</v>
      </c>
      <c r="F21" s="4">
        <v>20</v>
      </c>
      <c r="G21" s="4">
        <v>1.0526315789473684</v>
      </c>
      <c r="H21" s="8">
        <f t="shared" si="0"/>
        <v>39</v>
      </c>
      <c r="I21" s="8">
        <f t="shared" si="1"/>
        <v>1.0263157894736841</v>
      </c>
      <c r="J21" s="4">
        <v>48.410526315789468</v>
      </c>
      <c r="K21" s="4">
        <v>51.589473684210532</v>
      </c>
      <c r="L21" s="4">
        <v>212</v>
      </c>
      <c r="M21" s="4">
        <v>11.157894736842104</v>
      </c>
      <c r="N21" s="4">
        <v>269</v>
      </c>
      <c r="O21" s="4">
        <v>14.157894736842104</v>
      </c>
      <c r="P21" s="4">
        <f>L21+N21</f>
        <v>481</v>
      </c>
      <c r="Q21" s="4">
        <f t="shared" si="2"/>
        <v>12.657894736842104</v>
      </c>
      <c r="R21" s="4">
        <v>76</v>
      </c>
      <c r="S21" s="4">
        <v>4</v>
      </c>
      <c r="T21" s="4">
        <v>75</v>
      </c>
      <c r="U21" s="4">
        <v>3.9473684210526314</v>
      </c>
      <c r="V21" s="4">
        <f t="shared" si="3"/>
        <v>151</v>
      </c>
      <c r="W21" s="4">
        <f t="shared" si="4"/>
        <v>3.9736842105263159</v>
      </c>
      <c r="X21" s="4">
        <v>78</v>
      </c>
      <c r="Y21" s="4">
        <v>4.1052631578947372</v>
      </c>
      <c r="Z21" s="4">
        <v>98</v>
      </c>
      <c r="AA21" s="4">
        <v>5.1578947368421053</v>
      </c>
      <c r="AB21" s="4">
        <f t="shared" si="5"/>
        <v>176</v>
      </c>
      <c r="AC21" s="4">
        <f t="shared" si="6"/>
        <v>4.6315789473684212</v>
      </c>
      <c r="AD21" s="4">
        <v>58</v>
      </c>
      <c r="AE21" s="4">
        <v>3.0526315789473686</v>
      </c>
      <c r="AF21" s="6">
        <v>96</v>
      </c>
      <c r="AG21" s="6">
        <v>5.0526315789473681</v>
      </c>
      <c r="AH21" s="4">
        <f t="shared" si="7"/>
        <v>154</v>
      </c>
      <c r="AI21" s="4">
        <f t="shared" si="8"/>
        <v>4.0526315789473681</v>
      </c>
      <c r="AJ21" s="9">
        <v>0.78889473684210509</v>
      </c>
      <c r="AK21" s="9">
        <v>0.79994736842105252</v>
      </c>
      <c r="AL21" s="9">
        <f t="shared" si="9"/>
        <v>0.79442105263157881</v>
      </c>
      <c r="AM21" s="8">
        <v>18</v>
      </c>
      <c r="AN21" s="8">
        <v>0.94736842105263153</v>
      </c>
      <c r="AO21" s="4">
        <v>19</v>
      </c>
      <c r="AP21" s="4">
        <v>1</v>
      </c>
      <c r="AQ21" s="8">
        <f t="shared" si="10"/>
        <v>37</v>
      </c>
      <c r="AR21" s="8">
        <f t="shared" si="11"/>
        <v>0.97368421052631582</v>
      </c>
      <c r="AS21" s="4">
        <v>101</v>
      </c>
      <c r="AT21" s="4">
        <v>5.3157894736842106</v>
      </c>
      <c r="AU21" s="4">
        <v>112</v>
      </c>
      <c r="AV21" s="4">
        <v>5.8947368421052628</v>
      </c>
      <c r="AW21" s="6">
        <f t="shared" si="12"/>
        <v>213</v>
      </c>
      <c r="AX21" s="6">
        <f t="shared" si="13"/>
        <v>5.6052631578947372</v>
      </c>
      <c r="AY21" s="4">
        <v>35</v>
      </c>
      <c r="AZ21" s="4">
        <v>1.8421052631578947</v>
      </c>
      <c r="BA21" s="4">
        <v>19</v>
      </c>
      <c r="BB21" s="4">
        <v>1</v>
      </c>
      <c r="BC21" s="4">
        <f t="shared" si="14"/>
        <v>54</v>
      </c>
      <c r="BD21" s="4">
        <f t="shared" si="15"/>
        <v>1.4210526315789473</v>
      </c>
      <c r="BE21" s="13">
        <v>0.54842105263157892</v>
      </c>
      <c r="BF21" s="9">
        <v>0.53421052631578936</v>
      </c>
      <c r="BG21" s="13">
        <v>0.45505263157894738</v>
      </c>
      <c r="BH21" s="9">
        <v>0.54494736842105274</v>
      </c>
      <c r="BI21" s="4">
        <v>52</v>
      </c>
      <c r="BJ21" s="4">
        <v>2.736842105263158</v>
      </c>
      <c r="BK21" s="4">
        <v>57</v>
      </c>
      <c r="BL21" s="4">
        <v>3</v>
      </c>
      <c r="BM21" s="4">
        <f t="shared" si="16"/>
        <v>109</v>
      </c>
      <c r="BN21" s="4">
        <f t="shared" si="17"/>
        <v>2.8684210526315788</v>
      </c>
      <c r="BO21" s="4">
        <v>226</v>
      </c>
      <c r="BP21" s="4">
        <v>11.894736842105264</v>
      </c>
      <c r="BQ21" s="4">
        <v>203</v>
      </c>
      <c r="BR21" s="4">
        <v>10.684210526315789</v>
      </c>
      <c r="BS21" s="4">
        <f t="shared" si="18"/>
        <v>429</v>
      </c>
      <c r="BT21" s="4">
        <f t="shared" si="19"/>
        <v>11.289473684210526</v>
      </c>
      <c r="BU21" s="4">
        <v>45</v>
      </c>
      <c r="BV21" s="4">
        <v>2.3684210526315788</v>
      </c>
      <c r="BW21" s="4">
        <v>41</v>
      </c>
      <c r="BX21" s="4">
        <v>2.1578947368421053</v>
      </c>
      <c r="BY21" s="4">
        <f t="shared" si="20"/>
        <v>86</v>
      </c>
      <c r="BZ21" s="4">
        <f t="shared" si="21"/>
        <v>2.263157894736842</v>
      </c>
      <c r="CA21" s="6">
        <v>4</v>
      </c>
      <c r="CB21" s="6">
        <v>0.21052631578947367</v>
      </c>
      <c r="CC21" s="8">
        <v>0</v>
      </c>
      <c r="CD21" s="8">
        <v>0</v>
      </c>
      <c r="CE21" s="4">
        <f t="shared" si="22"/>
        <v>4</v>
      </c>
      <c r="CF21" s="6">
        <f t="shared" si="23"/>
        <v>0.10526315789473684</v>
      </c>
    </row>
    <row r="22" spans="1:84" s="15" customFormat="1" x14ac:dyDescent="0.25">
      <c r="A22" s="15" t="s">
        <v>100</v>
      </c>
      <c r="B22" s="16">
        <f>SUM(B2:B21)</f>
        <v>15300369</v>
      </c>
      <c r="C22" s="15">
        <f>AVERAGE(C2:C21)</f>
        <v>40264.128947368423</v>
      </c>
      <c r="D22" s="15">
        <f>SUM(D2:D21)</f>
        <v>621</v>
      </c>
      <c r="E22" s="15">
        <f>SUM(E2:E21)</f>
        <v>32.684210526315795</v>
      </c>
      <c r="F22" s="15">
        <f>SUM(F2:F21)</f>
        <v>463</v>
      </c>
      <c r="G22" s="15">
        <f>AVERAGE(G2:G21)</f>
        <v>1.2184210526315791</v>
      </c>
      <c r="H22" s="15">
        <f>SUM(H2:H21)</f>
        <v>1084</v>
      </c>
      <c r="I22" s="15">
        <f>AVERAGE(I2:I21)</f>
        <v>1.4263157894736842</v>
      </c>
      <c r="J22" s="15">
        <f>AVERAGE(J2:J21)</f>
        <v>50.44763157894738</v>
      </c>
      <c r="K22" s="15">
        <f>AVERAGE(K2:K21)</f>
        <v>49.55236842105262</v>
      </c>
      <c r="L22" s="15">
        <f>SUM(L2:L21)</f>
        <v>5310</v>
      </c>
      <c r="M22" s="15">
        <f>AVERAGE(M2:M21)</f>
        <v>13.973684210526319</v>
      </c>
      <c r="N22" s="15">
        <f>SUM(N2:N21)</f>
        <v>4299</v>
      </c>
      <c r="O22" s="15">
        <f>AVERAGE(O2:O21)</f>
        <v>11.313157894736843</v>
      </c>
      <c r="P22" s="15">
        <f>SUM(P2:P21)</f>
        <v>9609</v>
      </c>
      <c r="Q22" s="15">
        <f>AVERAGE(Q2:Q21)</f>
        <v>12.643421052631579</v>
      </c>
      <c r="R22" s="15">
        <f>SUM(R2:R21)</f>
        <v>1867</v>
      </c>
      <c r="S22" s="15">
        <f>AVERAGE(S2:S21)</f>
        <v>4.9131578947368419</v>
      </c>
      <c r="T22" s="15">
        <f>SUM(T2:T21)</f>
        <v>1481</v>
      </c>
      <c r="U22" s="15">
        <f>AVERAGE(U2:U21)</f>
        <v>3.8973684210526316</v>
      </c>
      <c r="V22" s="15">
        <f>SUM(V2:V21)</f>
        <v>3348</v>
      </c>
      <c r="W22" s="15">
        <f>AVERAGE(W2:W21)</f>
        <v>4.4052631578947361</v>
      </c>
      <c r="X22" s="15">
        <f>SUM(X2:X21)</f>
        <v>1942</v>
      </c>
      <c r="Y22" s="15">
        <f>AVERAGE(Y2:Y21)</f>
        <v>5.1105263157894738</v>
      </c>
      <c r="Z22" s="15">
        <f>SUM(Z2:Z21)</f>
        <v>1610</v>
      </c>
      <c r="AA22" s="15">
        <f>AVERAGE(AA2:AA21)</f>
        <v>4.2368421052631584</v>
      </c>
      <c r="AB22" s="15">
        <f>SUM(AB2:AB21)</f>
        <v>3552</v>
      </c>
      <c r="AC22" s="15">
        <f>AVERAGE(AC2:AC21)</f>
        <v>4.673684210526317</v>
      </c>
      <c r="AD22" s="15">
        <f>SUM(AD2:AD21)</f>
        <v>1501</v>
      </c>
      <c r="AE22" s="15">
        <f>AVERAGE(AE2:AE21)</f>
        <v>3.95</v>
      </c>
      <c r="AF22" s="15">
        <f>SUM(AF2:AF21)</f>
        <v>1208</v>
      </c>
      <c r="AG22" s="15">
        <f>AVERAGE(AG2:AG21)</f>
        <v>3.1789473684210532</v>
      </c>
      <c r="AH22" s="15">
        <f>SUM(AH2:AH21)</f>
        <v>2709</v>
      </c>
      <c r="AI22" s="15">
        <f>AVERAGE(AI2:AI21)</f>
        <v>3.564473684210526</v>
      </c>
      <c r="AJ22" s="17">
        <f>AVERAGE(AJ2:AJ21)</f>
        <v>0.79817631578947368</v>
      </c>
      <c r="AK22" s="17">
        <f>AVERAGE(AK2:AK21)</f>
        <v>0.79234473684210527</v>
      </c>
      <c r="AL22" s="17">
        <f>AVERAGE(AL2:AL21)</f>
        <v>0.79526052631578947</v>
      </c>
      <c r="AM22" s="15">
        <f>SUM(AM2:AM21)</f>
        <v>645</v>
      </c>
      <c r="AN22" s="15">
        <f>AVERAGE(AN2:AN21)</f>
        <v>1.6973684210526314</v>
      </c>
      <c r="AO22" s="15">
        <f>SUM(AO2:AO21)</f>
        <v>530</v>
      </c>
      <c r="AP22" s="15">
        <f>AVERAGE(AP2:AP21)</f>
        <v>1.3947368421052631</v>
      </c>
      <c r="AQ22" s="15">
        <f>SUM(AQ2:AQ21)</f>
        <v>1175</v>
      </c>
      <c r="AR22" s="15">
        <f>AVERAGE(AR2:AR21)</f>
        <v>1.5460526315789473</v>
      </c>
      <c r="AS22" s="15">
        <f>SUM(AS2:AS21)</f>
        <v>2142</v>
      </c>
      <c r="AT22" s="15">
        <f>AVERAGE(AT2:AT21)</f>
        <v>5.6368421052631588</v>
      </c>
      <c r="AU22" s="15">
        <f>SUM(AU2:AU21)</f>
        <v>1699</v>
      </c>
      <c r="AV22" s="15">
        <f>AVERAGE(AV2:AV21)</f>
        <v>4.4710526315789476</v>
      </c>
      <c r="AW22" s="15">
        <f>SUM(AW2:AW21)</f>
        <v>3841</v>
      </c>
      <c r="AX22" s="15">
        <f>AVERAGE(AX2:AX21)</f>
        <v>5.0539473684210536</v>
      </c>
      <c r="AY22" s="15">
        <f>SUM(AY2:AY21)</f>
        <v>650</v>
      </c>
      <c r="AZ22" s="15">
        <f>AVERAGE(AZ2:AZ21)</f>
        <v>1.7105263157894737</v>
      </c>
      <c r="BA22" s="15">
        <f>SUM(BA2:BA21)</f>
        <v>643</v>
      </c>
      <c r="BB22" s="15">
        <f>AVERAGE(BB2:BB21)</f>
        <v>1.6921052631578948</v>
      </c>
      <c r="BC22" s="15">
        <f>SUM(BC2:BC21)</f>
        <v>1293</v>
      </c>
      <c r="BD22" s="15">
        <f>AVERAGE(BD2:BD21)</f>
        <v>1.7013157894736839</v>
      </c>
      <c r="BE22" s="17">
        <f>AVERAGE(BE2:BE21)</f>
        <v>0.59302894736842104</v>
      </c>
      <c r="BF22" s="17">
        <f>AVERAGE(BF2:BF21)</f>
        <v>0.57791052631578943</v>
      </c>
      <c r="BG22" s="17">
        <f>AVERAGE(BG2:BG21)</f>
        <v>0.50611052631578946</v>
      </c>
      <c r="BH22" s="17">
        <f>AVERAGE(BH2:BH21)</f>
        <v>0.49391578947368425</v>
      </c>
      <c r="BI22" s="15">
        <f>SUM(BI2:BI21)</f>
        <v>1007</v>
      </c>
      <c r="BJ22" s="15">
        <f>AVERAGE(BJ2:BJ21)</f>
        <v>2.65</v>
      </c>
      <c r="BK22" s="15">
        <f>SUM(BK2:BK21)</f>
        <v>1221</v>
      </c>
      <c r="BL22" s="15">
        <f>AVERAGE(BL2:BL21)</f>
        <v>3.2131578947368427</v>
      </c>
      <c r="BM22" s="15">
        <f>SUM(BM2:BM21)</f>
        <v>2228</v>
      </c>
      <c r="BN22" s="15">
        <f>AVERAGE(BN2:BN21)</f>
        <v>2.9315789473684211</v>
      </c>
      <c r="BO22" s="15">
        <f>SUM(BO2:BO21)</f>
        <v>4031</v>
      </c>
      <c r="BP22" s="15">
        <f>AVERAGE(BP2:BP21)</f>
        <v>10.607894736842105</v>
      </c>
      <c r="BQ22" s="15">
        <f>SUM(BQ2:BQ21)</f>
        <v>4164</v>
      </c>
      <c r="BR22" s="15">
        <f>AVERAGE(BR2:BR21)</f>
        <v>10.957894736842103</v>
      </c>
      <c r="BS22" s="15">
        <f>SUM(BS2:BS21)</f>
        <v>8195</v>
      </c>
      <c r="BT22" s="15">
        <f>AVERAGE(BT2:BT21)</f>
        <v>10.782894736842104</v>
      </c>
      <c r="BU22" s="15">
        <f>SUM(BU2:BU21)</f>
        <v>637</v>
      </c>
      <c r="BV22" s="15">
        <f>AVERAGE(BV2:BV21)</f>
        <v>1.6763157894736842</v>
      </c>
      <c r="BW22" s="15">
        <f>SUM(BW2:BW21)</f>
        <v>737</v>
      </c>
      <c r="BX22" s="15">
        <f>AVERAGE(BX2:BX21)</f>
        <v>1.9394736842105265</v>
      </c>
      <c r="BY22" s="15">
        <f>SUM(BY2:BY21)</f>
        <v>1374</v>
      </c>
      <c r="BZ22" s="15">
        <f>AVERAGE(BZ2:BZ21)</f>
        <v>1.8078947368421054</v>
      </c>
      <c r="CA22" s="15">
        <f>SUM(CA2:CA21)</f>
        <v>20</v>
      </c>
      <c r="CB22" s="15">
        <f>AVERAGE(CB2:CB21)</f>
        <v>5.2631578947368418E-2</v>
      </c>
      <c r="CC22" s="15">
        <f>SUM(CC2:CC21)</f>
        <v>10</v>
      </c>
      <c r="CD22" s="15">
        <f>AVERAGE(CD2:CD21)</f>
        <v>2.6315789473684209E-2</v>
      </c>
      <c r="CE22" s="15">
        <f>SUM(CE2:CE21)</f>
        <v>30</v>
      </c>
      <c r="CF22" s="15">
        <f>AVERAGE(CF2:CF21)</f>
        <v>3.9473684210526314E-2</v>
      </c>
    </row>
    <row r="1048576" spans="2:18" x14ac:dyDescent="0.25">
      <c r="B1048576" s="10">
        <f>MAX(B2:B1048575)</f>
        <v>15300369</v>
      </c>
      <c r="D1048576" s="4">
        <f>MAX(D2:D1048575)</f>
        <v>621</v>
      </c>
      <c r="J1048576" s="4">
        <f>MAX(J2:J1048575)</f>
        <v>65.473684210526329</v>
      </c>
      <c r="R1048576" s="4">
        <f>SUM(R2:R1048575)</f>
        <v>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Stats For The Season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</cp:lastModifiedBy>
  <dcterms:created xsi:type="dcterms:W3CDTF">2023-07-30T15:54:55Z</dcterms:created>
  <dcterms:modified xsi:type="dcterms:W3CDTF">2023-07-30T15:55:23Z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