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24226"/>
  <mc:AlternateContent xmlns:mc="http://schemas.openxmlformats.org/markup-compatibility/2006">
    <mc:Choice Requires="x15">
      <x15ac:absPath xmlns:x15ac="http://schemas.microsoft.com/office/spreadsheetml/2010/11/ac" url="C:\msys64_2\home\Joh\ReinsuranceTestTool\ftest\fm12\"/>
    </mc:Choice>
  </mc:AlternateContent>
  <xr:revisionPtr revIDLastSave="0" documentId="13_ncr:1_{09D69875-97C3-48E4-9B86-3C22D373BFF2}" xr6:coauthVersionLast="40" xr6:coauthVersionMax="40" xr10:uidLastSave="{00000000-0000-0000-0000-000000000000}"/>
  <bookViews>
    <workbookView xWindow="-108" yWindow="-108" windowWidth="23256" windowHeight="12576" activeTab="3" xr2:uid="{00000000-000D-0000-FFFF-FFFF00000000}"/>
  </bookViews>
  <sheets>
    <sheet name="Examples" sheetId="11" r:id="rId1"/>
    <sheet name="Glossary" sheetId="9" r:id="rId2"/>
    <sheet name="Oasis Implementation" sheetId="12" r:id="rId3"/>
    <sheet name="xref" sheetId="13" r:id="rId4"/>
  </sheets>
  <definedNames>
    <definedName name="_xlnm._FilterDatabase" localSheetId="2" hidden="1">'Oasis Implementation'!$B$3:$L$57</definedName>
    <definedName name="_xlnm.Print_Titles" localSheetId="1">Glossary!$1:$1</definedName>
  </definedNames>
  <calcPr calcId="181029"/>
</workbook>
</file>

<file path=xl/calcChain.xml><?xml version="1.0" encoding="utf-8"?>
<calcChain xmlns="http://schemas.openxmlformats.org/spreadsheetml/2006/main">
  <c r="D105" i="11" l="1"/>
  <c r="D106" i="11" s="1"/>
  <c r="D107" i="11" s="1"/>
  <c r="D108" i="11" s="1"/>
  <c r="D109" i="11" s="1"/>
  <c r="D110" i="11" s="1"/>
  <c r="E104" i="11" s="1"/>
  <c r="E105" i="11" s="1"/>
  <c r="E106" i="11" s="1"/>
  <c r="E107" i="11" s="1"/>
  <c r="E108" i="11" s="1"/>
  <c r="E109" i="11" s="1"/>
  <c r="E110" i="11" s="1"/>
  <c r="F104" i="11" s="1"/>
  <c r="F105" i="11" s="1"/>
  <c r="F106" i="11" s="1"/>
  <c r="F107" i="11" s="1"/>
  <c r="F108" i="11" s="1"/>
  <c r="F109" i="11" s="1"/>
  <c r="F110" i="11" s="1"/>
  <c r="G104" i="11" s="1"/>
  <c r="G105" i="11" s="1"/>
  <c r="G106" i="11" s="1"/>
  <c r="G107" i="11" s="1"/>
  <c r="G108" i="11" s="1"/>
  <c r="G109" i="11" s="1"/>
  <c r="G110" i="11" s="1"/>
  <c r="H104" i="11" s="1"/>
  <c r="H105" i="11" s="1"/>
  <c r="H106" i="11" s="1"/>
  <c r="H107" i="11" s="1"/>
  <c r="H108" i="11" s="1"/>
  <c r="H109" i="11" s="1"/>
  <c r="H110" i="11" s="1"/>
  <c r="I104" i="11" s="1"/>
  <c r="I105" i="11" s="1"/>
  <c r="I106" i="11" s="1"/>
  <c r="I107" i="11" s="1"/>
  <c r="I108" i="11" s="1"/>
  <c r="I109" i="11" s="1"/>
  <c r="I110" i="11" s="1"/>
  <c r="J104" i="11" s="1"/>
  <c r="J105" i="11" s="1"/>
  <c r="J106" i="11" s="1"/>
  <c r="J107" i="11" s="1"/>
  <c r="J108" i="11" s="1"/>
  <c r="J109" i="11" s="1"/>
  <c r="J110" i="11" s="1"/>
  <c r="K104" i="11" s="1"/>
  <c r="K105" i="11" s="1"/>
  <c r="K106" i="11" s="1"/>
  <c r="K107" i="11" s="1"/>
  <c r="K108" i="11" s="1"/>
  <c r="K109" i="11" s="1"/>
  <c r="K110" i="11" s="1"/>
  <c r="L104" i="11" s="1"/>
  <c r="L105" i="11" s="1"/>
  <c r="L106" i="11" s="1"/>
  <c r="L107" i="11" s="1"/>
  <c r="L108" i="11" s="1"/>
  <c r="L109" i="11" s="1"/>
  <c r="L110" i="11" s="1"/>
  <c r="M104" i="11" s="1"/>
  <c r="M105" i="11" s="1"/>
  <c r="M106" i="11" s="1"/>
  <c r="M107" i="11" s="1"/>
  <c r="M108" i="11" s="1"/>
  <c r="M109" i="11" s="1"/>
  <c r="M110" i="11" s="1"/>
  <c r="N104" i="11" s="1"/>
  <c r="N105" i="11" s="1"/>
  <c r="N106" i="11" s="1"/>
  <c r="N107" i="11" s="1"/>
  <c r="N108" i="11" s="1"/>
  <c r="N109" i="11" s="1"/>
  <c r="N110" i="11" s="1"/>
  <c r="O104" i="11" s="1"/>
  <c r="O105" i="11" s="1"/>
  <c r="O106" i="11" s="1"/>
  <c r="O107" i="11" s="1"/>
  <c r="O108" i="11" s="1"/>
  <c r="O109" i="11" s="1"/>
  <c r="O110" i="11" s="1"/>
  <c r="P104" i="11" s="1"/>
  <c r="P105" i="11" s="1"/>
  <c r="P106" i="11" s="1"/>
  <c r="P107" i="11" s="1"/>
  <c r="P108" i="11" s="1"/>
  <c r="P109" i="11" s="1"/>
  <c r="P110" i="11" s="1"/>
  <c r="Q104" i="11" s="1"/>
  <c r="Q105" i="11" s="1"/>
  <c r="Q106" i="11" s="1"/>
  <c r="Q107" i="11" s="1"/>
  <c r="Q108" i="11" s="1"/>
  <c r="Q109" i="11" s="1"/>
  <c r="Q110" i="11" s="1"/>
  <c r="R104" i="11" s="1"/>
  <c r="R105" i="11" s="1"/>
  <c r="R106" i="11" s="1"/>
  <c r="R107" i="11" s="1"/>
  <c r="R108" i="11" s="1"/>
  <c r="R109" i="11" s="1"/>
  <c r="R110" i="11" s="1"/>
  <c r="S104" i="11" s="1"/>
  <c r="S105" i="11" s="1"/>
  <c r="S106" i="11" s="1"/>
  <c r="S107" i="11" s="1"/>
  <c r="S108" i="11" s="1"/>
  <c r="S109" i="11" s="1"/>
  <c r="S110" i="11" s="1"/>
  <c r="T104" i="11" s="1"/>
  <c r="T105" i="11" s="1"/>
  <c r="T106" i="11" s="1"/>
  <c r="T107" i="11" s="1"/>
  <c r="T108" i="11" s="1"/>
  <c r="T109" i="11" s="1"/>
  <c r="T110" i="11" s="1"/>
  <c r="U104" i="11" s="1"/>
  <c r="U105" i="11" s="1"/>
  <c r="U106" i="11" s="1"/>
  <c r="U107" i="11" s="1"/>
  <c r="U108" i="11" s="1"/>
  <c r="U109" i="11" s="1"/>
  <c r="U110" i="11" s="1"/>
  <c r="V104" i="11" s="1"/>
  <c r="V105" i="11" s="1"/>
  <c r="V106" i="11" s="1"/>
  <c r="V107" i="11" s="1"/>
  <c r="V108" i="11" s="1"/>
  <c r="V109" i="11" s="1"/>
  <c r="V110" i="11" s="1"/>
  <c r="W104" i="11" s="1"/>
  <c r="W105" i="11" s="1"/>
  <c r="W106" i="11" s="1"/>
  <c r="W107" i="11" s="1"/>
  <c r="W108" i="11" s="1"/>
  <c r="W109" i="11" s="1"/>
  <c r="W110" i="11" s="1"/>
  <c r="X104" i="11" s="1"/>
  <c r="X105" i="11" s="1"/>
  <c r="X106" i="11" s="1"/>
  <c r="X107" i="11" s="1"/>
  <c r="X108" i="11" s="1"/>
  <c r="X109" i="11" s="1"/>
  <c r="X110" i="11" s="1"/>
  <c r="Y104" i="11" s="1"/>
  <c r="Y105" i="11" s="1"/>
  <c r="Y106" i="11" s="1"/>
  <c r="Y107" i="11" s="1"/>
  <c r="Y108" i="11" s="1"/>
  <c r="Y109" i="11" s="1"/>
  <c r="Y110" i="11" s="1"/>
  <c r="Z104" i="11" s="1"/>
  <c r="Z105" i="11" s="1"/>
  <c r="Z106" i="11" s="1"/>
  <c r="Z107" i="11" s="1"/>
  <c r="Z108" i="11" s="1"/>
  <c r="Z109" i="11" s="1"/>
  <c r="Z110" i="11" s="1"/>
  <c r="AA104" i="11" s="1"/>
  <c r="AA105" i="11" s="1"/>
  <c r="AA106" i="11" s="1"/>
  <c r="AA107" i="11" s="1"/>
  <c r="AA108" i="11" s="1"/>
  <c r="AA109" i="11" s="1"/>
  <c r="AA110" i="11" s="1"/>
  <c r="AB104" i="11" s="1"/>
  <c r="AB105" i="11" s="1"/>
  <c r="AB106" i="11" s="1"/>
  <c r="AB107" i="11" s="1"/>
  <c r="AB108" i="11" s="1"/>
  <c r="AB109" i="11" s="1"/>
  <c r="AB110" i="11" s="1"/>
  <c r="AC104" i="11" s="1"/>
  <c r="AC105" i="11" s="1"/>
  <c r="AC106" i="11" s="1"/>
  <c r="AC107" i="11" s="1"/>
  <c r="AC108" i="11" s="1"/>
  <c r="AC109" i="11" s="1"/>
  <c r="AC110" i="11" s="1"/>
  <c r="AD104" i="11" s="1"/>
  <c r="AD105" i="11" s="1"/>
  <c r="AD106" i="11" s="1"/>
  <c r="AD107" i="11" s="1"/>
  <c r="AD108" i="11" s="1"/>
  <c r="AD109" i="11" s="1"/>
  <c r="AD110" i="11" s="1"/>
  <c r="AE104" i="11" s="1"/>
  <c r="AE105" i="11" s="1"/>
  <c r="AE106" i="11" s="1"/>
  <c r="AE107" i="11" s="1"/>
  <c r="AE108" i="11" s="1"/>
  <c r="AE109" i="11" s="1"/>
  <c r="AE110" i="11" s="1"/>
  <c r="AF104" i="11" s="1"/>
  <c r="AF105" i="11" s="1"/>
  <c r="AF106" i="11" s="1"/>
  <c r="AF107" i="11" s="1"/>
  <c r="AF108" i="11" s="1"/>
  <c r="AF109" i="11" s="1"/>
  <c r="AF110" i="11" s="1"/>
  <c r="AG104" i="11" s="1"/>
  <c r="AG105" i="11" s="1"/>
  <c r="AG106" i="11" s="1"/>
  <c r="AG107" i="11" s="1"/>
  <c r="AG108" i="11" s="1"/>
  <c r="AG109" i="11" s="1"/>
  <c r="AG110" i="11" s="1"/>
  <c r="AH104" i="11" s="1"/>
  <c r="AH105" i="11" s="1"/>
  <c r="AH106" i="11" s="1"/>
  <c r="AH107" i="11" s="1"/>
  <c r="AH108" i="11" s="1"/>
  <c r="AH109" i="11" s="1"/>
  <c r="AH110" i="11" s="1"/>
  <c r="AI104" i="11" s="1"/>
  <c r="AI105" i="11" s="1"/>
  <c r="AI106" i="11" s="1"/>
  <c r="AI107" i="11" s="1"/>
  <c r="AI108" i="11" s="1"/>
  <c r="AI109" i="11" s="1"/>
  <c r="AI110" i="11" s="1"/>
  <c r="AJ104" i="11" s="1"/>
  <c r="AJ105" i="11" s="1"/>
  <c r="AJ106" i="11" s="1"/>
  <c r="AJ107" i="11" s="1"/>
  <c r="AJ108" i="11" s="1"/>
  <c r="AJ109" i="11" s="1"/>
  <c r="AJ110" i="11" s="1"/>
  <c r="AK104" i="11" s="1"/>
  <c r="AK105" i="11" s="1"/>
  <c r="AK106" i="11" s="1"/>
  <c r="AK107" i="11" s="1"/>
  <c r="AK108" i="11" s="1"/>
  <c r="AK109" i="11" s="1"/>
  <c r="AK110" i="11" s="1"/>
  <c r="AL104" i="11" s="1"/>
  <c r="AL105" i="11" s="1"/>
  <c r="AL106" i="11" s="1"/>
  <c r="AL107" i="11" s="1"/>
  <c r="AL108" i="11" s="1"/>
  <c r="AL109" i="11" s="1"/>
  <c r="AL110" i="11" s="1"/>
  <c r="AM104" i="11" s="1"/>
  <c r="AM105" i="11" s="1"/>
  <c r="AM106" i="11" s="1"/>
  <c r="AM107" i="11" s="1"/>
  <c r="AM108" i="11" s="1"/>
  <c r="AM109" i="11" s="1"/>
  <c r="AM110" i="11" s="1"/>
  <c r="AN104" i="11" s="1"/>
  <c r="AN105" i="11" s="1"/>
  <c r="AN106" i="11" s="1"/>
  <c r="AN107" i="11" s="1"/>
  <c r="AN108" i="11" s="1"/>
  <c r="AN109" i="11" s="1"/>
  <c r="AN110" i="11" s="1"/>
  <c r="AO104" i="11" s="1"/>
  <c r="AO105" i="11" s="1"/>
  <c r="AO106" i="11" s="1"/>
  <c r="AO107" i="11" s="1"/>
  <c r="AO108" i="11" s="1"/>
  <c r="AO109" i="11" s="1"/>
  <c r="AO110" i="11" s="1"/>
  <c r="AP104" i="11" s="1"/>
  <c r="AP105" i="11" s="1"/>
  <c r="AP106" i="11" s="1"/>
  <c r="AP107" i="11" s="1"/>
  <c r="AP108" i="11" s="1"/>
  <c r="AP109" i="11" s="1"/>
  <c r="AP110" i="11" s="1"/>
  <c r="AQ104" i="11" s="1"/>
  <c r="AQ105" i="11" s="1"/>
  <c r="AQ106" i="11" s="1"/>
  <c r="AQ107" i="11" s="1"/>
  <c r="AQ108" i="11" s="1"/>
  <c r="AQ109" i="11" s="1"/>
  <c r="AQ110" i="11" s="1"/>
  <c r="AR104" i="11" s="1"/>
  <c r="AR105" i="11" s="1"/>
  <c r="AR106" i="11" s="1"/>
  <c r="AR107" i="11" s="1"/>
  <c r="AR108" i="11" s="1"/>
  <c r="AR109" i="11" s="1"/>
  <c r="AR110" i="11" s="1"/>
  <c r="AS104" i="11" s="1"/>
  <c r="AS105" i="11" s="1"/>
  <c r="AS106" i="11" s="1"/>
  <c r="AS107" i="11" s="1"/>
  <c r="AS108" i="11" s="1"/>
  <c r="AS109" i="11" s="1"/>
  <c r="AS110" i="11" s="1"/>
  <c r="AT104" i="11" s="1"/>
  <c r="AT105" i="11" s="1"/>
  <c r="AT106" i="11" s="1"/>
  <c r="AT107" i="11" s="1"/>
  <c r="AT108" i="11" s="1"/>
  <c r="AT109" i="11" s="1"/>
  <c r="AT110" i="11" s="1"/>
  <c r="AU104" i="11" s="1"/>
  <c r="AU105" i="11" s="1"/>
  <c r="AU106" i="11" s="1"/>
  <c r="AU107" i="11" s="1"/>
  <c r="AU108" i="11" s="1"/>
  <c r="AU109" i="11" s="1"/>
  <c r="AU110" i="11" s="1"/>
  <c r="AV104" i="11" s="1"/>
  <c r="AV105" i="11" s="1"/>
  <c r="AV106" i="11" s="1"/>
  <c r="AV107" i="11" s="1"/>
  <c r="AV108" i="11" s="1"/>
  <c r="AV109" i="11" s="1"/>
  <c r="AV110" i="11" s="1"/>
  <c r="AW104" i="11" s="1"/>
  <c r="AW105" i="11" s="1"/>
  <c r="AW106" i="11" s="1"/>
  <c r="AW107" i="11" s="1"/>
  <c r="AW108" i="11" s="1"/>
  <c r="AW109" i="11" s="1"/>
  <c r="AW110" i="11" s="1"/>
  <c r="AX104" i="11" s="1"/>
  <c r="AX105" i="11" s="1"/>
  <c r="AX106" i="11" s="1"/>
  <c r="AX107" i="11" s="1"/>
  <c r="AX108" i="11" s="1"/>
  <c r="AX109" i="11" s="1"/>
  <c r="AX110" i="11" s="1"/>
  <c r="AY104" i="11" s="1"/>
  <c r="AY105" i="11" s="1"/>
  <c r="AY106" i="11" s="1"/>
  <c r="AY107" i="11" s="1"/>
  <c r="AY108" i="11" s="1"/>
  <c r="AY109" i="11" s="1"/>
  <c r="AY110" i="11" s="1"/>
  <c r="AZ104" i="11" s="1"/>
  <c r="AZ105" i="11" s="1"/>
  <c r="AZ106" i="11" s="1"/>
  <c r="AZ107" i="11" s="1"/>
  <c r="AZ108" i="11" s="1"/>
  <c r="AZ109" i="11" s="1"/>
  <c r="AZ110" i="11" s="1"/>
  <c r="BA104" i="11" s="1"/>
  <c r="BA105" i="11" s="1"/>
  <c r="BA106" i="11" s="1"/>
  <c r="BA107" i="11" s="1"/>
  <c r="BA108" i="11" s="1"/>
  <c r="BA109" i="11" s="1"/>
  <c r="BA110" i="11" s="1"/>
  <c r="BB104" i="11" s="1"/>
  <c r="BB105" i="11" s="1"/>
  <c r="BB106" i="11" s="1"/>
  <c r="BB107" i="11" s="1"/>
  <c r="BB108" i="11" s="1"/>
  <c r="BB109" i="11" s="1"/>
  <c r="BB110" i="11" s="1"/>
  <c r="BC104" i="11" s="1"/>
  <c r="BC105" i="11" s="1"/>
  <c r="BC106" i="11" s="1"/>
  <c r="BC107" i="11" s="1"/>
  <c r="BC108" i="11" s="1"/>
  <c r="BC109" i="11" s="1"/>
  <c r="BC110" i="11" s="1"/>
  <c r="BD104" i="11" s="1"/>
  <c r="BD105" i="11" s="1"/>
  <c r="BD106" i="11" s="1"/>
  <c r="BD107" i="11" s="1"/>
  <c r="BD108" i="11" s="1"/>
  <c r="BD109" i="11" s="1"/>
  <c r="BD110" i="11" s="1"/>
  <c r="D104" i="11"/>
  <c r="C94" i="11"/>
  <c r="C83" i="1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P52" i="11"/>
  <c r="AY52" i="11"/>
  <c r="AJ52" i="11"/>
  <c r="BB51" i="11"/>
  <c r="C51" i="11"/>
  <c r="F51" i="11"/>
  <c r="I51" i="11"/>
  <c r="L51" i="11"/>
  <c r="O51" i="11"/>
  <c r="R51" i="11"/>
  <c r="U51" i="11"/>
  <c r="X51" i="11"/>
  <c r="AG51" i="11"/>
  <c r="AV51" i="11"/>
  <c r="AS51" i="11"/>
  <c r="AM51" i="11"/>
  <c r="AA51" i="11"/>
  <c r="AK54" i="11" l="1"/>
  <c r="AJ54" i="11"/>
  <c r="AL54" i="11"/>
  <c r="BA54" i="11"/>
  <c r="AZ54" i="11"/>
  <c r="AY54" i="11"/>
  <c r="AP53" i="11"/>
  <c r="AQ55" i="11" s="1"/>
  <c r="AR54" i="11"/>
  <c r="AQ54" i="11"/>
  <c r="AP54" i="11"/>
  <c r="AD53" i="11"/>
  <c r="AD55" i="11" s="1"/>
  <c r="AF54" i="11"/>
  <c r="AE54" i="11"/>
  <c r="AD54" i="11"/>
  <c r="AF55" i="11"/>
  <c r="AE55" i="11"/>
  <c r="AS52" i="11"/>
  <c r="U52" i="11"/>
  <c r="I52" i="11"/>
  <c r="AM52" i="11"/>
  <c r="AV52" i="11"/>
  <c r="R52" i="11"/>
  <c r="R53" i="11" s="1"/>
  <c r="F52" i="11"/>
  <c r="AJ53" i="11"/>
  <c r="AA52" i="11"/>
  <c r="AG52" i="11"/>
  <c r="O52" i="11"/>
  <c r="BE51" i="11"/>
  <c r="C52" i="11"/>
  <c r="X52" i="11"/>
  <c r="L52" i="11"/>
  <c r="BB52" i="11"/>
  <c r="AY53" i="11"/>
  <c r="AR55" i="11" l="1"/>
  <c r="AV53" i="11"/>
  <c r="AX54" i="11"/>
  <c r="AV54" i="11"/>
  <c r="AW54" i="11"/>
  <c r="AP55" i="11"/>
  <c r="O53" i="11"/>
  <c r="Q55" i="11" s="1"/>
  <c r="Q54" i="11"/>
  <c r="P54" i="11"/>
  <c r="O54" i="11"/>
  <c r="AN54" i="11"/>
  <c r="AO54" i="11"/>
  <c r="AM54" i="11"/>
  <c r="AG53" i="11"/>
  <c r="AI55" i="11" s="1"/>
  <c r="AI54" i="11"/>
  <c r="AH54" i="11"/>
  <c r="AG54" i="11"/>
  <c r="AA53" i="11"/>
  <c r="AC54" i="11"/>
  <c r="AA54" i="11"/>
  <c r="AB54" i="11"/>
  <c r="I53" i="11"/>
  <c r="I55" i="11" s="1"/>
  <c r="K54" i="11"/>
  <c r="J54" i="11"/>
  <c r="I54" i="11"/>
  <c r="U53" i="11"/>
  <c r="U54" i="11"/>
  <c r="W54" i="11"/>
  <c r="V54" i="11"/>
  <c r="BB53" i="11"/>
  <c r="BD55" i="11" s="1"/>
  <c r="BD54" i="11"/>
  <c r="BC54" i="11"/>
  <c r="BB54" i="11"/>
  <c r="AS53" i="11"/>
  <c r="AS54" i="11"/>
  <c r="AU54" i="11"/>
  <c r="AT54" i="11"/>
  <c r="M54" i="11"/>
  <c r="N54" i="11"/>
  <c r="L54" i="11"/>
  <c r="F53" i="11"/>
  <c r="H55" i="11" s="1"/>
  <c r="H54" i="11"/>
  <c r="G54" i="11"/>
  <c r="F54" i="11"/>
  <c r="BF52" i="11"/>
  <c r="Y54" i="11"/>
  <c r="Z54" i="11"/>
  <c r="X54" i="11"/>
  <c r="C53" i="11"/>
  <c r="C55" i="11" s="1"/>
  <c r="E54" i="11"/>
  <c r="D54" i="11"/>
  <c r="C54" i="11"/>
  <c r="T54" i="11"/>
  <c r="S54" i="11"/>
  <c r="R54" i="11"/>
  <c r="U55" i="11"/>
  <c r="V55" i="11"/>
  <c r="W55" i="11"/>
  <c r="AC55" i="11"/>
  <c r="AB55" i="11"/>
  <c r="AA55" i="11"/>
  <c r="AS55" i="11"/>
  <c r="AU55" i="11"/>
  <c r="AT55" i="11"/>
  <c r="X58" i="11"/>
  <c r="T55" i="11"/>
  <c r="R55" i="11"/>
  <c r="S55" i="11"/>
  <c r="BB58" i="11"/>
  <c r="X53" i="11"/>
  <c r="C58" i="11"/>
  <c r="BE52" i="11"/>
  <c r="AK55" i="11"/>
  <c r="AJ55" i="11"/>
  <c r="AL55" i="11"/>
  <c r="AM53" i="11"/>
  <c r="AW55" i="11"/>
  <c r="AV55" i="11"/>
  <c r="AX55" i="11"/>
  <c r="BA55" i="11"/>
  <c r="AZ55" i="11"/>
  <c r="AY55" i="11"/>
  <c r="L53" i="11"/>
  <c r="AG55" i="11" l="1"/>
  <c r="BB55" i="11"/>
  <c r="BC55" i="11"/>
  <c r="K55" i="11"/>
  <c r="D55" i="11"/>
  <c r="J55" i="11"/>
  <c r="O55" i="11"/>
  <c r="P55" i="11"/>
  <c r="G55" i="11"/>
  <c r="BB59" i="11"/>
  <c r="BB60" i="11" s="1"/>
  <c r="BC64" i="11" s="1"/>
  <c r="F55" i="11"/>
  <c r="C59" i="11"/>
  <c r="C61" i="11" s="1"/>
  <c r="C62" i="11" s="1"/>
  <c r="E55" i="11"/>
  <c r="AH55" i="11"/>
  <c r="BE54" i="11"/>
  <c r="AO55" i="11"/>
  <c r="AN55" i="11"/>
  <c r="AM55" i="11"/>
  <c r="Y55" i="11"/>
  <c r="X55" i="11"/>
  <c r="X59" i="11"/>
  <c r="Z55" i="11"/>
  <c r="M55" i="11"/>
  <c r="L55" i="11"/>
  <c r="N55" i="11"/>
  <c r="BE53" i="11"/>
  <c r="BE58" i="11"/>
  <c r="BE55" i="11" l="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C63" i="11" l="1"/>
  <c r="BB63" i="11"/>
  <c r="BD63" i="11"/>
  <c r="C76" i="11"/>
  <c r="D63" i="11"/>
  <c r="T63" i="11"/>
  <c r="M63" i="11"/>
  <c r="O63" i="11"/>
  <c r="H63" i="11"/>
  <c r="J63" i="11"/>
  <c r="E63" i="11"/>
  <c r="R63" i="11"/>
  <c r="F63" i="11"/>
  <c r="K63" i="11"/>
  <c r="U63" i="11"/>
  <c r="N63" i="11"/>
  <c r="C63" i="11"/>
  <c r="I63" i="11"/>
  <c r="W63" i="11"/>
  <c r="P63" i="11"/>
  <c r="V63" i="11"/>
  <c r="G63" i="11"/>
  <c r="S63" i="11"/>
  <c r="Q63" i="11"/>
  <c r="L63" i="11"/>
  <c r="BE60" i="11"/>
  <c r="AK64" i="11"/>
  <c r="Y64" i="11"/>
  <c r="AG64" i="11"/>
  <c r="AB64"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E64" i="11" l="1"/>
  <c r="X62" i="11"/>
  <c r="BE61" i="11"/>
  <c r="AU63" i="11" l="1"/>
  <c r="AM63" i="11"/>
  <c r="AE63" i="11"/>
  <c r="AT63" i="11"/>
  <c r="AL63" i="11"/>
  <c r="AD63" i="11"/>
  <c r="BA63" i="11"/>
  <c r="AS63" i="11"/>
  <c r="AK63" i="11"/>
  <c r="AC63" i="11"/>
  <c r="AZ63" i="11"/>
  <c r="AR63" i="11"/>
  <c r="AJ63" i="11"/>
  <c r="AB63" i="11"/>
  <c r="AY63" i="11"/>
  <c r="AQ63" i="11"/>
  <c r="AI63" i="11"/>
  <c r="AA63" i="11"/>
  <c r="AX63" i="11"/>
  <c r="AP63" i="11"/>
  <c r="Z63" i="11"/>
  <c r="AO63" i="11"/>
  <c r="AG63" i="11"/>
  <c r="Y63" i="11"/>
  <c r="AN63" i="11"/>
  <c r="X63" i="11"/>
  <c r="AH63" i="11"/>
  <c r="AW63" i="11"/>
  <c r="AV63" i="11"/>
  <c r="AF63" i="11"/>
  <c r="G75" i="1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C79" i="11" s="1"/>
  <c r="BE63" i="11"/>
  <c r="BA94" i="11" l="1"/>
  <c r="AS94" i="11"/>
  <c r="AK94" i="11"/>
  <c r="AC94" i="11"/>
  <c r="U94" i="11"/>
  <c r="M94" i="11"/>
  <c r="E94" i="11"/>
  <c r="AZ94" i="11"/>
  <c r="AR94" i="11"/>
  <c r="AJ94" i="11"/>
  <c r="AB94" i="11"/>
  <c r="T94" i="11"/>
  <c r="L94" i="11"/>
  <c r="D94" i="11"/>
  <c r="AY94" i="11"/>
  <c r="AQ94" i="11"/>
  <c r="AI94" i="11"/>
  <c r="AA94" i="11"/>
  <c r="S94" i="11"/>
  <c r="K94" i="11"/>
  <c r="AX94" i="11"/>
  <c r="AP94" i="11"/>
  <c r="AH94" i="11"/>
  <c r="Z94" i="11"/>
  <c r="R94" i="11"/>
  <c r="J94" i="11"/>
  <c r="AW94" i="11"/>
  <c r="AO94" i="11"/>
  <c r="AG94" i="11"/>
  <c r="Y94" i="11"/>
  <c r="Q94" i="11"/>
  <c r="I94" i="11"/>
  <c r="BD94" i="11"/>
  <c r="AV94" i="11"/>
  <c r="AN94" i="11"/>
  <c r="AF94" i="11"/>
  <c r="X94" i="11"/>
  <c r="P94" i="11"/>
  <c r="H94" i="11"/>
  <c r="BB94" i="11"/>
  <c r="AT94" i="11"/>
  <c r="AL94" i="11"/>
  <c r="AD94" i="11"/>
  <c r="V94" i="11"/>
  <c r="N94" i="11"/>
  <c r="F94" i="11"/>
  <c r="BC94" i="11"/>
  <c r="AU94" i="11"/>
  <c r="AM94" i="11"/>
  <c r="AE94" i="11"/>
  <c r="W94" i="11"/>
  <c r="BC83" i="11"/>
  <c r="AU83" i="11"/>
  <c r="AM83" i="11"/>
  <c r="AE83" i="11"/>
  <c r="W83" i="11"/>
  <c r="O83" i="11"/>
  <c r="G83" i="11"/>
  <c r="AT83" i="11"/>
  <c r="AD83" i="11"/>
  <c r="N83" i="11"/>
  <c r="F83" i="11"/>
  <c r="O94" i="11"/>
  <c r="BB83" i="11"/>
  <c r="AL83" i="11"/>
  <c r="V83" i="11"/>
  <c r="AZ83" i="11"/>
  <c r="AR83" i="11"/>
  <c r="AJ83" i="11"/>
  <c r="AB83" i="11"/>
  <c r="T83" i="11"/>
  <c r="L83" i="11"/>
  <c r="D83" i="11"/>
  <c r="G94" i="11"/>
  <c r="AI83" i="11"/>
  <c r="J83" i="11"/>
  <c r="AY83" i="11"/>
  <c r="AV83" i="11"/>
  <c r="AH83" i="11"/>
  <c r="U83" i="11"/>
  <c r="I83" i="11"/>
  <c r="AS83" i="11"/>
  <c r="H83" i="11"/>
  <c r="AC83" i="11"/>
  <c r="Z83" i="11"/>
  <c r="AG83" i="11"/>
  <c r="S83" i="11"/>
  <c r="AQ83" i="11"/>
  <c r="AF83" i="11"/>
  <c r="R83" i="11"/>
  <c r="E83" i="11"/>
  <c r="BD83" i="11"/>
  <c r="Q83" i="11"/>
  <c r="AP83" i="11"/>
  <c r="BA83" i="11"/>
  <c r="AO83" i="11"/>
  <c r="AA83" i="11"/>
  <c r="P83" i="11"/>
  <c r="M83" i="11"/>
  <c r="AX83" i="11"/>
  <c r="AK83" i="11"/>
  <c r="Y83" i="11"/>
  <c r="K83" i="11"/>
  <c r="AW83" i="11"/>
  <c r="X83" i="11"/>
  <c r="AN83" i="11"/>
  <c r="AW98" i="11"/>
  <c r="AO98" i="11"/>
  <c r="AG98" i="11"/>
  <c r="Y98" i="11"/>
  <c r="Q98" i="11"/>
  <c r="I98" i="11"/>
  <c r="BD98" i="11"/>
  <c r="AV98" i="11"/>
  <c r="AN98" i="11"/>
  <c r="AF98" i="11"/>
  <c r="X98" i="11"/>
  <c r="P98" i="11"/>
  <c r="H98" i="11"/>
  <c r="BC98" i="11"/>
  <c r="AU98" i="11"/>
  <c r="AM98" i="11"/>
  <c r="AE98" i="11"/>
  <c r="W98" i="11"/>
  <c r="O98" i="11"/>
  <c r="G98" i="11"/>
  <c r="BB98" i="11"/>
  <c r="AT98" i="11"/>
  <c r="AL98" i="11"/>
  <c r="AD98" i="11"/>
  <c r="V98" i="11"/>
  <c r="N98" i="11"/>
  <c r="F98" i="11"/>
  <c r="BA98" i="11"/>
  <c r="AS98" i="11"/>
  <c r="AK98" i="11"/>
  <c r="AC98" i="11"/>
  <c r="U98" i="11"/>
  <c r="M98" i="11"/>
  <c r="E98" i="11"/>
  <c r="C98" i="11"/>
  <c r="AZ98" i="11"/>
  <c r="AR98" i="11"/>
  <c r="AJ98" i="11"/>
  <c r="AB98" i="11"/>
  <c r="T98" i="11"/>
  <c r="L98" i="11"/>
  <c r="D98" i="11"/>
  <c r="AX98" i="11"/>
  <c r="AP98" i="11"/>
  <c r="AH98" i="11"/>
  <c r="Z98" i="11"/>
  <c r="R98" i="11"/>
  <c r="J98" i="11"/>
  <c r="AI98" i="11"/>
  <c r="AQ87" i="11"/>
  <c r="AA87" i="11"/>
  <c r="K87" i="11"/>
  <c r="AA98" i="11"/>
  <c r="S98" i="11"/>
  <c r="AW87" i="11"/>
  <c r="AO87" i="11"/>
  <c r="AG87" i="11"/>
  <c r="Y87" i="11"/>
  <c r="Q87" i="11"/>
  <c r="I87" i="11"/>
  <c r="K98" i="11"/>
  <c r="BC87" i="11"/>
  <c r="AU87" i="11"/>
  <c r="AM87" i="11"/>
  <c r="AE87" i="11"/>
  <c r="W87" i="11"/>
  <c r="O87" i="11"/>
  <c r="G87" i="11"/>
  <c r="F87" i="11"/>
  <c r="BB87" i="11"/>
  <c r="AT87" i="11"/>
  <c r="AL87" i="11"/>
  <c r="AD87" i="11"/>
  <c r="V87" i="11"/>
  <c r="N87" i="11"/>
  <c r="AQ98" i="11"/>
  <c r="AZ87" i="11"/>
  <c r="AR87" i="11"/>
  <c r="AJ87" i="11"/>
  <c r="AB87" i="11"/>
  <c r="T87" i="11"/>
  <c r="L87" i="11"/>
  <c r="D87" i="11"/>
  <c r="AY87" i="11"/>
  <c r="AI87" i="11"/>
  <c r="S87" i="11"/>
  <c r="C87" i="11"/>
  <c r="X87" i="11"/>
  <c r="AP87" i="11"/>
  <c r="U87" i="11"/>
  <c r="AN87" i="11"/>
  <c r="BD87" i="11"/>
  <c r="R87" i="11"/>
  <c r="AC87" i="11"/>
  <c r="AK87" i="11"/>
  <c r="P87" i="11"/>
  <c r="M87" i="11"/>
  <c r="H87" i="11"/>
  <c r="AY98" i="11"/>
  <c r="AH87" i="11"/>
  <c r="BA87" i="11"/>
  <c r="AF87" i="11"/>
  <c r="J87" i="11"/>
  <c r="AX87" i="11"/>
  <c r="AV87" i="11"/>
  <c r="Z87" i="11"/>
  <c r="E87" i="11"/>
  <c r="AS87" i="11"/>
  <c r="BD95" i="11"/>
  <c r="AV95" i="11"/>
  <c r="AN95" i="11"/>
  <c r="AF95" i="11"/>
  <c r="X95" i="11"/>
  <c r="P95" i="11"/>
  <c r="H95" i="11"/>
  <c r="BC95" i="11"/>
  <c r="AU95" i="11"/>
  <c r="AM95" i="11"/>
  <c r="AE95" i="11"/>
  <c r="W95" i="11"/>
  <c r="O95" i="11"/>
  <c r="G95" i="11"/>
  <c r="BB95" i="11"/>
  <c r="AT95" i="11"/>
  <c r="AL95" i="11"/>
  <c r="AD95" i="11"/>
  <c r="V95" i="11"/>
  <c r="N95" i="11"/>
  <c r="F95" i="11"/>
  <c r="BA95" i="11"/>
  <c r="AS95" i="11"/>
  <c r="AK95" i="11"/>
  <c r="AC95" i="11"/>
  <c r="U95" i="11"/>
  <c r="M95" i="11"/>
  <c r="E95" i="11"/>
  <c r="AZ95" i="11"/>
  <c r="AR95" i="11"/>
  <c r="AJ95" i="11"/>
  <c r="AB95" i="11"/>
  <c r="T95" i="11"/>
  <c r="L95" i="11"/>
  <c r="D95" i="11"/>
  <c r="AY95" i="11"/>
  <c r="AQ95" i="11"/>
  <c r="AI95" i="11"/>
  <c r="AA95" i="11"/>
  <c r="S95" i="11"/>
  <c r="K95" i="11"/>
  <c r="AW95" i="11"/>
  <c r="AO95" i="11"/>
  <c r="AG95" i="11"/>
  <c r="Y95" i="11"/>
  <c r="Q95" i="11"/>
  <c r="I95" i="11"/>
  <c r="C95" i="11"/>
  <c r="AX95" i="11"/>
  <c r="AP95" i="11"/>
  <c r="AH95" i="11"/>
  <c r="AW84" i="11"/>
  <c r="AO84" i="11"/>
  <c r="AG84" i="11"/>
  <c r="Y84" i="11"/>
  <c r="Q84" i="11"/>
  <c r="I84" i="11"/>
  <c r="BD84" i="11"/>
  <c r="AN84" i="11"/>
  <c r="X84" i="11"/>
  <c r="H84" i="11"/>
  <c r="Z95" i="11"/>
  <c r="AV84" i="11"/>
  <c r="AF84" i="11"/>
  <c r="P84" i="11"/>
  <c r="J95" i="11"/>
  <c r="BB84" i="11"/>
  <c r="AT84" i="11"/>
  <c r="AL84" i="11"/>
  <c r="AD84" i="11"/>
  <c r="V84" i="11"/>
  <c r="N84" i="11"/>
  <c r="F84" i="11"/>
  <c r="AH84" i="11"/>
  <c r="G84" i="11"/>
  <c r="AR84" i="11"/>
  <c r="AE84" i="11"/>
  <c r="S84" i="11"/>
  <c r="E84" i="11"/>
  <c r="AC84" i="11"/>
  <c r="AM84" i="11"/>
  <c r="M84" i="11"/>
  <c r="K84" i="11"/>
  <c r="BC84" i="11"/>
  <c r="AQ84" i="11"/>
  <c r="R84" i="11"/>
  <c r="D84" i="11"/>
  <c r="AA84" i="11"/>
  <c r="BA84" i="11"/>
  <c r="AP84" i="11"/>
  <c r="AB84" i="11"/>
  <c r="O84" i="11"/>
  <c r="C84" i="11"/>
  <c r="AZ84" i="11"/>
  <c r="AJ84" i="11"/>
  <c r="AY84" i="11"/>
  <c r="AK84" i="11"/>
  <c r="Z84" i="11"/>
  <c r="L84" i="11"/>
  <c r="W84" i="11"/>
  <c r="R95" i="11"/>
  <c r="AU84" i="11"/>
  <c r="AI84" i="11"/>
  <c r="U84" i="11"/>
  <c r="J84" i="11"/>
  <c r="AS84" i="11"/>
  <c r="T84" i="11"/>
  <c r="AX84" i="11"/>
  <c r="AZ99" i="11"/>
  <c r="AR99" i="11"/>
  <c r="AJ99" i="11"/>
  <c r="AB99" i="11"/>
  <c r="T99" i="11"/>
  <c r="L99" i="11"/>
  <c r="D99" i="11"/>
  <c r="AY99" i="11"/>
  <c r="AQ99" i="11"/>
  <c r="AI99" i="11"/>
  <c r="AA99" i="11"/>
  <c r="S99" i="11"/>
  <c r="K99" i="11"/>
  <c r="AX99" i="11"/>
  <c r="AP99" i="11"/>
  <c r="AH99" i="11"/>
  <c r="Z99" i="11"/>
  <c r="R99" i="11"/>
  <c r="J99" i="11"/>
  <c r="AW99" i="11"/>
  <c r="AO99" i="11"/>
  <c r="AG99" i="11"/>
  <c r="Y99" i="11"/>
  <c r="Q99" i="11"/>
  <c r="I99" i="11"/>
  <c r="C99" i="11"/>
  <c r="BD99" i="11"/>
  <c r="AV99" i="11"/>
  <c r="AN99" i="11"/>
  <c r="AF99" i="11"/>
  <c r="X99" i="11"/>
  <c r="P99" i="11"/>
  <c r="H99" i="11"/>
  <c r="BC99" i="11"/>
  <c r="AU99" i="11"/>
  <c r="AM99" i="11"/>
  <c r="AE99" i="11"/>
  <c r="W99" i="11"/>
  <c r="O99" i="11"/>
  <c r="G99" i="11"/>
  <c r="BA99" i="11"/>
  <c r="AS99" i="11"/>
  <c r="AK99" i="11"/>
  <c r="AC99" i="11"/>
  <c r="U99" i="11"/>
  <c r="M99" i="11"/>
  <c r="E99" i="11"/>
  <c r="AT99" i="11"/>
  <c r="BA88" i="11"/>
  <c r="AK88" i="11"/>
  <c r="AC88" i="11"/>
  <c r="U88" i="11"/>
  <c r="E88" i="11"/>
  <c r="AL99" i="11"/>
  <c r="AD99" i="11"/>
  <c r="AY88" i="11"/>
  <c r="AQ88" i="11"/>
  <c r="AI88" i="11"/>
  <c r="AA88" i="11"/>
  <c r="S88" i="11"/>
  <c r="K88" i="11"/>
  <c r="C88" i="11"/>
  <c r="V99" i="11"/>
  <c r="N99" i="11"/>
  <c r="AW88" i="11"/>
  <c r="AO88" i="11"/>
  <c r="AG88" i="11"/>
  <c r="Y88" i="11"/>
  <c r="Q88" i="11"/>
  <c r="I88" i="11"/>
  <c r="F99" i="11"/>
  <c r="BD88" i="11"/>
  <c r="AV88" i="11"/>
  <c r="AN88" i="11"/>
  <c r="AF88" i="11"/>
  <c r="X88" i="11"/>
  <c r="P88" i="11"/>
  <c r="H88" i="11"/>
  <c r="BB99" i="11"/>
  <c r="BB88" i="11"/>
  <c r="AT88" i="11"/>
  <c r="AL88" i="11"/>
  <c r="AD88" i="11"/>
  <c r="V88" i="11"/>
  <c r="N88" i="11"/>
  <c r="F88" i="11"/>
  <c r="AS88" i="11"/>
  <c r="M88" i="11"/>
  <c r="BC88" i="11"/>
  <c r="AZ88" i="11"/>
  <c r="AE88" i="11"/>
  <c r="J88" i="11"/>
  <c r="AR88" i="11"/>
  <c r="R88" i="11"/>
  <c r="AX88" i="11"/>
  <c r="AB88" i="11"/>
  <c r="G88" i="11"/>
  <c r="AU88" i="11"/>
  <c r="Z88" i="11"/>
  <c r="D88" i="11"/>
  <c r="W88" i="11"/>
  <c r="AP88" i="11"/>
  <c r="T88" i="11"/>
  <c r="AM88" i="11"/>
  <c r="AJ88" i="11"/>
  <c r="O88" i="11"/>
  <c r="AH88" i="11"/>
  <c r="L88" i="11"/>
  <c r="BC100" i="11"/>
  <c r="AU100" i="11"/>
  <c r="AM100" i="11"/>
  <c r="AE100" i="11"/>
  <c r="W100" i="11"/>
  <c r="O100" i="11"/>
  <c r="G100" i="11"/>
  <c r="BB100" i="11"/>
  <c r="AT100" i="11"/>
  <c r="AL100" i="11"/>
  <c r="AD100" i="11"/>
  <c r="V100" i="11"/>
  <c r="N100" i="11"/>
  <c r="F100" i="11"/>
  <c r="BA100" i="11"/>
  <c r="AS100" i="11"/>
  <c r="AK100" i="11"/>
  <c r="AC100" i="11"/>
  <c r="U100" i="11"/>
  <c r="M100" i="11"/>
  <c r="E100" i="11"/>
  <c r="C100" i="11"/>
  <c r="AZ100" i="11"/>
  <c r="AR100" i="11"/>
  <c r="AJ100" i="11"/>
  <c r="AB100" i="11"/>
  <c r="T100" i="11"/>
  <c r="L100" i="11"/>
  <c r="D100" i="11"/>
  <c r="AY100" i="11"/>
  <c r="AQ100" i="11"/>
  <c r="AI100" i="11"/>
  <c r="AA100" i="11"/>
  <c r="S100" i="11"/>
  <c r="K100" i="11"/>
  <c r="AX100" i="11"/>
  <c r="AP100" i="11"/>
  <c r="AH100" i="11"/>
  <c r="Z100" i="11"/>
  <c r="R100" i="11"/>
  <c r="J100" i="11"/>
  <c r="BD100" i="11"/>
  <c r="AV100" i="11"/>
  <c r="AN100" i="11"/>
  <c r="AF100" i="11"/>
  <c r="X100" i="11"/>
  <c r="P100" i="11"/>
  <c r="H100" i="11"/>
  <c r="BC89" i="11"/>
  <c r="AU89" i="11"/>
  <c r="AM89" i="11"/>
  <c r="AE89" i="11"/>
  <c r="W89" i="11"/>
  <c r="O89" i="11"/>
  <c r="G89" i="11"/>
  <c r="AW100" i="11"/>
  <c r="AO100" i="11"/>
  <c r="BA89" i="11"/>
  <c r="AS89" i="11"/>
  <c r="AK89" i="11"/>
  <c r="AC89" i="11"/>
  <c r="U89" i="11"/>
  <c r="M89" i="11"/>
  <c r="E89" i="11"/>
  <c r="AG100" i="11"/>
  <c r="Y100" i="11"/>
  <c r="AY89" i="11"/>
  <c r="AQ89" i="11"/>
  <c r="AI89" i="11"/>
  <c r="AA89" i="11"/>
  <c r="S89" i="11"/>
  <c r="K89" i="11"/>
  <c r="C89" i="11"/>
  <c r="Q100" i="11"/>
  <c r="AX89" i="11"/>
  <c r="AP89" i="11"/>
  <c r="AH89" i="11"/>
  <c r="Z89" i="11"/>
  <c r="R89" i="11"/>
  <c r="J89" i="11"/>
  <c r="BD89" i="11"/>
  <c r="AV89" i="11"/>
  <c r="AN89" i="11"/>
  <c r="AF89" i="11"/>
  <c r="X89" i="11"/>
  <c r="P89" i="11"/>
  <c r="H89" i="11"/>
  <c r="AB89" i="11"/>
  <c r="AO89" i="11"/>
  <c r="T89" i="11"/>
  <c r="BB89" i="11"/>
  <c r="AG89" i="11"/>
  <c r="AL89" i="11"/>
  <c r="Q89" i="11"/>
  <c r="I100" i="11"/>
  <c r="AJ89" i="11"/>
  <c r="N89" i="11"/>
  <c r="L89" i="11"/>
  <c r="AZ89" i="11"/>
  <c r="AD89" i="11"/>
  <c r="I89" i="11"/>
  <c r="AW89" i="11"/>
  <c r="F89" i="11"/>
  <c r="AT89" i="11"/>
  <c r="Y89" i="11"/>
  <c r="D89" i="11"/>
  <c r="AR89" i="11"/>
  <c r="V89" i="11"/>
  <c r="BB97" i="11"/>
  <c r="AT97" i="11"/>
  <c r="AL97" i="11"/>
  <c r="AD97" i="11"/>
  <c r="V97" i="11"/>
  <c r="N97" i="11"/>
  <c r="F97" i="11"/>
  <c r="BA97" i="11"/>
  <c r="AS97" i="11"/>
  <c r="AK97" i="11"/>
  <c r="AC97" i="11"/>
  <c r="U97" i="11"/>
  <c r="M97" i="11"/>
  <c r="E97" i="11"/>
  <c r="AZ97" i="11"/>
  <c r="AR97" i="11"/>
  <c r="AJ97" i="11"/>
  <c r="AB97" i="11"/>
  <c r="T97" i="11"/>
  <c r="L97" i="11"/>
  <c r="D97" i="11"/>
  <c r="AY97" i="11"/>
  <c r="AQ97" i="11"/>
  <c r="AI97" i="11"/>
  <c r="AA97" i="11"/>
  <c r="S97" i="11"/>
  <c r="K97" i="11"/>
  <c r="AX97" i="11"/>
  <c r="AP97" i="11"/>
  <c r="AH97" i="11"/>
  <c r="Z97" i="11"/>
  <c r="R97" i="11"/>
  <c r="J97" i="11"/>
  <c r="AW97" i="11"/>
  <c r="AO97" i="11"/>
  <c r="AG97" i="11"/>
  <c r="Y97" i="11"/>
  <c r="Q97" i="11"/>
  <c r="I97" i="11"/>
  <c r="C97" i="11"/>
  <c r="BC97" i="11"/>
  <c r="AU97" i="11"/>
  <c r="AM97" i="11"/>
  <c r="AE97" i="11"/>
  <c r="W97" i="11"/>
  <c r="O97" i="11"/>
  <c r="G97" i="11"/>
  <c r="X97" i="11"/>
  <c r="AW86" i="11"/>
  <c r="P97" i="11"/>
  <c r="H97" i="11"/>
  <c r="BD97" i="11"/>
  <c r="BA86" i="11"/>
  <c r="AS86" i="11"/>
  <c r="AK86" i="11"/>
  <c r="AC86" i="11"/>
  <c r="U86" i="11"/>
  <c r="M86" i="11"/>
  <c r="E86" i="11"/>
  <c r="AB86" i="11"/>
  <c r="L86" i="11"/>
  <c r="AV97" i="11"/>
  <c r="AZ86" i="11"/>
  <c r="AR86" i="11"/>
  <c r="AJ86" i="11"/>
  <c r="T86" i="11"/>
  <c r="D86" i="11"/>
  <c r="AF97" i="11"/>
  <c r="AX86" i="11"/>
  <c r="AP86" i="11"/>
  <c r="AH86" i="11"/>
  <c r="Z86" i="11"/>
  <c r="R86" i="11"/>
  <c r="J86" i="11"/>
  <c r="AO86" i="11"/>
  <c r="AA86" i="11"/>
  <c r="BC86" i="11"/>
  <c r="AM86" i="11"/>
  <c r="Y86" i="11"/>
  <c r="N86" i="11"/>
  <c r="AL86" i="11"/>
  <c r="AV86" i="11"/>
  <c r="H86" i="11"/>
  <c r="AE86" i="11"/>
  <c r="F86" i="11"/>
  <c r="BB86" i="11"/>
  <c r="X86" i="11"/>
  <c r="K86" i="11"/>
  <c r="AG86" i="11"/>
  <c r="AY86" i="11"/>
  <c r="AI86" i="11"/>
  <c r="W86" i="11"/>
  <c r="I86" i="11"/>
  <c r="V86" i="11"/>
  <c r="AN97" i="11"/>
  <c r="AU86" i="11"/>
  <c r="AF86" i="11"/>
  <c r="S86" i="11"/>
  <c r="G86" i="11"/>
  <c r="AT86" i="11"/>
  <c r="Q86" i="11"/>
  <c r="AQ86" i="11"/>
  <c r="AD86" i="11"/>
  <c r="P86" i="11"/>
  <c r="C86" i="11"/>
  <c r="BD86" i="11"/>
  <c r="AN86" i="11"/>
  <c r="O86" i="11"/>
  <c r="AY96" i="11"/>
  <c r="AQ96" i="11"/>
  <c r="AI96" i="11"/>
  <c r="AA96" i="11"/>
  <c r="S96" i="11"/>
  <c r="K96" i="11"/>
  <c r="AX96" i="11"/>
  <c r="AP96" i="11"/>
  <c r="AH96" i="11"/>
  <c r="Z96" i="11"/>
  <c r="R96" i="11"/>
  <c r="J96" i="11"/>
  <c r="AW96" i="11"/>
  <c r="AO96" i="11"/>
  <c r="AG96" i="11"/>
  <c r="Y96" i="11"/>
  <c r="Q96" i="11"/>
  <c r="I96" i="11"/>
  <c r="BD96" i="11"/>
  <c r="AV96" i="11"/>
  <c r="AN96" i="11"/>
  <c r="AF96" i="11"/>
  <c r="X96" i="11"/>
  <c r="P96" i="11"/>
  <c r="H96" i="11"/>
  <c r="BC96" i="11"/>
  <c r="AU96" i="11"/>
  <c r="AM96" i="11"/>
  <c r="AE96" i="11"/>
  <c r="W96" i="11"/>
  <c r="O96" i="11"/>
  <c r="G96" i="11"/>
  <c r="BB96" i="11"/>
  <c r="AT96" i="11"/>
  <c r="AL96" i="11"/>
  <c r="AD96" i="11"/>
  <c r="V96" i="11"/>
  <c r="N96" i="11"/>
  <c r="F96" i="11"/>
  <c r="AZ96" i="11"/>
  <c r="AR96" i="11"/>
  <c r="AJ96" i="11"/>
  <c r="AB96" i="11"/>
  <c r="T96" i="11"/>
  <c r="L96" i="11"/>
  <c r="D96" i="11"/>
  <c r="M96" i="11"/>
  <c r="E96" i="11"/>
  <c r="BA96" i="11"/>
  <c r="AS96" i="11"/>
  <c r="AY85" i="11"/>
  <c r="AQ85" i="11"/>
  <c r="AI85" i="11"/>
  <c r="AA85" i="11"/>
  <c r="S85" i="11"/>
  <c r="K85" i="11"/>
  <c r="C85" i="11"/>
  <c r="AP85" i="11"/>
  <c r="Z85" i="11"/>
  <c r="J85" i="11"/>
  <c r="AK96" i="11"/>
  <c r="AX85" i="11"/>
  <c r="AH85" i="11"/>
  <c r="R85" i="11"/>
  <c r="U96" i="11"/>
  <c r="C96" i="11"/>
  <c r="BD85" i="11"/>
  <c r="AV85" i="11"/>
  <c r="AN85" i="11"/>
  <c r="AF85" i="11"/>
  <c r="X85" i="11"/>
  <c r="P85" i="11"/>
  <c r="H85" i="11"/>
  <c r="AR85" i="11"/>
  <c r="E85" i="11"/>
  <c r="BB85" i="11"/>
  <c r="AO85" i="11"/>
  <c r="AC85" i="11"/>
  <c r="O85" i="11"/>
  <c r="D85" i="11"/>
  <c r="BA85" i="11"/>
  <c r="N85" i="11"/>
  <c r="AW85" i="11"/>
  <c r="L85" i="11"/>
  <c r="U85" i="11"/>
  <c r="AM85" i="11"/>
  <c r="AB85" i="11"/>
  <c r="G85" i="11"/>
  <c r="AZ85" i="11"/>
  <c r="AL85" i="11"/>
  <c r="Y85" i="11"/>
  <c r="M85" i="11"/>
  <c r="AK85" i="11"/>
  <c r="W85" i="11"/>
  <c r="AT85" i="11"/>
  <c r="AU85" i="11"/>
  <c r="AJ85" i="11"/>
  <c r="V85" i="11"/>
  <c r="I85" i="11"/>
  <c r="AC96" i="11"/>
  <c r="AG85" i="11"/>
  <c r="AS85" i="11"/>
  <c r="AE85" i="11"/>
  <c r="T85" i="11"/>
  <c r="F85" i="11"/>
  <c r="BC85" i="11"/>
  <c r="AD85" i="11"/>
  <c r="Q85" i="11"/>
  <c r="K80" i="11"/>
  <c r="BE99" i="11" l="1"/>
  <c r="BE100" i="11"/>
  <c r="BE97" i="11"/>
  <c r="BE95" i="11"/>
  <c r="BE96" i="11"/>
  <c r="BE83" i="11"/>
  <c r="BE86" i="11"/>
  <c r="BE89" i="11"/>
  <c r="BE84" i="11"/>
  <c r="BE87" i="11"/>
  <c r="AX101" i="11"/>
  <c r="AP101" i="11"/>
  <c r="AH101" i="11"/>
  <c r="Z101" i="11"/>
  <c r="R101" i="11"/>
  <c r="J101" i="11"/>
  <c r="AW101" i="11"/>
  <c r="AO101" i="11"/>
  <c r="AG101" i="11"/>
  <c r="Y101" i="11"/>
  <c r="Q101" i="11"/>
  <c r="I101" i="11"/>
  <c r="BD101" i="11"/>
  <c r="AV101" i="11"/>
  <c r="AN101" i="11"/>
  <c r="AF101" i="11"/>
  <c r="X101" i="11"/>
  <c r="P101" i="11"/>
  <c r="H101" i="11"/>
  <c r="BC101" i="11"/>
  <c r="AU101" i="11"/>
  <c r="AM101" i="11"/>
  <c r="AE101" i="11"/>
  <c r="W101" i="11"/>
  <c r="O101" i="11"/>
  <c r="G101" i="11"/>
  <c r="BB101" i="11"/>
  <c r="AT101" i="11"/>
  <c r="AL101" i="11"/>
  <c r="AD101" i="11"/>
  <c r="V101" i="11"/>
  <c r="N101" i="11"/>
  <c r="F101" i="11"/>
  <c r="BA101" i="11"/>
  <c r="AS101" i="11"/>
  <c r="AK101" i="11"/>
  <c r="AC101" i="11"/>
  <c r="U101" i="11"/>
  <c r="M101" i="11"/>
  <c r="E101" i="11"/>
  <c r="AY101" i="11"/>
  <c r="AQ101" i="11"/>
  <c r="AI101" i="11"/>
  <c r="AA101" i="11"/>
  <c r="S101" i="11"/>
  <c r="K101" i="11"/>
  <c r="D101" i="11"/>
  <c r="C101" i="11"/>
  <c r="AO90" i="11"/>
  <c r="AG90" i="11"/>
  <c r="Y90" i="11"/>
  <c r="Q90" i="11"/>
  <c r="I90" i="11"/>
  <c r="AZ101" i="11"/>
  <c r="BC90" i="11"/>
  <c r="AU90" i="11"/>
  <c r="AM90" i="11"/>
  <c r="AE90" i="11"/>
  <c r="W90" i="11"/>
  <c r="O90" i="11"/>
  <c r="G90" i="11"/>
  <c r="AR101" i="11"/>
  <c r="AJ101" i="11"/>
  <c r="BA90" i="11"/>
  <c r="AS90" i="11"/>
  <c r="AK90" i="11"/>
  <c r="AC90" i="11"/>
  <c r="U90" i="11"/>
  <c r="M90" i="11"/>
  <c r="E90" i="11"/>
  <c r="AB101" i="11"/>
  <c r="AZ90" i="11"/>
  <c r="AR90" i="11"/>
  <c r="AJ90" i="11"/>
  <c r="AB90" i="11"/>
  <c r="T90" i="11"/>
  <c r="L90" i="11"/>
  <c r="D90" i="11"/>
  <c r="L101" i="11"/>
  <c r="AX90" i="11"/>
  <c r="AP90" i="11"/>
  <c r="AH90" i="11"/>
  <c r="Z90" i="11"/>
  <c r="R90" i="11"/>
  <c r="J90" i="11"/>
  <c r="AW90" i="11"/>
  <c r="AY90" i="11"/>
  <c r="AD90" i="11"/>
  <c r="H90" i="11"/>
  <c r="AQ90" i="11"/>
  <c r="T101" i="11"/>
  <c r="AV90" i="11"/>
  <c r="AA90" i="11"/>
  <c r="F90" i="11"/>
  <c r="AT90" i="11"/>
  <c r="X90" i="11"/>
  <c r="C90" i="11"/>
  <c r="V90" i="11"/>
  <c r="AN90" i="11"/>
  <c r="S90" i="11"/>
  <c r="AL90" i="11"/>
  <c r="BD90" i="11"/>
  <c r="AI90" i="11"/>
  <c r="N90" i="11"/>
  <c r="BB90" i="11"/>
  <c r="AF90" i="11"/>
  <c r="K90" i="11"/>
  <c r="P90" i="11"/>
  <c r="BE88" i="11"/>
  <c r="BE98" i="11"/>
  <c r="BE85" i="11"/>
  <c r="BE94" i="11"/>
  <c r="A91" i="11" l="1"/>
  <c r="BE90" i="11"/>
  <c r="BE101" i="11"/>
  <c r="A102" i="11"/>
</calcChain>
</file>

<file path=xl/sharedStrings.xml><?xml version="1.0" encoding="utf-8"?>
<sst xmlns="http://schemas.openxmlformats.org/spreadsheetml/2006/main" count="278" uniqueCount="163">
  <si>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</si>
  <si>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</si>
  <si>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</si>
  <si>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</si>
  <si>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</si>
  <si>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</si>
  <si>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</si>
  <si>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</si>
  <si>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</si>
  <si>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</si>
  <si>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</si>
  <si>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</si>
  <si>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</si>
  <si>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</si>
  <si>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</si>
  <si>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</si>
  <si>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</si>
  <si>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</si>
  <si>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</si>
  <si>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</si>
  <si>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</si>
  <si>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</si>
  <si>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</si>
  <si>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</si>
  <si>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</si>
  <si>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</si>
  <si>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</si>
  <si>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</si>
  <si>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</si>
  <si>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</si>
  <si>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</si>
  <si>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</si>
  <si>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</si>
  <si>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</si>
  <si>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</si>
  <si>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</si>
  <si>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</si>
  <si>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</si>
  <si>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</si>
  <si>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</si>
  <si>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</si>
  <si>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</si>
  <si>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</si>
  <si>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</si>
  <si>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</si>
  <si>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</si>
  <si>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</si>
  <si>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</si>
  <si>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</si>
  <si>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</si>
  <si>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</si>
  <si>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</si>
  <si>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</si>
  <si>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</si>
  <si>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</si>
  <si>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</si>
  <si>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</si>
  <si>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</si>
  <si>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</si>
  <si>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</si>
  <si>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</si>
  <si>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</si>
  <si>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</si>
  <si>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</si>
  <si>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</si>
  <si>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</si>
  <si>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</si>
  <si>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</si>
  <si>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</si>
  <si>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</si>
  <si>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</si>
  <si>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</si>
  <si>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</si>
  <si>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</si>
  <si>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</si>
  <si>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</si>
  <si>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</si>
  <si>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</si>
  <si>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</si>
  <si>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</si>
  <si>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</si>
  <si>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</si>
  <si>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</si>
  <si>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</si>
  <si>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</si>
  <si>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</si>
  <si>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</si>
  <si>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</si>
  <si>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</si>
  <si>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</si>
  <si>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</si>
  <si>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</si>
  <si>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</si>
  <si>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</si>
  <si>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</si>
  <si>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</si>
  <si>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</si>
  <si>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</si>
  <si>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</si>
  <si>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</si>
  <si>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</si>
  <si>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</si>
  <si>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</si>
  <si>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</si>
  <si>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</si>
  <si>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</si>
  <si>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</si>
  <si>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</si>
  <si>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</si>
  <si>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</si>
  <si>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</si>
  <si>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</si>
  <si>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</si>
  <si>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</si>
  <si>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</si>
  <si>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</si>
  <si>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</si>
  <si>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</si>
  <si>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</si>
  <si>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</si>
  <si>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</si>
  <si>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</si>
  <si>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</si>
  <si>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</si>
  <si>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</si>
  <si>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</si>
  <si>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</si>
  <si>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</si>
  <si>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</si>
  <si>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</si>
  <si>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</si>
  <si>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</si>
  <si>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</si>
  <si>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</si>
  <si>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</si>
  <si>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</si>
  <si>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</si>
  <si>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</si>
  <si>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Profiles used</t>
  </si>
  <si>
    <t>AggIDs</t>
  </si>
  <si>
    <t>ProfileDescription</t>
  </si>
  <si>
    <t>ProfileID</t>
  </si>
  <si>
    <t>CalcRule</t>
  </si>
  <si>
    <t>Deductible only (Function 12)</t>
  </si>
  <si>
    <t>Deductible, Limit and Share (Function2)</t>
  </si>
  <si>
    <t>Limit only (Function 14)</t>
  </si>
  <si>
    <t>Policy_ID</t>
  </si>
  <si>
    <t>Layers (Level 6)</t>
  </si>
  <si>
    <t>T&amp;Cs description</t>
  </si>
  <si>
    <t>item_id</t>
  </si>
  <si>
    <t>coverage_id</t>
  </si>
  <si>
    <t>areaperil_id</t>
  </si>
  <si>
    <t>vulnerability_id</t>
  </si>
  <si>
    <t>group_id</t>
  </si>
  <si>
    <t>tiv</t>
  </si>
  <si>
    <t>Items</t>
  </si>
  <si>
    <t>Coverages</t>
  </si>
  <si>
    <t>Back-allocation allocrule 1 (GU)</t>
  </si>
  <si>
    <t>Back-allocation allocrule 2 (Prior Level)</t>
  </si>
  <si>
    <t>Minimum deductible (Function 11)</t>
  </si>
  <si>
    <t>output_id</t>
  </si>
  <si>
    <t>agg_id</t>
  </si>
  <si>
    <t>layer_id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</si>
</sst>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
      <b/>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48">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3" fillId="0" borderId="1" xfId="0" applyFont="1"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Border="1" applyAlignment="1">
      <alignment vertical="top"/>
    </xf>
    <xf numFmtId="3" fontId="6" fillId="0" borderId="0" xfId="0" applyNumberFormat="1" applyFont="1" applyAlignment="1">
      <alignment horizontal="right" vertical="top"/>
    </xf>
    <xf numFmtId="0" fontId="3" fillId="0" borderId="0" xfId="0" applyFont="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3" fontId="0" fillId="0" borderId="0" xfId="0" applyNumberFormat="1" applyAlignment="1">
      <alignment horizontal="right" vertical="top"/>
    </xf>
    <xf numFmtId="0" fontId="6" fillId="0" borderId="0" xfId="0" applyFont="1" applyAlignment="1">
      <alignment horizontal="right" vertical="top"/>
    </xf>
    <xf numFmtId="0" fontId="0" fillId="2" borderId="0" xfId="0" applyFill="1" applyAlignment="1">
      <alignment vertical="top"/>
    </xf>
    <xf numFmtId="0" fontId="6" fillId="0" borderId="5" xfId="0" applyFont="1" applyBorder="1" applyAlignment="1">
      <alignment vertical="top"/>
    </xf>
    <xf numFmtId="3" fontId="6" fillId="0" borderId="0" xfId="0" applyNumberFormat="1" applyFont="1" applyAlignment="1">
      <alignment horizontal="center" vertical="top"/>
    </xf>
    <xf numFmtId="0" fontId="3" fillId="0" borderId="0" xfId="0" applyFont="1" applyAlignment="1">
      <alignment horizontal="center" vertical="top"/>
    </xf>
    <xf numFmtId="3" fontId="7" fillId="0" borderId="0" xfId="0" applyNumberFormat="1" applyFont="1" applyAlignment="1">
      <alignment horizontal="center" vertical="top"/>
    </xf>
    <xf numFmtId="3" fontId="0" fillId="0" borderId="0" xfId="0" applyNumberFormat="1" applyAlignment="1">
      <alignment horizontal="center" vertical="top"/>
    </xf>
    <xf numFmtId="0" fontId="9" fillId="0" borderId="0" xfId="0" applyFont="1" applyAlignment="1">
      <alignment vertical="top"/>
    </xf>
    <xf numFmtId="0" fontId="7" fillId="0" borderId="0" xfId="0" applyFont="1" applyAlignment="1">
      <alignment vertical="top"/>
    </xf>
    <xf numFmtId="3" fontId="3" fillId="0" borderId="0" xfId="0" applyNumberFormat="1" applyFont="1" applyAlignment="1">
      <alignment vertical="top"/>
    </xf>
    <xf numFmtId="3" fontId="9" fillId="0" borderId="0" xfId="0" applyNumberFormat="1" applyFont="1" applyAlignment="1">
      <alignment horizontal="center" vertical="top"/>
    </xf>
    <xf numFmtId="3" fontId="9" fillId="0" borderId="0" xfId="0" applyNumberFormat="1" applyFont="1" applyAlignment="1">
      <alignment vertical="top"/>
    </xf>
    <xf numFmtId="9" fontId="9" fillId="0" borderId="0" xfId="1" applyFont="1" applyAlignment="1">
      <alignment horizontal="center" vertical="top"/>
    </xf>
    <xf numFmtId="0" fontId="0" fillId="0" borderId="0" xfId="0" applyAlignment="1">
      <alignment horizontal="left" vertical="top"/>
    </xf>
    <xf numFmtId="0" fontId="8" fillId="0" borderId="0" xfId="0" applyFont="1" applyAlignment="1">
      <alignment vertical="top"/>
    </xf>
    <xf numFmtId="3" fontId="7" fillId="0" borderId="0" xfId="0" applyNumberFormat="1" applyFont="1" applyAlignment="1">
      <alignment vertical="top"/>
    </xf>
    <xf numFmtId="3" fontId="8" fillId="0" borderId="0" xfId="0" applyNumberFormat="1" applyFont="1" applyAlignment="1">
      <alignment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Border="1" applyAlignment="1">
      <alignment vertical="top"/>
    </xf>
    <xf numFmtId="9" fontId="11" fillId="0" borderId="0" xfId="1" applyFont="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Alignment="1">
      <alignment vertical="top"/>
    </xf>
    <xf numFmtId="0" fontId="7" fillId="0" borderId="6" xfId="0" applyFont="1" applyBorder="1" applyAlignment="1">
      <alignment horizontal="right" vertical="top"/>
    </xf>
    <xf numFmtId="0" fontId="7" fillId="0" borderId="0" xfId="0" applyFont="1" applyAlignment="1">
      <alignment horizontal="right" vertical="top"/>
    </xf>
    <xf numFmtId="3" fontId="7" fillId="0" borderId="6" xfId="0" applyNumberFormat="1" applyFont="1" applyBorder="1" applyAlignment="1">
      <alignment vertical="top"/>
    </xf>
    <xf numFmtId="3" fontId="3" fillId="4" borderId="0" xfId="0" applyNumberFormat="1" applyFont="1" applyFill="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Border="1" applyAlignment="1">
      <alignment horizontal="right" vertical="top"/>
    </xf>
    <xf numFmtId="3" fontId="0" fillId="0" borderId="9" xfId="0" applyNumberForma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0" fontId="12" fillId="0" borderId="0" xfId="0" applyFont="1" applyAlignment="1">
      <alignment vertical="top"/>
    </xf>
    <xf numFmtId="3" fontId="7" fillId="3" borderId="6" xfId="0" applyNumberFormat="1" applyFont="1" applyFill="1" applyBorder="1" applyAlignment="1">
      <alignment horizontal="center" vertical="top"/>
    </xf>
    <xf numFmtId="3" fontId="7" fillId="3" borderId="0" xfId="0" applyNumberFormat="1" applyFont="1" applyFill="1" applyAlignment="1">
      <alignment horizontal="center" vertical="top"/>
    </xf>
    <xf numFmtId="3" fontId="7" fillId="3" borderId="7" xfId="0" applyNumberFormat="1" applyFont="1" applyFill="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Alignment="1">
      <alignment horizontal="center" vertical="top"/>
    </xf>
    <xf numFmtId="3" fontId="7" fillId="2"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Alignment="1">
      <alignment horizontal="center" vertical="top"/>
    </xf>
    <xf numFmtId="3" fontId="7" fillId="0" borderId="7" xfId="0" applyNumberFormat="1" applyFont="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127"/>
  <sheetViews>
    <sheetView showGridLines="0" topLeftCell="A76" zoomScale="80" zoomScaleNormal="80" workbookViewId="0">
      <selection activeCell="A105" sqref="A105"/>
    </sheetView>
  </sheetViews>
  <sheetFormatPr defaultColWidth="9.109375" defaultRowHeight="14.4" x14ac:dyDescent="0.3"/>
  <cols>
    <col min="1" max="1" width="36.109375" style="2" customWidth="1"/>
    <col min="2" max="2" width="31.109375" style="2" customWidth="1"/>
    <col min="3" max="6" width="13" style="11" customWidth="1"/>
    <col min="7" max="56" width="13" style="2" customWidth="1"/>
    <col min="57" max="57" width="12.6640625" style="2" bestFit="1" customWidth="1"/>
    <col min="58" max="58" width="11.5546875" style="2" bestFit="1" customWidth="1"/>
    <col min="59" max="16384" width="9.109375" style="2"/>
  </cols>
  <sheetData>
    <row r="1" spans="1:2" x14ac:dyDescent="0.3">
      <c r="A1" s="1" t="s">
        <v>18</v>
      </c>
    </row>
    <row r="2" spans="1:2" x14ac:dyDescent="0.3">
      <c r="A2" s="1"/>
    </row>
    <row r="3" spans="1:2" x14ac:dyDescent="0.3">
      <c r="A3" s="2" t="s">
        <v>113</v>
      </c>
    </row>
    <row r="5" spans="1:2" x14ac:dyDescent="0.3">
      <c r="A5" s="1" t="s">
        <v>119</v>
      </c>
    </row>
    <row r="6" spans="1:2" x14ac:dyDescent="0.3">
      <c r="A6" s="4" t="s">
        <v>118</v>
      </c>
      <c r="B6" s="35">
        <v>7</v>
      </c>
    </row>
    <row r="7" spans="1:2" x14ac:dyDescent="0.3">
      <c r="A7" s="4" t="s">
        <v>9</v>
      </c>
      <c r="B7" s="2" t="s">
        <v>53</v>
      </c>
    </row>
    <row r="8" spans="1:2" x14ac:dyDescent="0.3">
      <c r="A8" s="4" t="s">
        <v>4</v>
      </c>
      <c r="B8" s="2" t="s">
        <v>52</v>
      </c>
    </row>
    <row r="9" spans="1:2" x14ac:dyDescent="0.3">
      <c r="A9" s="4" t="s">
        <v>15</v>
      </c>
      <c r="B9" s="10">
        <v>41275</v>
      </c>
    </row>
    <row r="10" spans="1:2" x14ac:dyDescent="0.3">
      <c r="A10" s="4" t="s">
        <v>16</v>
      </c>
      <c r="B10" s="10">
        <v>41639</v>
      </c>
    </row>
    <row r="11" spans="1:2" x14ac:dyDescent="0.3">
      <c r="A11" s="4" t="s">
        <v>5</v>
      </c>
      <c r="B11" s="2" t="s">
        <v>50</v>
      </c>
    </row>
    <row r="12" spans="1:2" x14ac:dyDescent="0.3">
      <c r="A12" s="4" t="s">
        <v>13</v>
      </c>
      <c r="B12" s="2" t="s">
        <v>50</v>
      </c>
    </row>
    <row r="13" spans="1:2" x14ac:dyDescent="0.3">
      <c r="A13" s="4" t="s">
        <v>8</v>
      </c>
      <c r="B13" s="2" t="s">
        <v>7</v>
      </c>
    </row>
    <row r="14" spans="1:2" x14ac:dyDescent="0.3">
      <c r="A14" s="4" t="s">
        <v>6</v>
      </c>
      <c r="B14" s="2" t="s">
        <v>12</v>
      </c>
    </row>
    <row r="15" spans="1:2" x14ac:dyDescent="0.3">
      <c r="A15" s="4" t="s">
        <v>10</v>
      </c>
      <c r="B15" s="2" t="s">
        <v>55</v>
      </c>
    </row>
    <row r="17" spans="1:56" x14ac:dyDescent="0.3">
      <c r="A17" s="1" t="s">
        <v>2</v>
      </c>
    </row>
    <row r="18" spans="1:56" x14ac:dyDescent="0.3">
      <c r="A18" s="1"/>
    </row>
    <row r="20" spans="1:56" x14ac:dyDescent="0.3">
      <c r="A20" s="1" t="s">
        <v>11</v>
      </c>
    </row>
    <row r="21" spans="1:56" x14ac:dyDescent="0.3">
      <c r="A21" s="2" t="s">
        <v>51</v>
      </c>
    </row>
    <row r="22" spans="1:56" x14ac:dyDescent="0.3">
      <c r="A22" s="2" t="s">
        <v>117</v>
      </c>
    </row>
    <row r="23" spans="1:56" x14ac:dyDescent="0.3">
      <c r="A23" s="2" t="s">
        <v>112</v>
      </c>
    </row>
    <row r="24" spans="1:56" x14ac:dyDescent="0.3">
      <c r="A24" s="1" t="s">
        <v>14</v>
      </c>
    </row>
    <row r="25" spans="1:56" x14ac:dyDescent="0.3">
      <c r="A25" s="2" t="s">
        <v>56</v>
      </c>
      <c r="C25" s="2"/>
      <c r="D25" s="2"/>
      <c r="E25" s="2"/>
      <c r="F25" s="2"/>
    </row>
    <row r="26" spans="1:56" x14ac:dyDescent="0.3">
      <c r="A26" s="2" t="s">
        <v>120</v>
      </c>
      <c r="C26" s="2"/>
      <c r="D26" s="2"/>
      <c r="E26" s="2"/>
      <c r="F26" s="2"/>
    </row>
    <row r="27" spans="1:56" x14ac:dyDescent="0.3">
      <c r="A27" s="2" t="s">
        <v>121</v>
      </c>
      <c r="C27" s="2"/>
      <c r="D27" s="2"/>
      <c r="E27" s="2"/>
      <c r="F27" s="2"/>
    </row>
    <row r="28" spans="1:56" x14ac:dyDescent="0.3">
      <c r="A28" s="1"/>
    </row>
    <row r="29" spans="1:56" x14ac:dyDescent="0.3">
      <c r="A29" s="1" t="s">
        <v>3</v>
      </c>
      <c r="B29" s="2" t="s">
        <v>125</v>
      </c>
      <c r="C29" s="11">
        <v>1</v>
      </c>
      <c r="D29" s="11">
        <v>2</v>
      </c>
      <c r="E29" s="11">
        <v>3</v>
      </c>
      <c r="F29" s="11">
        <v>4</v>
      </c>
      <c r="G29" s="11">
        <v>5</v>
      </c>
      <c r="H29" s="11">
        <v>6</v>
      </c>
      <c r="I29" s="11">
        <v>7</v>
      </c>
      <c r="J29" s="11">
        <v>8</v>
      </c>
      <c r="K29" s="11">
        <v>9</v>
      </c>
      <c r="L29" s="11">
        <v>10</v>
      </c>
      <c r="M29" s="11">
        <v>11</v>
      </c>
      <c r="N29" s="11">
        <v>12</v>
      </c>
      <c r="O29" s="11">
        <v>13</v>
      </c>
      <c r="P29" s="11">
        <v>14</v>
      </c>
      <c r="Q29" s="11">
        <v>15</v>
      </c>
      <c r="R29" s="11">
        <v>16</v>
      </c>
      <c r="S29" s="11">
        <v>17</v>
      </c>
      <c r="T29" s="11">
        <v>18</v>
      </c>
      <c r="U29" s="11">
        <v>19</v>
      </c>
      <c r="V29" s="11">
        <v>20</v>
      </c>
      <c r="W29" s="11">
        <v>21</v>
      </c>
      <c r="X29" s="11">
        <v>22</v>
      </c>
      <c r="Y29" s="11">
        <v>23</v>
      </c>
      <c r="Z29" s="11">
        <v>24</v>
      </c>
      <c r="AA29" s="11">
        <v>25</v>
      </c>
      <c r="AB29" s="11">
        <v>26</v>
      </c>
      <c r="AC29" s="11">
        <v>27</v>
      </c>
      <c r="AD29" s="11">
        <v>28</v>
      </c>
      <c r="AE29" s="11">
        <v>29</v>
      </c>
      <c r="AF29" s="11">
        <v>30</v>
      </c>
      <c r="AG29" s="11">
        <v>31</v>
      </c>
      <c r="AH29" s="11">
        <v>32</v>
      </c>
      <c r="AI29" s="11">
        <v>33</v>
      </c>
      <c r="AJ29" s="11">
        <v>34</v>
      </c>
      <c r="AK29" s="11">
        <v>35</v>
      </c>
      <c r="AL29" s="11">
        <v>36</v>
      </c>
      <c r="AM29" s="11">
        <v>37</v>
      </c>
      <c r="AN29" s="11">
        <v>38</v>
      </c>
      <c r="AO29" s="11">
        <v>39</v>
      </c>
      <c r="AP29" s="11">
        <v>40</v>
      </c>
      <c r="AQ29" s="11">
        <v>41</v>
      </c>
      <c r="AR29" s="11">
        <v>42</v>
      </c>
      <c r="AS29" s="11">
        <v>43</v>
      </c>
      <c r="AT29" s="11">
        <v>44</v>
      </c>
      <c r="AU29" s="11">
        <v>45</v>
      </c>
      <c r="AV29" s="11">
        <v>46</v>
      </c>
      <c r="AW29" s="11">
        <v>47</v>
      </c>
      <c r="AX29" s="11">
        <v>48</v>
      </c>
      <c r="AY29" s="11">
        <v>49</v>
      </c>
      <c r="AZ29" s="11">
        <v>50</v>
      </c>
      <c r="BA29" s="11">
        <v>51</v>
      </c>
      <c r="BB29" s="11">
        <v>52</v>
      </c>
      <c r="BC29" s="11">
        <v>53</v>
      </c>
      <c r="BD29" s="11">
        <v>54</v>
      </c>
    </row>
    <row r="30" spans="1:56" x14ac:dyDescent="0.3">
      <c r="A30" s="4"/>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row>
    <row r="31" spans="1:56" x14ac:dyDescent="0.3">
      <c r="C31" s="18" t="s">
        <v>116</v>
      </c>
      <c r="AG31" s="103"/>
      <c r="AH31" s="103"/>
      <c r="AI31" s="103"/>
      <c r="AJ31" s="103"/>
      <c r="AK31" s="103"/>
      <c r="AL31" s="103"/>
      <c r="AM31" s="103"/>
      <c r="AN31" s="103"/>
      <c r="AO31" s="103"/>
      <c r="AP31" s="103"/>
      <c r="AQ31" s="103"/>
    </row>
    <row r="32" spans="1:56" x14ac:dyDescent="0.3">
      <c r="A32" s="4"/>
      <c r="B32" s="4"/>
      <c r="C32" s="26">
        <v>1</v>
      </c>
      <c r="D32" s="26">
        <v>1</v>
      </c>
      <c r="E32" s="26">
        <v>1</v>
      </c>
      <c r="F32" s="26">
        <f>C32+1</f>
        <v>2</v>
      </c>
      <c r="G32" s="26">
        <f t="shared" ref="G32:BD32" si="0">D32+1</f>
        <v>2</v>
      </c>
      <c r="H32" s="26">
        <f t="shared" si="0"/>
        <v>2</v>
      </c>
      <c r="I32" s="26">
        <f t="shared" si="0"/>
        <v>3</v>
      </c>
      <c r="J32" s="26">
        <f t="shared" si="0"/>
        <v>3</v>
      </c>
      <c r="K32" s="26">
        <f t="shared" si="0"/>
        <v>3</v>
      </c>
      <c r="L32" s="26">
        <f t="shared" si="0"/>
        <v>4</v>
      </c>
      <c r="M32" s="26">
        <f t="shared" si="0"/>
        <v>4</v>
      </c>
      <c r="N32" s="26">
        <f t="shared" si="0"/>
        <v>4</v>
      </c>
      <c r="O32" s="26">
        <f t="shared" si="0"/>
        <v>5</v>
      </c>
      <c r="P32" s="26">
        <f t="shared" si="0"/>
        <v>5</v>
      </c>
      <c r="Q32" s="26">
        <f t="shared" si="0"/>
        <v>5</v>
      </c>
      <c r="R32" s="26">
        <f t="shared" si="0"/>
        <v>6</v>
      </c>
      <c r="S32" s="26">
        <f t="shared" si="0"/>
        <v>6</v>
      </c>
      <c r="T32" s="26">
        <f t="shared" si="0"/>
        <v>6</v>
      </c>
      <c r="U32" s="26">
        <f t="shared" si="0"/>
        <v>7</v>
      </c>
      <c r="V32" s="26">
        <f t="shared" si="0"/>
        <v>7</v>
      </c>
      <c r="W32" s="26">
        <f t="shared" si="0"/>
        <v>7</v>
      </c>
      <c r="X32" s="26">
        <f t="shared" si="0"/>
        <v>8</v>
      </c>
      <c r="Y32" s="26">
        <f t="shared" si="0"/>
        <v>8</v>
      </c>
      <c r="Z32" s="26">
        <f t="shared" si="0"/>
        <v>8</v>
      </c>
      <c r="AA32" s="26">
        <f t="shared" si="0"/>
        <v>9</v>
      </c>
      <c r="AB32" s="26">
        <f t="shared" si="0"/>
        <v>9</v>
      </c>
      <c r="AC32" s="26">
        <f t="shared" si="0"/>
        <v>9</v>
      </c>
      <c r="AD32" s="26">
        <f t="shared" si="0"/>
        <v>10</v>
      </c>
      <c r="AE32" s="26">
        <f t="shared" si="0"/>
        <v>10</v>
      </c>
      <c r="AF32" s="26">
        <f t="shared" si="0"/>
        <v>10</v>
      </c>
      <c r="AG32" s="26">
        <f t="shared" si="0"/>
        <v>11</v>
      </c>
      <c r="AH32" s="26">
        <f t="shared" si="0"/>
        <v>11</v>
      </c>
      <c r="AI32" s="26">
        <f t="shared" si="0"/>
        <v>11</v>
      </c>
      <c r="AJ32" s="26">
        <f t="shared" si="0"/>
        <v>12</v>
      </c>
      <c r="AK32" s="26">
        <f t="shared" si="0"/>
        <v>12</v>
      </c>
      <c r="AL32" s="26">
        <f t="shared" si="0"/>
        <v>12</v>
      </c>
      <c r="AM32" s="26">
        <f t="shared" si="0"/>
        <v>13</v>
      </c>
      <c r="AN32" s="26">
        <f t="shared" si="0"/>
        <v>13</v>
      </c>
      <c r="AO32" s="26">
        <f t="shared" si="0"/>
        <v>13</v>
      </c>
      <c r="AP32" s="26">
        <f t="shared" si="0"/>
        <v>14</v>
      </c>
      <c r="AQ32" s="26">
        <f t="shared" si="0"/>
        <v>14</v>
      </c>
      <c r="AR32" s="26">
        <f t="shared" si="0"/>
        <v>14</v>
      </c>
      <c r="AS32" s="26">
        <f t="shared" si="0"/>
        <v>15</v>
      </c>
      <c r="AT32" s="26">
        <f t="shared" si="0"/>
        <v>15</v>
      </c>
      <c r="AU32" s="26">
        <f t="shared" si="0"/>
        <v>15</v>
      </c>
      <c r="AV32" s="26">
        <f t="shared" si="0"/>
        <v>16</v>
      </c>
      <c r="AW32" s="26">
        <f t="shared" si="0"/>
        <v>16</v>
      </c>
      <c r="AX32" s="26">
        <f t="shared" si="0"/>
        <v>16</v>
      </c>
      <c r="AY32" s="26">
        <f t="shared" si="0"/>
        <v>17</v>
      </c>
      <c r="AZ32" s="26">
        <f t="shared" si="0"/>
        <v>17</v>
      </c>
      <c r="BA32" s="26">
        <f t="shared" si="0"/>
        <v>17</v>
      </c>
      <c r="BB32" s="26">
        <f t="shared" si="0"/>
        <v>18</v>
      </c>
      <c r="BC32" s="26">
        <f t="shared" si="0"/>
        <v>18</v>
      </c>
      <c r="BD32" s="26">
        <f t="shared" si="0"/>
        <v>18</v>
      </c>
    </row>
    <row r="33" spans="1:57" x14ac:dyDescent="0.3">
      <c r="A33" s="5" t="s">
        <v>114</v>
      </c>
      <c r="B33" s="5" t="s">
        <v>33</v>
      </c>
      <c r="C33" s="39" t="s">
        <v>58</v>
      </c>
      <c r="D33" s="39" t="s">
        <v>45</v>
      </c>
      <c r="E33" s="39" t="s">
        <v>57</v>
      </c>
      <c r="F33" s="39" t="s">
        <v>58</v>
      </c>
      <c r="G33" s="39" t="s">
        <v>45</v>
      </c>
      <c r="H33" s="39" t="s">
        <v>57</v>
      </c>
      <c r="I33" s="39" t="s">
        <v>58</v>
      </c>
      <c r="J33" s="39" t="s">
        <v>45</v>
      </c>
      <c r="K33" s="39" t="s">
        <v>57</v>
      </c>
      <c r="L33" s="39" t="s">
        <v>58</v>
      </c>
      <c r="M33" s="39" t="s">
        <v>45</v>
      </c>
      <c r="N33" s="39" t="s">
        <v>57</v>
      </c>
      <c r="O33" s="39" t="s">
        <v>58</v>
      </c>
      <c r="P33" s="39" t="s">
        <v>45</v>
      </c>
      <c r="Q33" s="39" t="s">
        <v>57</v>
      </c>
      <c r="R33" s="39" t="s">
        <v>58</v>
      </c>
      <c r="S33" s="39" t="s">
        <v>45</v>
      </c>
      <c r="T33" s="39" t="s">
        <v>57</v>
      </c>
      <c r="U33" s="39" t="s">
        <v>58</v>
      </c>
      <c r="V33" s="39" t="s">
        <v>45</v>
      </c>
      <c r="W33" s="39" t="s">
        <v>57</v>
      </c>
      <c r="X33" s="39" t="s">
        <v>58</v>
      </c>
      <c r="Y33" s="39" t="s">
        <v>45</v>
      </c>
      <c r="Z33" s="39" t="s">
        <v>57</v>
      </c>
      <c r="AA33" s="39" t="s">
        <v>58</v>
      </c>
      <c r="AB33" s="39" t="s">
        <v>45</v>
      </c>
      <c r="AC33" s="39" t="s">
        <v>57</v>
      </c>
      <c r="AD33" s="39" t="s">
        <v>58</v>
      </c>
      <c r="AE33" s="39" t="s">
        <v>45</v>
      </c>
      <c r="AF33" s="39" t="s">
        <v>57</v>
      </c>
      <c r="AG33" s="39" t="s">
        <v>58</v>
      </c>
      <c r="AH33" s="39" t="s">
        <v>45</v>
      </c>
      <c r="AI33" s="39" t="s">
        <v>57</v>
      </c>
      <c r="AJ33" s="39" t="s">
        <v>58</v>
      </c>
      <c r="AK33" s="39" t="s">
        <v>45</v>
      </c>
      <c r="AL33" s="39" t="s">
        <v>57</v>
      </c>
      <c r="AM33" s="39" t="s">
        <v>58</v>
      </c>
      <c r="AN33" s="39" t="s">
        <v>45</v>
      </c>
      <c r="AO33" s="39" t="s">
        <v>57</v>
      </c>
      <c r="AP33" s="39" t="s">
        <v>58</v>
      </c>
      <c r="AQ33" s="39" t="s">
        <v>45</v>
      </c>
      <c r="AR33" s="39" t="s">
        <v>57</v>
      </c>
      <c r="AS33" s="39" t="s">
        <v>58</v>
      </c>
      <c r="AT33" s="39" t="s">
        <v>45</v>
      </c>
      <c r="AU33" s="39" t="s">
        <v>57</v>
      </c>
      <c r="AV33" s="39" t="s">
        <v>58</v>
      </c>
      <c r="AW33" s="39" t="s">
        <v>45</v>
      </c>
      <c r="AX33" s="39" t="s">
        <v>57</v>
      </c>
      <c r="AY33" s="39" t="s">
        <v>58</v>
      </c>
      <c r="AZ33" s="39" t="s">
        <v>45</v>
      </c>
      <c r="BA33" s="39" t="s">
        <v>57</v>
      </c>
      <c r="BB33" s="39" t="s">
        <v>58</v>
      </c>
      <c r="BC33" s="39" t="s">
        <v>45</v>
      </c>
      <c r="BD33" s="39" t="s">
        <v>57</v>
      </c>
      <c r="BE33" s="2" t="s">
        <v>70</v>
      </c>
    </row>
    <row r="34" spans="1:57" s="17" customFormat="1" x14ac:dyDescent="0.3">
      <c r="A34" s="17" t="s">
        <v>115</v>
      </c>
      <c r="C34" s="59">
        <v>23039308</v>
      </c>
      <c r="D34" s="60">
        <v>23039308</v>
      </c>
      <c r="E34" s="60">
        <v>23039308</v>
      </c>
      <c r="F34" s="60">
        <v>23039309</v>
      </c>
      <c r="G34" s="60">
        <v>23039309</v>
      </c>
      <c r="H34" s="60">
        <v>23039309</v>
      </c>
      <c r="I34" s="60">
        <v>23039311</v>
      </c>
      <c r="J34" s="60">
        <v>23039311</v>
      </c>
      <c r="K34" s="60">
        <v>23039311</v>
      </c>
      <c r="L34" s="60">
        <v>23039320</v>
      </c>
      <c r="M34" s="60">
        <v>23039320</v>
      </c>
      <c r="N34" s="60">
        <v>23039320</v>
      </c>
      <c r="O34" s="60">
        <v>23039326</v>
      </c>
      <c r="P34" s="60">
        <v>23039326</v>
      </c>
      <c r="Q34" s="60">
        <v>23039326</v>
      </c>
      <c r="R34" s="60">
        <v>23039331</v>
      </c>
      <c r="S34" s="60">
        <v>23039331</v>
      </c>
      <c r="T34" s="60">
        <v>23039331</v>
      </c>
      <c r="U34" s="60">
        <v>23039338</v>
      </c>
      <c r="V34" s="60">
        <v>23039338</v>
      </c>
      <c r="W34" s="60">
        <v>23039338</v>
      </c>
      <c r="X34" s="60">
        <v>23039310</v>
      </c>
      <c r="Y34" s="60">
        <v>23039310</v>
      </c>
      <c r="Z34" s="60">
        <v>23039310</v>
      </c>
      <c r="AA34" s="60">
        <v>23039324</v>
      </c>
      <c r="AB34" s="60">
        <v>23039324</v>
      </c>
      <c r="AC34" s="60">
        <v>23039324</v>
      </c>
      <c r="AD34" s="60">
        <v>23039357</v>
      </c>
      <c r="AE34" s="60">
        <v>23039357</v>
      </c>
      <c r="AF34" s="60">
        <v>23039357</v>
      </c>
      <c r="AG34" s="60">
        <v>23039389</v>
      </c>
      <c r="AH34" s="60">
        <v>23039389</v>
      </c>
      <c r="AI34" s="60">
        <v>23039389</v>
      </c>
      <c r="AJ34" s="60">
        <v>23039390</v>
      </c>
      <c r="AK34" s="60">
        <v>23039390</v>
      </c>
      <c r="AL34" s="60">
        <v>23039390</v>
      </c>
      <c r="AM34" s="60">
        <v>23039729</v>
      </c>
      <c r="AN34" s="60">
        <v>23039729</v>
      </c>
      <c r="AO34" s="60">
        <v>23039729</v>
      </c>
      <c r="AP34" s="60">
        <v>23039730</v>
      </c>
      <c r="AQ34" s="60">
        <v>23039730</v>
      </c>
      <c r="AR34" s="60">
        <v>23039730</v>
      </c>
      <c r="AS34" s="60">
        <v>23039811</v>
      </c>
      <c r="AT34" s="60">
        <v>23039811</v>
      </c>
      <c r="AU34" s="60">
        <v>23039811</v>
      </c>
      <c r="AV34" s="60">
        <v>23039853</v>
      </c>
      <c r="AW34" s="60">
        <v>23039853</v>
      </c>
      <c r="AX34" s="60">
        <v>23039853</v>
      </c>
      <c r="AY34" s="60">
        <v>23039855</v>
      </c>
      <c r="AZ34" s="60">
        <v>23039855</v>
      </c>
      <c r="BA34" s="60">
        <v>23039855</v>
      </c>
      <c r="BB34" s="60">
        <v>23039428</v>
      </c>
      <c r="BC34" s="60">
        <v>23039428</v>
      </c>
      <c r="BD34" s="61">
        <v>23039428</v>
      </c>
    </row>
    <row r="35" spans="1:57" s="17" customFormat="1" x14ac:dyDescent="0.3">
      <c r="A35" s="24" t="s">
        <v>17</v>
      </c>
      <c r="B35" s="17" t="s">
        <v>22</v>
      </c>
      <c r="C35" s="42">
        <v>5151251</v>
      </c>
      <c r="D35" s="25">
        <v>9218612</v>
      </c>
      <c r="E35" s="25">
        <v>6971414</v>
      </c>
      <c r="F35" s="25">
        <v>14278941</v>
      </c>
      <c r="G35" s="25">
        <v>11579501</v>
      </c>
      <c r="H35" s="25">
        <v>7742781</v>
      </c>
      <c r="I35" s="25">
        <v>3545116</v>
      </c>
      <c r="J35" s="25">
        <v>12082515</v>
      </c>
      <c r="K35" s="25">
        <v>3651644</v>
      </c>
      <c r="L35" s="25">
        <v>4451091</v>
      </c>
      <c r="M35" s="25">
        <v>7620574</v>
      </c>
      <c r="N35" s="25">
        <v>3947225</v>
      </c>
      <c r="O35" s="25">
        <v>8468889</v>
      </c>
      <c r="P35" s="25">
        <v>2291251</v>
      </c>
      <c r="Q35" s="25">
        <v>1319339</v>
      </c>
      <c r="R35" s="25">
        <v>3348165</v>
      </c>
      <c r="S35" s="25">
        <v>2803085</v>
      </c>
      <c r="T35" s="25">
        <v>1389718</v>
      </c>
      <c r="U35" s="25">
        <v>7385659</v>
      </c>
      <c r="V35" s="25">
        <v>5205069</v>
      </c>
      <c r="W35" s="25">
        <v>3064532</v>
      </c>
      <c r="X35" s="25">
        <v>174639</v>
      </c>
      <c r="Y35" s="25">
        <v>138330</v>
      </c>
      <c r="Z35" s="25">
        <v>0</v>
      </c>
      <c r="AA35" s="25">
        <v>0</v>
      </c>
      <c r="AB35" s="25">
        <v>429307</v>
      </c>
      <c r="AC35" s="25">
        <v>0</v>
      </c>
      <c r="AD35" s="25">
        <v>0</v>
      </c>
      <c r="AE35" s="25">
        <v>81651</v>
      </c>
      <c r="AF35" s="25">
        <v>0</v>
      </c>
      <c r="AG35" s="25">
        <v>0</v>
      </c>
      <c r="AH35" s="25">
        <v>2626101</v>
      </c>
      <c r="AI35" s="25">
        <v>0</v>
      </c>
      <c r="AJ35" s="25">
        <v>0</v>
      </c>
      <c r="AK35" s="25">
        <v>42247</v>
      </c>
      <c r="AL35" s="25">
        <v>0</v>
      </c>
      <c r="AM35" s="25">
        <v>0</v>
      </c>
      <c r="AN35" s="25">
        <v>2988068</v>
      </c>
      <c r="AO35" s="25">
        <v>0</v>
      </c>
      <c r="AP35" s="25">
        <v>0</v>
      </c>
      <c r="AQ35" s="25">
        <v>21108</v>
      </c>
      <c r="AR35" s="25">
        <v>0</v>
      </c>
      <c r="AS35" s="25">
        <v>0</v>
      </c>
      <c r="AT35" s="25">
        <v>300000</v>
      </c>
      <c r="AU35" s="25">
        <v>2556066.1</v>
      </c>
      <c r="AV35" s="25">
        <v>0</v>
      </c>
      <c r="AW35" s="25">
        <v>4672794</v>
      </c>
      <c r="AX35" s="25">
        <v>0</v>
      </c>
      <c r="AY35" s="25">
        <v>0</v>
      </c>
      <c r="AZ35" s="25">
        <v>181995</v>
      </c>
      <c r="BA35" s="25">
        <v>0</v>
      </c>
      <c r="BB35" s="25">
        <v>13583065</v>
      </c>
      <c r="BC35" s="25">
        <v>1839750</v>
      </c>
      <c r="BD35" s="41">
        <v>0</v>
      </c>
      <c r="BE35" s="19">
        <f>SUM(C35:BD35)</f>
        <v>155151493.09999999</v>
      </c>
    </row>
    <row r="36" spans="1:57" s="17" customFormat="1" x14ac:dyDescent="0.3">
      <c r="A36" s="43" t="s">
        <v>59</v>
      </c>
      <c r="B36" s="43" t="s">
        <v>66</v>
      </c>
      <c r="C36" s="77">
        <v>700000000</v>
      </c>
      <c r="D36" s="78">
        <v>700000000</v>
      </c>
      <c r="E36" s="78"/>
      <c r="F36" s="78">
        <v>700000000</v>
      </c>
      <c r="G36" s="78">
        <v>700000000</v>
      </c>
      <c r="H36" s="78"/>
      <c r="I36" s="78">
        <v>700000000</v>
      </c>
      <c r="J36" s="78">
        <v>700000000</v>
      </c>
      <c r="K36" s="78"/>
      <c r="L36" s="78">
        <v>700000000</v>
      </c>
      <c r="M36" s="78">
        <v>700000000</v>
      </c>
      <c r="N36" s="78"/>
      <c r="O36" s="78">
        <v>700000000</v>
      </c>
      <c r="P36" s="78">
        <v>700000000</v>
      </c>
      <c r="Q36" s="78"/>
      <c r="R36" s="78">
        <v>700000000</v>
      </c>
      <c r="S36" s="78">
        <v>700000000</v>
      </c>
      <c r="T36" s="78"/>
      <c r="U36" s="78">
        <v>700000000</v>
      </c>
      <c r="V36" s="78">
        <v>700000000</v>
      </c>
      <c r="W36" s="78"/>
      <c r="X36" s="78">
        <v>700000000</v>
      </c>
      <c r="Y36" s="78">
        <v>700000000</v>
      </c>
      <c r="Z36" s="78"/>
      <c r="AA36" s="78">
        <v>700000000</v>
      </c>
      <c r="AB36" s="78">
        <v>700000000</v>
      </c>
      <c r="AC36" s="78"/>
      <c r="AD36" s="78">
        <v>700000000</v>
      </c>
      <c r="AE36" s="78">
        <v>700000000</v>
      </c>
      <c r="AF36" s="78"/>
      <c r="AG36" s="78">
        <v>700000000</v>
      </c>
      <c r="AH36" s="78">
        <v>700000000</v>
      </c>
      <c r="AI36" s="78"/>
      <c r="AJ36" s="78">
        <v>700000000</v>
      </c>
      <c r="AK36" s="78">
        <v>700000000</v>
      </c>
      <c r="AL36" s="78"/>
      <c r="AM36" s="78">
        <v>700000000</v>
      </c>
      <c r="AN36" s="78">
        <v>700000000</v>
      </c>
      <c r="AO36" s="78"/>
      <c r="AP36" s="78">
        <v>700000000</v>
      </c>
      <c r="AQ36" s="78">
        <v>700000000</v>
      </c>
      <c r="AR36" s="78"/>
      <c r="AS36" s="78">
        <v>700000000</v>
      </c>
      <c r="AT36" s="78">
        <v>700000000</v>
      </c>
      <c r="AU36" s="78"/>
      <c r="AV36" s="78">
        <v>700000000</v>
      </c>
      <c r="AW36" s="78">
        <v>700000000</v>
      </c>
      <c r="AX36" s="78"/>
      <c r="AY36" s="78">
        <v>700000000</v>
      </c>
      <c r="AZ36" s="78">
        <v>700000000</v>
      </c>
      <c r="BA36" s="78"/>
      <c r="BB36" s="78">
        <v>700000000</v>
      </c>
      <c r="BC36" s="78">
        <v>700000000</v>
      </c>
      <c r="BD36" s="79"/>
      <c r="BE36" s="19">
        <f t="shared" ref="BE36:BE37" si="1">SUM(C36:BD36)</f>
        <v>25200000000</v>
      </c>
    </row>
    <row r="37" spans="1:57" s="17" customFormat="1" x14ac:dyDescent="0.3">
      <c r="A37" s="43" t="s">
        <v>60</v>
      </c>
      <c r="B37" s="43" t="s">
        <v>71</v>
      </c>
      <c r="C37" s="145">
        <v>0</v>
      </c>
      <c r="D37" s="146"/>
      <c r="E37" s="147"/>
      <c r="F37" s="145">
        <v>0</v>
      </c>
      <c r="G37" s="146"/>
      <c r="H37" s="147"/>
      <c r="I37" s="145">
        <v>0</v>
      </c>
      <c r="J37" s="146"/>
      <c r="K37" s="147"/>
      <c r="L37" s="145">
        <v>0</v>
      </c>
      <c r="M37" s="146"/>
      <c r="N37" s="147"/>
      <c r="O37" s="145">
        <v>0</v>
      </c>
      <c r="P37" s="146"/>
      <c r="Q37" s="147"/>
      <c r="R37" s="145">
        <v>0</v>
      </c>
      <c r="S37" s="146"/>
      <c r="T37" s="147"/>
      <c r="U37" s="145">
        <v>0</v>
      </c>
      <c r="V37" s="146"/>
      <c r="W37" s="147"/>
      <c r="X37" s="145">
        <v>25000</v>
      </c>
      <c r="Y37" s="146"/>
      <c r="Z37" s="147"/>
      <c r="AA37" s="145">
        <v>25000</v>
      </c>
      <c r="AB37" s="146"/>
      <c r="AC37" s="147"/>
      <c r="AD37" s="145">
        <v>25000</v>
      </c>
      <c r="AE37" s="146"/>
      <c r="AF37" s="147"/>
      <c r="AG37" s="145">
        <v>78783.03</v>
      </c>
      <c r="AH37" s="146"/>
      <c r="AI37" s="147"/>
      <c r="AJ37" s="145">
        <v>25000</v>
      </c>
      <c r="AK37" s="146"/>
      <c r="AL37" s="147"/>
      <c r="AM37" s="145">
        <v>89642.04</v>
      </c>
      <c r="AN37" s="146"/>
      <c r="AO37" s="147"/>
      <c r="AP37" s="145">
        <v>25000</v>
      </c>
      <c r="AQ37" s="146"/>
      <c r="AR37" s="147"/>
      <c r="AS37" s="145">
        <v>85681.982999999993</v>
      </c>
      <c r="AT37" s="146"/>
      <c r="AU37" s="147"/>
      <c r="AV37" s="145">
        <v>140183.82</v>
      </c>
      <c r="AW37" s="146"/>
      <c r="AX37" s="147"/>
      <c r="AY37" s="145">
        <v>25000</v>
      </c>
      <c r="AZ37" s="146"/>
      <c r="BA37" s="147"/>
      <c r="BB37" s="145">
        <v>462684.45</v>
      </c>
      <c r="BC37" s="146"/>
      <c r="BD37" s="147"/>
      <c r="BE37" s="19">
        <f t="shared" si="1"/>
        <v>1006975.3230000001</v>
      </c>
    </row>
    <row r="38" spans="1:57" s="17" customFormat="1" x14ac:dyDescent="0.3">
      <c r="A38" s="17" t="s">
        <v>61</v>
      </c>
      <c r="C38" s="42">
        <v>1</v>
      </c>
      <c r="D38" s="25">
        <v>1</v>
      </c>
      <c r="E38" s="25">
        <v>1</v>
      </c>
      <c r="F38" s="25">
        <v>1</v>
      </c>
      <c r="G38" s="25">
        <v>1</v>
      </c>
      <c r="H38" s="25">
        <v>1</v>
      </c>
      <c r="I38" s="25">
        <v>1</v>
      </c>
      <c r="J38" s="25">
        <v>1</v>
      </c>
      <c r="K38" s="25">
        <v>1</v>
      </c>
      <c r="L38" s="25">
        <v>1</v>
      </c>
      <c r="M38" s="25">
        <v>1</v>
      </c>
      <c r="N38" s="25">
        <v>1</v>
      </c>
      <c r="O38" s="25">
        <v>1</v>
      </c>
      <c r="P38" s="25">
        <v>1</v>
      </c>
      <c r="Q38" s="25">
        <v>1</v>
      </c>
      <c r="R38" s="25">
        <v>1</v>
      </c>
      <c r="S38" s="25">
        <v>1</v>
      </c>
      <c r="T38" s="25">
        <v>1</v>
      </c>
      <c r="U38" s="25">
        <v>1</v>
      </c>
      <c r="V38" s="25">
        <v>1</v>
      </c>
      <c r="W38" s="25">
        <v>1</v>
      </c>
      <c r="X38" s="44">
        <v>2</v>
      </c>
      <c r="Y38" s="25">
        <v>2</v>
      </c>
      <c r="Z38" s="25">
        <v>2</v>
      </c>
      <c r="AA38" s="25">
        <v>2</v>
      </c>
      <c r="AB38" s="25">
        <v>2</v>
      </c>
      <c r="AC38" s="25">
        <v>2</v>
      </c>
      <c r="AD38" s="25">
        <v>2</v>
      </c>
      <c r="AE38" s="25">
        <v>2</v>
      </c>
      <c r="AF38" s="25">
        <v>2</v>
      </c>
      <c r="AG38" s="25">
        <v>2</v>
      </c>
      <c r="AH38" s="25">
        <v>2</v>
      </c>
      <c r="AI38" s="25">
        <v>2</v>
      </c>
      <c r="AJ38" s="25">
        <v>2</v>
      </c>
      <c r="AK38" s="25">
        <v>2</v>
      </c>
      <c r="AL38" s="25">
        <v>2</v>
      </c>
      <c r="AM38" s="25">
        <v>2</v>
      </c>
      <c r="AN38" s="25">
        <v>2</v>
      </c>
      <c r="AO38" s="25">
        <v>2</v>
      </c>
      <c r="AP38" s="25">
        <v>2</v>
      </c>
      <c r="AQ38" s="25">
        <v>2</v>
      </c>
      <c r="AR38" s="25">
        <v>2</v>
      </c>
      <c r="AS38" s="25">
        <v>2</v>
      </c>
      <c r="AT38" s="25">
        <v>2</v>
      </c>
      <c r="AU38" s="25">
        <v>2</v>
      </c>
      <c r="AV38" s="25">
        <v>2</v>
      </c>
      <c r="AW38" s="25">
        <v>2</v>
      </c>
      <c r="AX38" s="25">
        <v>2</v>
      </c>
      <c r="AY38" s="25">
        <v>2</v>
      </c>
      <c r="AZ38" s="25">
        <v>2</v>
      </c>
      <c r="BA38" s="41">
        <v>2</v>
      </c>
      <c r="BB38" s="25">
        <v>3</v>
      </c>
      <c r="BC38" s="25">
        <v>3</v>
      </c>
      <c r="BD38" s="45">
        <v>3</v>
      </c>
    </row>
    <row r="39" spans="1:57" s="17" customFormat="1" x14ac:dyDescent="0.3">
      <c r="A39" s="17" t="s">
        <v>62</v>
      </c>
      <c r="B39" s="17" t="s">
        <v>84</v>
      </c>
      <c r="C39" s="134">
        <v>0</v>
      </c>
      <c r="D39" s="135"/>
      <c r="E39" s="135"/>
      <c r="F39" s="135"/>
      <c r="G39" s="135"/>
      <c r="H39" s="135"/>
      <c r="I39" s="135"/>
      <c r="J39" s="135"/>
      <c r="K39" s="135"/>
      <c r="L39" s="135"/>
      <c r="M39" s="135"/>
      <c r="N39" s="135"/>
      <c r="O39" s="135"/>
      <c r="P39" s="135"/>
      <c r="Q39" s="135"/>
      <c r="R39" s="135"/>
      <c r="S39" s="135"/>
      <c r="T39" s="135"/>
      <c r="U39" s="135"/>
      <c r="V39" s="135"/>
      <c r="W39" s="136"/>
      <c r="X39" s="140">
        <v>0</v>
      </c>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2"/>
      <c r="BB39" s="125">
        <v>0</v>
      </c>
      <c r="BC39" s="126"/>
      <c r="BD39" s="127"/>
      <c r="BE39" s="19">
        <f t="shared" ref="BE39:BE40" si="2">SUM(C39:BD39)</f>
        <v>0</v>
      </c>
    </row>
    <row r="40" spans="1:57" x14ac:dyDescent="0.3">
      <c r="A40" s="43" t="s">
        <v>63</v>
      </c>
      <c r="B40" s="43" t="s">
        <v>85</v>
      </c>
      <c r="C40" s="137">
        <v>99999999999</v>
      </c>
      <c r="D40" s="138"/>
      <c r="E40" s="138"/>
      <c r="F40" s="138"/>
      <c r="G40" s="138"/>
      <c r="H40" s="138"/>
      <c r="I40" s="138"/>
      <c r="J40" s="138"/>
      <c r="K40" s="138"/>
      <c r="L40" s="138"/>
      <c r="M40" s="138"/>
      <c r="N40" s="138"/>
      <c r="O40" s="138"/>
      <c r="P40" s="138"/>
      <c r="Q40" s="138"/>
      <c r="R40" s="138"/>
      <c r="S40" s="138"/>
      <c r="T40" s="138"/>
      <c r="U40" s="138"/>
      <c r="V40" s="138"/>
      <c r="W40" s="139"/>
      <c r="X40" s="143">
        <v>99999999999</v>
      </c>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28">
        <v>9999999999999</v>
      </c>
      <c r="BC40" s="129"/>
      <c r="BD40" s="130"/>
      <c r="BE40" s="19">
        <f t="shared" si="2"/>
        <v>10199999999997</v>
      </c>
    </row>
    <row r="41" spans="1:57" x14ac:dyDescent="0.3">
      <c r="A41" s="17"/>
      <c r="C41" s="131"/>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3"/>
    </row>
    <row r="42" spans="1:57" x14ac:dyDescent="0.3">
      <c r="A42" s="13" t="s">
        <v>31</v>
      </c>
      <c r="B42" s="9"/>
      <c r="C42" s="51"/>
      <c r="D42" s="46"/>
      <c r="E42" s="46"/>
      <c r="F42" s="46"/>
      <c r="G42" s="47"/>
      <c r="H42" s="46"/>
      <c r="I42" s="46"/>
      <c r="J42" s="46"/>
      <c r="K42" s="46"/>
      <c r="L42" s="46"/>
      <c r="M42" s="46"/>
      <c r="N42" s="47"/>
      <c r="O42" s="46"/>
      <c r="P42" s="47"/>
      <c r="Q42" s="47"/>
      <c r="R42" s="47"/>
      <c r="S42" s="47"/>
      <c r="T42" s="47"/>
      <c r="U42" s="47"/>
      <c r="V42" s="47"/>
      <c r="W42" s="47"/>
      <c r="X42" s="46"/>
      <c r="Y42" s="46"/>
      <c r="Z42" s="46"/>
      <c r="AA42" s="46"/>
      <c r="AB42" s="46"/>
      <c r="AC42" s="46"/>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55"/>
    </row>
    <row r="43" spans="1:57" x14ac:dyDescent="0.3">
      <c r="A43" s="14" t="s">
        <v>20</v>
      </c>
      <c r="B43" s="2" t="s">
        <v>24</v>
      </c>
      <c r="C43" s="52">
        <v>1</v>
      </c>
      <c r="D43" s="48">
        <v>1</v>
      </c>
      <c r="E43" s="48">
        <v>1</v>
      </c>
      <c r="F43" s="48">
        <v>1</v>
      </c>
      <c r="G43" s="48">
        <v>1</v>
      </c>
      <c r="H43" s="48">
        <v>1</v>
      </c>
      <c r="I43" s="48">
        <v>1</v>
      </c>
      <c r="J43" s="48">
        <v>1</v>
      </c>
      <c r="K43" s="48">
        <v>1</v>
      </c>
      <c r="L43" s="48">
        <v>1</v>
      </c>
      <c r="M43" s="48">
        <v>1</v>
      </c>
      <c r="N43" s="48">
        <v>1</v>
      </c>
      <c r="O43" s="48">
        <v>1</v>
      </c>
      <c r="P43" s="48">
        <v>1</v>
      </c>
      <c r="Q43" s="48">
        <v>1</v>
      </c>
      <c r="R43" s="48">
        <v>1</v>
      </c>
      <c r="S43" s="48">
        <v>1</v>
      </c>
      <c r="T43" s="48">
        <v>1</v>
      </c>
      <c r="U43" s="48">
        <v>1</v>
      </c>
      <c r="V43" s="48">
        <v>1</v>
      </c>
      <c r="W43" s="48">
        <v>1</v>
      </c>
      <c r="X43" s="48">
        <v>1</v>
      </c>
      <c r="Y43" s="48">
        <v>1</v>
      </c>
      <c r="Z43" s="48">
        <v>1</v>
      </c>
      <c r="AA43" s="48">
        <v>1</v>
      </c>
      <c r="AB43" s="48">
        <v>1</v>
      </c>
      <c r="AC43" s="48">
        <v>1</v>
      </c>
      <c r="AD43" s="48">
        <v>1</v>
      </c>
      <c r="AE43" s="48">
        <v>1</v>
      </c>
      <c r="AF43" s="48">
        <v>1</v>
      </c>
      <c r="AG43" s="48">
        <v>1</v>
      </c>
      <c r="AH43" s="48">
        <v>1</v>
      </c>
      <c r="AI43" s="48">
        <v>1</v>
      </c>
      <c r="AJ43" s="48">
        <v>1</v>
      </c>
      <c r="AK43" s="48">
        <v>1</v>
      </c>
      <c r="AL43" s="48">
        <v>1</v>
      </c>
      <c r="AM43" s="48">
        <v>1</v>
      </c>
      <c r="AN43" s="48">
        <v>1</v>
      </c>
      <c r="AO43" s="48">
        <v>1</v>
      </c>
      <c r="AP43" s="48">
        <v>1</v>
      </c>
      <c r="AQ43" s="48">
        <v>1</v>
      </c>
      <c r="AR43" s="48">
        <v>1</v>
      </c>
      <c r="AS43" s="48">
        <v>1</v>
      </c>
      <c r="AT43" s="48">
        <v>1</v>
      </c>
      <c r="AU43" s="48">
        <v>1</v>
      </c>
      <c r="AV43" s="48">
        <v>1</v>
      </c>
      <c r="AW43" s="48">
        <v>1</v>
      </c>
      <c r="AX43" s="48">
        <v>1</v>
      </c>
      <c r="AY43" s="48">
        <v>1</v>
      </c>
      <c r="AZ43" s="48">
        <v>1</v>
      </c>
      <c r="BA43" s="48">
        <v>1</v>
      </c>
      <c r="BB43" s="48">
        <v>1</v>
      </c>
      <c r="BC43" s="48">
        <v>1</v>
      </c>
      <c r="BD43" s="56">
        <v>1</v>
      </c>
    </row>
    <row r="44" spans="1:57" x14ac:dyDescent="0.3">
      <c r="A44" s="4"/>
      <c r="C44" s="53"/>
      <c r="J44" s="35"/>
      <c r="BD44" s="57"/>
    </row>
    <row r="45" spans="1:57" x14ac:dyDescent="0.3">
      <c r="A45" s="73" t="s">
        <v>68</v>
      </c>
      <c r="B45" s="47"/>
      <c r="C45" s="80"/>
      <c r="D45" s="81"/>
      <c r="E45" s="81"/>
      <c r="F45" s="81"/>
      <c r="G45" s="82"/>
      <c r="H45" s="81"/>
      <c r="I45" s="81"/>
      <c r="J45" s="81"/>
      <c r="K45" s="81"/>
      <c r="L45" s="81"/>
      <c r="M45" s="81"/>
      <c r="N45" s="82"/>
      <c r="O45" s="81"/>
      <c r="P45" s="82"/>
      <c r="Q45" s="47"/>
      <c r="R45" s="47"/>
      <c r="S45" s="47"/>
      <c r="T45" s="47"/>
      <c r="U45" s="47"/>
      <c r="V45" s="47"/>
      <c r="W45" s="47"/>
      <c r="X45" s="81"/>
      <c r="Y45" s="81"/>
      <c r="Z45" s="81"/>
      <c r="AA45" s="81"/>
      <c r="AB45" s="81"/>
      <c r="AC45" s="81"/>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55"/>
    </row>
    <row r="46" spans="1:57" x14ac:dyDescent="0.3">
      <c r="A46" s="2" t="s">
        <v>21</v>
      </c>
      <c r="B46" s="2" t="s">
        <v>25</v>
      </c>
      <c r="C46" s="54">
        <f>C43*C35</f>
        <v>5151251</v>
      </c>
      <c r="D46" s="28">
        <f t="shared" ref="D46:BD46" si="3">D43*D35</f>
        <v>9218612</v>
      </c>
      <c r="E46" s="28">
        <f t="shared" si="3"/>
        <v>6971414</v>
      </c>
      <c r="F46" s="28">
        <f t="shared" si="3"/>
        <v>14278941</v>
      </c>
      <c r="G46" s="28">
        <f t="shared" si="3"/>
        <v>11579501</v>
      </c>
      <c r="H46" s="28">
        <f t="shared" si="3"/>
        <v>7742781</v>
      </c>
      <c r="I46" s="28">
        <f t="shared" si="3"/>
        <v>3545116</v>
      </c>
      <c r="J46" s="28">
        <f t="shared" si="3"/>
        <v>12082515</v>
      </c>
      <c r="K46" s="28">
        <f t="shared" si="3"/>
        <v>3651644</v>
      </c>
      <c r="L46" s="28">
        <f t="shared" si="3"/>
        <v>4451091</v>
      </c>
      <c r="M46" s="28">
        <f t="shared" si="3"/>
        <v>7620574</v>
      </c>
      <c r="N46" s="28">
        <f t="shared" si="3"/>
        <v>3947225</v>
      </c>
      <c r="O46" s="28">
        <f t="shared" si="3"/>
        <v>8468889</v>
      </c>
      <c r="P46" s="28">
        <f t="shared" si="3"/>
        <v>2291251</v>
      </c>
      <c r="Q46" s="28">
        <f t="shared" si="3"/>
        <v>1319339</v>
      </c>
      <c r="R46" s="28">
        <f t="shared" si="3"/>
        <v>3348165</v>
      </c>
      <c r="S46" s="28">
        <f t="shared" si="3"/>
        <v>2803085</v>
      </c>
      <c r="T46" s="28">
        <f t="shared" si="3"/>
        <v>1389718</v>
      </c>
      <c r="U46" s="28">
        <f t="shared" si="3"/>
        <v>7385659</v>
      </c>
      <c r="V46" s="28">
        <f t="shared" si="3"/>
        <v>5205069</v>
      </c>
      <c r="W46" s="28">
        <f t="shared" si="3"/>
        <v>3064532</v>
      </c>
      <c r="X46" s="28">
        <f t="shared" si="3"/>
        <v>174639</v>
      </c>
      <c r="Y46" s="28">
        <f t="shared" si="3"/>
        <v>138330</v>
      </c>
      <c r="Z46" s="28">
        <f t="shared" si="3"/>
        <v>0</v>
      </c>
      <c r="AA46" s="28">
        <f t="shared" si="3"/>
        <v>0</v>
      </c>
      <c r="AB46" s="28">
        <f t="shared" si="3"/>
        <v>429307</v>
      </c>
      <c r="AC46" s="28">
        <f t="shared" si="3"/>
        <v>0</v>
      </c>
      <c r="AD46" s="28">
        <f t="shared" si="3"/>
        <v>0</v>
      </c>
      <c r="AE46" s="28">
        <f t="shared" si="3"/>
        <v>81651</v>
      </c>
      <c r="AF46" s="28">
        <f t="shared" si="3"/>
        <v>0</v>
      </c>
      <c r="AG46" s="28">
        <f t="shared" si="3"/>
        <v>0</v>
      </c>
      <c r="AH46" s="28">
        <f t="shared" si="3"/>
        <v>2626101</v>
      </c>
      <c r="AI46" s="28">
        <f t="shared" si="3"/>
        <v>0</v>
      </c>
      <c r="AJ46" s="28">
        <f t="shared" si="3"/>
        <v>0</v>
      </c>
      <c r="AK46" s="28">
        <f t="shared" si="3"/>
        <v>42247</v>
      </c>
      <c r="AL46" s="28">
        <f t="shared" si="3"/>
        <v>0</v>
      </c>
      <c r="AM46" s="28">
        <f t="shared" si="3"/>
        <v>0</v>
      </c>
      <c r="AN46" s="28">
        <f t="shared" si="3"/>
        <v>2988068</v>
      </c>
      <c r="AO46" s="28">
        <f t="shared" si="3"/>
        <v>0</v>
      </c>
      <c r="AP46" s="28">
        <f t="shared" si="3"/>
        <v>0</v>
      </c>
      <c r="AQ46" s="28">
        <f t="shared" si="3"/>
        <v>21108</v>
      </c>
      <c r="AR46" s="28">
        <f t="shared" si="3"/>
        <v>0</v>
      </c>
      <c r="AS46" s="28">
        <f t="shared" si="3"/>
        <v>0</v>
      </c>
      <c r="AT46" s="28">
        <f t="shared" si="3"/>
        <v>300000</v>
      </c>
      <c r="AU46" s="28">
        <f t="shared" si="3"/>
        <v>2556066.1</v>
      </c>
      <c r="AV46" s="28">
        <f t="shared" si="3"/>
        <v>0</v>
      </c>
      <c r="AW46" s="28">
        <f t="shared" si="3"/>
        <v>4672794</v>
      </c>
      <c r="AX46" s="28">
        <f t="shared" si="3"/>
        <v>0</v>
      </c>
      <c r="AY46" s="28">
        <f t="shared" si="3"/>
        <v>0</v>
      </c>
      <c r="AZ46" s="28">
        <f t="shared" si="3"/>
        <v>181995</v>
      </c>
      <c r="BA46" s="28">
        <f t="shared" si="3"/>
        <v>0</v>
      </c>
      <c r="BB46" s="28">
        <f t="shared" si="3"/>
        <v>13583065</v>
      </c>
      <c r="BC46" s="28">
        <f t="shared" si="3"/>
        <v>1839750</v>
      </c>
      <c r="BD46" s="58">
        <f t="shared" si="3"/>
        <v>0</v>
      </c>
      <c r="BE46" s="20">
        <f>SUM(C46:BD46)</f>
        <v>155151493.09999999</v>
      </c>
    </row>
    <row r="47" spans="1:57" x14ac:dyDescent="0.3">
      <c r="A47" s="2" t="s">
        <v>65</v>
      </c>
      <c r="B47" s="2" t="s">
        <v>67</v>
      </c>
      <c r="C47" s="54">
        <f>MIN(C46,C36)</f>
        <v>5151251</v>
      </c>
      <c r="D47" s="28">
        <f t="shared" ref="D47:BD47" si="4">MIN(D46,D36)</f>
        <v>9218612</v>
      </c>
      <c r="E47" s="28">
        <f t="shared" si="4"/>
        <v>6971414</v>
      </c>
      <c r="F47" s="28">
        <f t="shared" si="4"/>
        <v>14278941</v>
      </c>
      <c r="G47" s="28">
        <f t="shared" si="4"/>
        <v>11579501</v>
      </c>
      <c r="H47" s="28">
        <f t="shared" si="4"/>
        <v>7742781</v>
      </c>
      <c r="I47" s="28">
        <f t="shared" si="4"/>
        <v>3545116</v>
      </c>
      <c r="J47" s="28">
        <f t="shared" si="4"/>
        <v>12082515</v>
      </c>
      <c r="K47" s="28">
        <f t="shared" si="4"/>
        <v>3651644</v>
      </c>
      <c r="L47" s="28">
        <f t="shared" si="4"/>
        <v>4451091</v>
      </c>
      <c r="M47" s="28">
        <f t="shared" si="4"/>
        <v>7620574</v>
      </c>
      <c r="N47" s="28">
        <f t="shared" si="4"/>
        <v>3947225</v>
      </c>
      <c r="O47" s="28">
        <f t="shared" si="4"/>
        <v>8468889</v>
      </c>
      <c r="P47" s="28">
        <f t="shared" si="4"/>
        <v>2291251</v>
      </c>
      <c r="Q47" s="28">
        <f t="shared" si="4"/>
        <v>1319339</v>
      </c>
      <c r="R47" s="28">
        <f t="shared" si="4"/>
        <v>3348165</v>
      </c>
      <c r="S47" s="28">
        <f t="shared" si="4"/>
        <v>2803085</v>
      </c>
      <c r="T47" s="28">
        <f t="shared" si="4"/>
        <v>1389718</v>
      </c>
      <c r="U47" s="28">
        <f t="shared" si="4"/>
        <v>7385659</v>
      </c>
      <c r="V47" s="28">
        <f t="shared" si="4"/>
        <v>5205069</v>
      </c>
      <c r="W47" s="28">
        <f t="shared" si="4"/>
        <v>3064532</v>
      </c>
      <c r="X47" s="28">
        <f t="shared" si="4"/>
        <v>174639</v>
      </c>
      <c r="Y47" s="28">
        <f t="shared" si="4"/>
        <v>138330</v>
      </c>
      <c r="Z47" s="28">
        <f t="shared" si="4"/>
        <v>0</v>
      </c>
      <c r="AA47" s="28">
        <f t="shared" si="4"/>
        <v>0</v>
      </c>
      <c r="AB47" s="28">
        <f t="shared" si="4"/>
        <v>429307</v>
      </c>
      <c r="AC47" s="28">
        <f t="shared" si="4"/>
        <v>0</v>
      </c>
      <c r="AD47" s="28">
        <f t="shared" si="4"/>
        <v>0</v>
      </c>
      <c r="AE47" s="28">
        <f t="shared" si="4"/>
        <v>81651</v>
      </c>
      <c r="AF47" s="28">
        <f t="shared" si="4"/>
        <v>0</v>
      </c>
      <c r="AG47" s="28">
        <f t="shared" si="4"/>
        <v>0</v>
      </c>
      <c r="AH47" s="28">
        <f t="shared" si="4"/>
        <v>2626101</v>
      </c>
      <c r="AI47" s="28">
        <f t="shared" si="4"/>
        <v>0</v>
      </c>
      <c r="AJ47" s="28">
        <f t="shared" si="4"/>
        <v>0</v>
      </c>
      <c r="AK47" s="28">
        <f t="shared" si="4"/>
        <v>42247</v>
      </c>
      <c r="AL47" s="28">
        <f t="shared" si="4"/>
        <v>0</v>
      </c>
      <c r="AM47" s="28">
        <f t="shared" si="4"/>
        <v>0</v>
      </c>
      <c r="AN47" s="28">
        <f t="shared" si="4"/>
        <v>2988068</v>
      </c>
      <c r="AO47" s="28">
        <f t="shared" si="4"/>
        <v>0</v>
      </c>
      <c r="AP47" s="28">
        <f t="shared" si="4"/>
        <v>0</v>
      </c>
      <c r="AQ47" s="28">
        <f t="shared" si="4"/>
        <v>21108</v>
      </c>
      <c r="AR47" s="28">
        <f t="shared" si="4"/>
        <v>0</v>
      </c>
      <c r="AS47" s="28">
        <f t="shared" si="4"/>
        <v>0</v>
      </c>
      <c r="AT47" s="28">
        <f t="shared" si="4"/>
        <v>300000</v>
      </c>
      <c r="AU47" s="28">
        <f t="shared" si="4"/>
        <v>2556066.1</v>
      </c>
      <c r="AV47" s="28">
        <f t="shared" si="4"/>
        <v>0</v>
      </c>
      <c r="AW47" s="28">
        <f t="shared" si="4"/>
        <v>4672794</v>
      </c>
      <c r="AX47" s="28">
        <f t="shared" si="4"/>
        <v>0</v>
      </c>
      <c r="AY47" s="28">
        <f t="shared" si="4"/>
        <v>0</v>
      </c>
      <c r="AZ47" s="28">
        <f t="shared" si="4"/>
        <v>181995</v>
      </c>
      <c r="BA47" s="28">
        <f t="shared" si="4"/>
        <v>0</v>
      </c>
      <c r="BB47" s="28">
        <f t="shared" si="4"/>
        <v>13583065</v>
      </c>
      <c r="BC47" s="28">
        <f t="shared" si="4"/>
        <v>1839750</v>
      </c>
      <c r="BD47" s="58">
        <f t="shared" si="4"/>
        <v>0</v>
      </c>
      <c r="BE47" s="20">
        <f>SUM(C47:BD47)</f>
        <v>155151493.09999999</v>
      </c>
    </row>
    <row r="48" spans="1:57" x14ac:dyDescent="0.3">
      <c r="A48" s="2" t="s">
        <v>79</v>
      </c>
      <c r="C48" s="54">
        <f>C47</f>
        <v>5151251</v>
      </c>
      <c r="D48" s="28">
        <f t="shared" ref="D48:BD48" si="5">D47</f>
        <v>9218612</v>
      </c>
      <c r="E48" s="28">
        <f t="shared" si="5"/>
        <v>6971414</v>
      </c>
      <c r="F48" s="28">
        <f t="shared" si="5"/>
        <v>14278941</v>
      </c>
      <c r="G48" s="28">
        <f t="shared" si="5"/>
        <v>11579501</v>
      </c>
      <c r="H48" s="28">
        <f t="shared" si="5"/>
        <v>7742781</v>
      </c>
      <c r="I48" s="28">
        <f t="shared" si="5"/>
        <v>3545116</v>
      </c>
      <c r="J48" s="28">
        <f t="shared" si="5"/>
        <v>12082515</v>
      </c>
      <c r="K48" s="28">
        <f t="shared" si="5"/>
        <v>3651644</v>
      </c>
      <c r="L48" s="28">
        <f t="shared" si="5"/>
        <v>4451091</v>
      </c>
      <c r="M48" s="28">
        <f t="shared" si="5"/>
        <v>7620574</v>
      </c>
      <c r="N48" s="28">
        <f t="shared" si="5"/>
        <v>3947225</v>
      </c>
      <c r="O48" s="28">
        <f t="shared" si="5"/>
        <v>8468889</v>
      </c>
      <c r="P48" s="28">
        <f t="shared" si="5"/>
        <v>2291251</v>
      </c>
      <c r="Q48" s="28">
        <f t="shared" si="5"/>
        <v>1319339</v>
      </c>
      <c r="R48" s="28">
        <f t="shared" si="5"/>
        <v>3348165</v>
      </c>
      <c r="S48" s="28">
        <f t="shared" si="5"/>
        <v>2803085</v>
      </c>
      <c r="T48" s="28">
        <f t="shared" si="5"/>
        <v>1389718</v>
      </c>
      <c r="U48" s="28">
        <f t="shared" si="5"/>
        <v>7385659</v>
      </c>
      <c r="V48" s="28">
        <f t="shared" si="5"/>
        <v>5205069</v>
      </c>
      <c r="W48" s="28">
        <f t="shared" si="5"/>
        <v>3064532</v>
      </c>
      <c r="X48" s="28">
        <f t="shared" si="5"/>
        <v>174639</v>
      </c>
      <c r="Y48" s="28">
        <f t="shared" si="5"/>
        <v>138330</v>
      </c>
      <c r="Z48" s="28">
        <f t="shared" si="5"/>
        <v>0</v>
      </c>
      <c r="AA48" s="28">
        <f t="shared" si="5"/>
        <v>0</v>
      </c>
      <c r="AB48" s="28">
        <f t="shared" si="5"/>
        <v>429307</v>
      </c>
      <c r="AC48" s="28">
        <f t="shared" si="5"/>
        <v>0</v>
      </c>
      <c r="AD48" s="28">
        <f t="shared" si="5"/>
        <v>0</v>
      </c>
      <c r="AE48" s="28">
        <f t="shared" si="5"/>
        <v>81651</v>
      </c>
      <c r="AF48" s="28">
        <f t="shared" si="5"/>
        <v>0</v>
      </c>
      <c r="AG48" s="28">
        <f t="shared" si="5"/>
        <v>0</v>
      </c>
      <c r="AH48" s="28">
        <f t="shared" si="5"/>
        <v>2626101</v>
      </c>
      <c r="AI48" s="28">
        <f t="shared" si="5"/>
        <v>0</v>
      </c>
      <c r="AJ48" s="28">
        <f t="shared" si="5"/>
        <v>0</v>
      </c>
      <c r="AK48" s="28">
        <f t="shared" si="5"/>
        <v>42247</v>
      </c>
      <c r="AL48" s="28">
        <f t="shared" si="5"/>
        <v>0</v>
      </c>
      <c r="AM48" s="28">
        <f t="shared" si="5"/>
        <v>0</v>
      </c>
      <c r="AN48" s="28">
        <f t="shared" si="5"/>
        <v>2988068</v>
      </c>
      <c r="AO48" s="28">
        <f t="shared" si="5"/>
        <v>0</v>
      </c>
      <c r="AP48" s="28">
        <f t="shared" si="5"/>
        <v>0</v>
      </c>
      <c r="AQ48" s="28">
        <f t="shared" si="5"/>
        <v>21108</v>
      </c>
      <c r="AR48" s="28">
        <f t="shared" si="5"/>
        <v>0</v>
      </c>
      <c r="AS48" s="28">
        <f t="shared" si="5"/>
        <v>0</v>
      </c>
      <c r="AT48" s="28">
        <f t="shared" si="5"/>
        <v>300000</v>
      </c>
      <c r="AU48" s="28">
        <f t="shared" si="5"/>
        <v>2556066.1</v>
      </c>
      <c r="AV48" s="28">
        <f t="shared" si="5"/>
        <v>0</v>
      </c>
      <c r="AW48" s="28">
        <f t="shared" si="5"/>
        <v>4672794</v>
      </c>
      <c r="AX48" s="28">
        <f t="shared" si="5"/>
        <v>0</v>
      </c>
      <c r="AY48" s="28">
        <f t="shared" si="5"/>
        <v>0</v>
      </c>
      <c r="AZ48" s="28">
        <f t="shared" si="5"/>
        <v>181995</v>
      </c>
      <c r="BA48" s="28">
        <f t="shared" si="5"/>
        <v>0</v>
      </c>
      <c r="BB48" s="28">
        <f t="shared" si="5"/>
        <v>13583065</v>
      </c>
      <c r="BC48" s="28">
        <f t="shared" si="5"/>
        <v>1839750</v>
      </c>
      <c r="BD48" s="58">
        <f t="shared" si="5"/>
        <v>0</v>
      </c>
      <c r="BE48" s="20">
        <f>SUM(C48:BD48)</f>
        <v>155151493.09999999</v>
      </c>
    </row>
    <row r="49" spans="1:58" x14ac:dyDescent="0.3">
      <c r="C49" s="54"/>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58"/>
      <c r="BE49" s="20"/>
    </row>
    <row r="50" spans="1:58" x14ac:dyDescent="0.3">
      <c r="A50" s="73" t="s">
        <v>69</v>
      </c>
      <c r="B50" s="47"/>
      <c r="C50" s="83"/>
      <c r="D50" s="84"/>
      <c r="E50" s="84"/>
      <c r="F50" s="84"/>
      <c r="G50" s="84"/>
      <c r="H50" s="84"/>
      <c r="I50" s="84"/>
      <c r="J50" s="84"/>
      <c r="K50" s="84"/>
      <c r="L50" s="84"/>
      <c r="M50" s="84"/>
      <c r="N50" s="84"/>
      <c r="O50" s="84"/>
      <c r="P50" s="84"/>
      <c r="Q50" s="85"/>
      <c r="R50" s="85"/>
      <c r="S50" s="85"/>
      <c r="T50" s="85"/>
      <c r="U50" s="85"/>
      <c r="V50" s="85"/>
      <c r="W50" s="85"/>
      <c r="X50" s="84"/>
      <c r="Y50" s="84"/>
      <c r="Z50" s="84"/>
      <c r="AA50" s="84"/>
      <c r="AB50" s="84"/>
      <c r="AC50" s="84"/>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6">
        <v>1</v>
      </c>
      <c r="BF50" s="2" t="s">
        <v>124</v>
      </c>
    </row>
    <row r="51" spans="1:58" x14ac:dyDescent="0.3">
      <c r="A51" s="2" t="s">
        <v>77</v>
      </c>
      <c r="B51" s="2" t="s">
        <v>72</v>
      </c>
      <c r="C51" s="122">
        <f>SUMIF($C$32:$BD$32,C32,$C$48:$BD$48)</f>
        <v>21341277</v>
      </c>
      <c r="D51" s="123"/>
      <c r="E51" s="124"/>
      <c r="F51" s="122">
        <f>SUMIF($C$32:$BD$32,F32,$C$48:$BD$48)</f>
        <v>33601223</v>
      </c>
      <c r="G51" s="123"/>
      <c r="H51" s="124"/>
      <c r="I51" s="122">
        <f>SUMIF($C$32:$BD$32,I32,$C$48:$BD$48)</f>
        <v>19279275</v>
      </c>
      <c r="J51" s="123"/>
      <c r="K51" s="124"/>
      <c r="L51" s="122">
        <f>SUMIF($C$32:$BD$32,L32,$C$48:$BD$48)</f>
        <v>16018890</v>
      </c>
      <c r="M51" s="123"/>
      <c r="N51" s="124"/>
      <c r="O51" s="122">
        <f>SUMIF($C$32:$BD$32,O32,$C$48:$BD$48)</f>
        <v>12079479</v>
      </c>
      <c r="P51" s="123"/>
      <c r="Q51" s="124"/>
      <c r="R51" s="122">
        <f>SUMIF($C$32:$BD$32,R32,$C$48:$BD$48)</f>
        <v>7540968</v>
      </c>
      <c r="S51" s="123"/>
      <c r="T51" s="124"/>
      <c r="U51" s="122">
        <f>SUMIF($C$32:$BD$32,U32,$C$48:$BD$48)</f>
        <v>15655260</v>
      </c>
      <c r="V51" s="123"/>
      <c r="W51" s="124"/>
      <c r="X51" s="122">
        <f>SUMIF($C$32:$BD$32,X32,$C$48:$BD$48)</f>
        <v>312969</v>
      </c>
      <c r="Y51" s="123"/>
      <c r="Z51" s="124"/>
      <c r="AA51" s="122">
        <f>SUMIF($C$32:$BD$32,AA32,$C$48:$BD$48)</f>
        <v>429307</v>
      </c>
      <c r="AB51" s="123"/>
      <c r="AC51" s="124"/>
      <c r="AD51" s="122">
        <f>SUMIF($C$32:$BD$32,AD32,$C$48:$BD$48)</f>
        <v>81651</v>
      </c>
      <c r="AE51" s="123"/>
      <c r="AF51" s="124"/>
      <c r="AG51" s="122">
        <f>SUMIF($C$32:$BD$32,AG32,$C$48:$BD$48)</f>
        <v>2626101</v>
      </c>
      <c r="AH51" s="123"/>
      <c r="AI51" s="124"/>
      <c r="AJ51" s="122">
        <f>SUMIF($C$32:$BD$32,AJ32,$C$48:$BD$48)</f>
        <v>42247</v>
      </c>
      <c r="AK51" s="123"/>
      <c r="AL51" s="124"/>
      <c r="AM51" s="122">
        <f>SUMIF($C$32:$BD$32,AM32,$C$48:$BD$48)</f>
        <v>2988068</v>
      </c>
      <c r="AN51" s="123"/>
      <c r="AO51" s="124"/>
      <c r="AP51" s="122">
        <f>SUMIF($C$32:$BD$32,AP32,$C$48:$BD$48)</f>
        <v>21108</v>
      </c>
      <c r="AQ51" s="123"/>
      <c r="AR51" s="124"/>
      <c r="AS51" s="122">
        <f>SUMIF($C$32:$BD$32,AS32,$C$48:$BD$48)</f>
        <v>2856066.1</v>
      </c>
      <c r="AT51" s="123"/>
      <c r="AU51" s="124"/>
      <c r="AV51" s="122">
        <f>SUMIF($C$32:$BD$32,AV32,$C$48:$BD$48)</f>
        <v>4672794</v>
      </c>
      <c r="AW51" s="123"/>
      <c r="AX51" s="124"/>
      <c r="AY51" s="122">
        <f>SUMIF($C$32:$BD$32,AY32,$C$48:$BD$48)</f>
        <v>181995</v>
      </c>
      <c r="AZ51" s="123"/>
      <c r="BA51" s="124"/>
      <c r="BB51" s="122">
        <f>SUMIF($C$32:$BD$32,BB32,$C$48:$BD$48)</f>
        <v>15422815</v>
      </c>
      <c r="BC51" s="123"/>
      <c r="BD51" s="124"/>
      <c r="BE51" s="20">
        <f>SUM(C51:BD51)</f>
        <v>155151493.09999999</v>
      </c>
    </row>
    <row r="52" spans="1:58" x14ac:dyDescent="0.3">
      <c r="A52" s="2" t="s">
        <v>73</v>
      </c>
      <c r="B52" s="2" t="s">
        <v>74</v>
      </c>
      <c r="C52" s="122">
        <f>MAX(C51-C37,0)</f>
        <v>21341277</v>
      </c>
      <c r="D52" s="123"/>
      <c r="E52" s="124"/>
      <c r="F52" s="122">
        <f t="shared" ref="F52" si="6">MAX(F51-F37,0)</f>
        <v>33601223</v>
      </c>
      <c r="G52" s="123"/>
      <c r="H52" s="124"/>
      <c r="I52" s="122">
        <f t="shared" ref="I52" si="7">MAX(I51-I37,0)</f>
        <v>19279275</v>
      </c>
      <c r="J52" s="123"/>
      <c r="K52" s="124"/>
      <c r="L52" s="122">
        <f t="shared" ref="L52" si="8">MAX(L51-L37,0)</f>
        <v>16018890</v>
      </c>
      <c r="M52" s="123"/>
      <c r="N52" s="124"/>
      <c r="O52" s="122">
        <f t="shared" ref="O52" si="9">MAX(O51-O37,0)</f>
        <v>12079479</v>
      </c>
      <c r="P52" s="123"/>
      <c r="Q52" s="124"/>
      <c r="R52" s="122">
        <f t="shared" ref="R52" si="10">MAX(R51-R37,0)</f>
        <v>7540968</v>
      </c>
      <c r="S52" s="123"/>
      <c r="T52" s="124"/>
      <c r="U52" s="122">
        <f t="shared" ref="U52" si="11">MAX(U51-U37,0)</f>
        <v>15655260</v>
      </c>
      <c r="V52" s="123"/>
      <c r="W52" s="124"/>
      <c r="X52" s="122">
        <f t="shared" ref="X52" si="12">MAX(X51-X37,0)</f>
        <v>287969</v>
      </c>
      <c r="Y52" s="123"/>
      <c r="Z52" s="124"/>
      <c r="AA52" s="122">
        <f t="shared" ref="AA52" si="13">MAX(AA51-AA37,0)</f>
        <v>404307</v>
      </c>
      <c r="AB52" s="123"/>
      <c r="AC52" s="124"/>
      <c r="AD52" s="122">
        <f t="shared" ref="AD52" si="14">MAX(AD51-AD37,0)</f>
        <v>56651</v>
      </c>
      <c r="AE52" s="123"/>
      <c r="AF52" s="124"/>
      <c r="AG52" s="122">
        <f t="shared" ref="AG52" si="15">MAX(AG51-AG37,0)</f>
        <v>2547317.9700000002</v>
      </c>
      <c r="AH52" s="123"/>
      <c r="AI52" s="124"/>
      <c r="AJ52" s="122">
        <f t="shared" ref="AJ52" si="16">MAX(AJ51-AJ37,0)</f>
        <v>17247</v>
      </c>
      <c r="AK52" s="123"/>
      <c r="AL52" s="124"/>
      <c r="AM52" s="122">
        <f t="shared" ref="AM52" si="17">MAX(AM51-AM37,0)</f>
        <v>2898425.96</v>
      </c>
      <c r="AN52" s="123"/>
      <c r="AO52" s="124"/>
      <c r="AP52" s="122">
        <f t="shared" ref="AP52" si="18">MAX(AP51-AP37,0)</f>
        <v>0</v>
      </c>
      <c r="AQ52" s="123"/>
      <c r="AR52" s="124"/>
      <c r="AS52" s="122">
        <f t="shared" ref="AS52" si="19">MAX(AS51-AS37,0)</f>
        <v>2770384.1170000001</v>
      </c>
      <c r="AT52" s="123"/>
      <c r="AU52" s="124"/>
      <c r="AV52" s="122">
        <f t="shared" ref="AV52" si="20">MAX(AV51-AV37,0)</f>
        <v>4532610.18</v>
      </c>
      <c r="AW52" s="123"/>
      <c r="AX52" s="124"/>
      <c r="AY52" s="122">
        <f t="shared" ref="AY52" si="21">MAX(AY51-AY37,0)</f>
        <v>156995</v>
      </c>
      <c r="AZ52" s="123"/>
      <c r="BA52" s="124"/>
      <c r="BB52" s="122">
        <f t="shared" ref="BB52" si="22">MAX(BB51-BB37,0)</f>
        <v>14960130.550000001</v>
      </c>
      <c r="BC52" s="123"/>
      <c r="BD52" s="124"/>
      <c r="BE52" s="20">
        <f>SUM(C52:BD52)</f>
        <v>154148409.77700001</v>
      </c>
      <c r="BF52" s="20">
        <f>SUM(X52:BD52)</f>
        <v>28632037.777000003</v>
      </c>
    </row>
    <row r="53" spans="1:58" x14ac:dyDescent="0.3">
      <c r="A53" s="91" t="s">
        <v>75</v>
      </c>
      <c r="B53" s="47" t="s">
        <v>76</v>
      </c>
      <c r="C53" s="119">
        <f>C51-C52</f>
        <v>0</v>
      </c>
      <c r="D53" s="120"/>
      <c r="E53" s="121"/>
      <c r="F53" s="119">
        <f>F51-F52</f>
        <v>0</v>
      </c>
      <c r="G53" s="120"/>
      <c r="H53" s="121"/>
      <c r="I53" s="119">
        <f t="shared" ref="I53" si="23">I51-I52</f>
        <v>0</v>
      </c>
      <c r="J53" s="120"/>
      <c r="K53" s="121"/>
      <c r="L53" s="119">
        <f t="shared" ref="L53" si="24">L51-L52</f>
        <v>0</v>
      </c>
      <c r="M53" s="120"/>
      <c r="N53" s="121"/>
      <c r="O53" s="119">
        <f t="shared" ref="O53" si="25">O51-O52</f>
        <v>0</v>
      </c>
      <c r="P53" s="120"/>
      <c r="Q53" s="121"/>
      <c r="R53" s="119">
        <f t="shared" ref="R53" si="26">R51-R52</f>
        <v>0</v>
      </c>
      <c r="S53" s="120"/>
      <c r="T53" s="121"/>
      <c r="U53" s="119">
        <f t="shared" ref="U53" si="27">U51-U52</f>
        <v>0</v>
      </c>
      <c r="V53" s="120"/>
      <c r="W53" s="121"/>
      <c r="X53" s="119">
        <f t="shared" ref="X53" si="28">X51-X52</f>
        <v>25000</v>
      </c>
      <c r="Y53" s="120"/>
      <c r="Z53" s="121"/>
      <c r="AA53" s="119">
        <f t="shared" ref="AA53" si="29">AA51-AA52</f>
        <v>25000</v>
      </c>
      <c r="AB53" s="120"/>
      <c r="AC53" s="121"/>
      <c r="AD53" s="119">
        <f t="shared" ref="AD53" si="30">AD51-AD52</f>
        <v>25000</v>
      </c>
      <c r="AE53" s="120"/>
      <c r="AF53" s="121"/>
      <c r="AG53" s="119">
        <f t="shared" ref="AG53" si="31">AG51-AG52</f>
        <v>78783.029999999795</v>
      </c>
      <c r="AH53" s="120"/>
      <c r="AI53" s="121"/>
      <c r="AJ53" s="119">
        <f t="shared" ref="AJ53" si="32">AJ51-AJ52</f>
        <v>25000</v>
      </c>
      <c r="AK53" s="120"/>
      <c r="AL53" s="121"/>
      <c r="AM53" s="119">
        <f t="shared" ref="AM53" si="33">AM51-AM52</f>
        <v>89642.040000000037</v>
      </c>
      <c r="AN53" s="120"/>
      <c r="AO53" s="121"/>
      <c r="AP53" s="119">
        <f t="shared" ref="AP53" si="34">AP51-AP52</f>
        <v>21108</v>
      </c>
      <c r="AQ53" s="120"/>
      <c r="AR53" s="121"/>
      <c r="AS53" s="119">
        <f t="shared" ref="AS53" si="35">AS51-AS52</f>
        <v>85681.983000000007</v>
      </c>
      <c r="AT53" s="120"/>
      <c r="AU53" s="121"/>
      <c r="AV53" s="119">
        <f t="shared" ref="AV53" si="36">AV51-AV52</f>
        <v>140183.8200000003</v>
      </c>
      <c r="AW53" s="120"/>
      <c r="AX53" s="121"/>
      <c r="AY53" s="119">
        <f t="shared" ref="AY53" si="37">AY51-AY52</f>
        <v>25000</v>
      </c>
      <c r="AZ53" s="120"/>
      <c r="BA53" s="121"/>
      <c r="BB53" s="119">
        <f t="shared" ref="BB53" si="38">BB51-BB52</f>
        <v>462684.44999999925</v>
      </c>
      <c r="BC53" s="120"/>
      <c r="BD53" s="121"/>
      <c r="BE53" s="20">
        <f>SUM(C53:BD53)</f>
        <v>1003083.3229999994</v>
      </c>
    </row>
    <row r="54" spans="1:58" s="17" customFormat="1" x14ac:dyDescent="0.3">
      <c r="A54" s="30" t="s">
        <v>78</v>
      </c>
      <c r="B54" s="36"/>
      <c r="C54" s="49">
        <f>$C52*C48/SUMIF($C$32:$BD$32,C32,$C$48:$BD$48)</f>
        <v>5151251</v>
      </c>
      <c r="D54" s="49">
        <f t="shared" ref="D54:E54" si="39">$C52*D48/SUMIF($C$32:$BD$32,D32,$C$48:$BD$48)</f>
        <v>9218612</v>
      </c>
      <c r="E54" s="49">
        <f t="shared" si="39"/>
        <v>6971414</v>
      </c>
      <c r="F54" s="49">
        <f>$F52*F48/SUMIF($C$32:$BD$32,F32,$C$48:$BD$48)</f>
        <v>14278941</v>
      </c>
      <c r="G54" s="49">
        <f t="shared" ref="G54:H54" si="40">$F52*G48/SUMIF($C$32:$BD$32,G32,$C$48:$BD$48)</f>
        <v>11579501</v>
      </c>
      <c r="H54" s="49">
        <f t="shared" si="40"/>
        <v>7742781</v>
      </c>
      <c r="I54" s="49">
        <f>$I52*I48/SUMIF($C$32:$BD$32,I32,$C$48:$BD$48)</f>
        <v>3545116</v>
      </c>
      <c r="J54" s="49">
        <f t="shared" ref="J54:K54" si="41">$I52*J48/SUMIF($C$32:$BD$32,J32,$C$48:$BD$48)</f>
        <v>12082515</v>
      </c>
      <c r="K54" s="49">
        <f t="shared" si="41"/>
        <v>3651644</v>
      </c>
      <c r="L54" s="49">
        <f>$L52*L48/SUMIF($C$32:$BD$32,L32,$C$48:$BD$48)</f>
        <v>4451091</v>
      </c>
      <c r="M54" s="49">
        <f t="shared" ref="M54:N54" si="42">$L52*M48/SUMIF($C$32:$BD$32,M32,$C$48:$BD$48)</f>
        <v>7620574</v>
      </c>
      <c r="N54" s="49">
        <f t="shared" si="42"/>
        <v>3947225</v>
      </c>
      <c r="O54" s="49">
        <f>$O52*O48/SUMIF($C$32:$BD$32,O32,$C$48:$BD$48)</f>
        <v>8468889</v>
      </c>
      <c r="P54" s="49">
        <f t="shared" ref="P54:Q54" si="43">$O52*P48/SUMIF($C$32:$BD$32,P32,$C$48:$BD$48)</f>
        <v>2291251</v>
      </c>
      <c r="Q54" s="49">
        <f t="shared" si="43"/>
        <v>1319339</v>
      </c>
      <c r="R54" s="49">
        <f>$R52*R48/SUMIF($C$32:$BD$32,R32,$C$48:$BD$48)</f>
        <v>3348165</v>
      </c>
      <c r="S54" s="49">
        <f t="shared" ref="S54:T54" si="44">$R52*S48/SUMIF($C$32:$BD$32,S32,$C$48:$BD$48)</f>
        <v>2803085</v>
      </c>
      <c r="T54" s="49">
        <f t="shared" si="44"/>
        <v>1389718</v>
      </c>
      <c r="U54" s="49">
        <f>$U52*U48/SUMIF($C$32:$BD$32,U32,$C$48:$BD$48)</f>
        <v>7385659</v>
      </c>
      <c r="V54" s="49">
        <f t="shared" ref="V54:W54" si="45">$U52*V48/SUMIF($C$32:$BD$32,V32,$C$48:$BD$48)</f>
        <v>5205069</v>
      </c>
      <c r="W54" s="49">
        <f t="shared" si="45"/>
        <v>3064532</v>
      </c>
      <c r="X54" s="49">
        <f>$X52*X48/SUMIF($C$32:$BD$32,X32,$C$48:$BD$48)</f>
        <v>160688.81643549362</v>
      </c>
      <c r="Y54" s="49">
        <f t="shared" ref="Y54:Z54" si="46">$X52*Y48/SUMIF($C$32:$BD$32,Y32,$C$48:$BD$48)</f>
        <v>127280.18356450638</v>
      </c>
      <c r="Z54" s="49">
        <f t="shared" si="46"/>
        <v>0</v>
      </c>
      <c r="AA54" s="49">
        <f>$AA52*AA48/SUMIF($C$32:$BD$32,AA32,$C$48:$BD$48)</f>
        <v>0</v>
      </c>
      <c r="AB54" s="49">
        <f t="shared" ref="AB54:AC54" si="47">$AA52*AB48/SUMIF($C$32:$BD$32,AB32,$C$48:$BD$48)</f>
        <v>404307</v>
      </c>
      <c r="AC54" s="49">
        <f t="shared" si="47"/>
        <v>0</v>
      </c>
      <c r="AD54" s="49">
        <f>$AD52*AD48/SUMIF($C$32:$BD$32,AD32,$C$48:$BD$48)</f>
        <v>0</v>
      </c>
      <c r="AE54" s="49">
        <f t="shared" ref="AE54:AF54" si="48">$AD52*AE48/SUMIF($C$32:$BD$32,AE32,$C$48:$BD$48)</f>
        <v>56651</v>
      </c>
      <c r="AF54" s="49">
        <f t="shared" si="48"/>
        <v>0</v>
      </c>
      <c r="AG54" s="49">
        <f>$AG52*AG48/SUMIF($C$32:$BD$32,AG32,$C$48:$BD$48)</f>
        <v>0</v>
      </c>
      <c r="AH54" s="49">
        <f t="shared" ref="AH54:AI54" si="49">$AG52*AH48/SUMIF($C$32:$BD$32,AH32,$C$48:$BD$48)</f>
        <v>2547317.9700000002</v>
      </c>
      <c r="AI54" s="49">
        <f t="shared" si="49"/>
        <v>0</v>
      </c>
      <c r="AJ54" s="49">
        <f>$AJ52*AJ48/SUMIF($C$32:$BD$32,AJ32,$C$48:$BD$48)</f>
        <v>0</v>
      </c>
      <c r="AK54" s="49">
        <f t="shared" ref="AK54:AL54" si="50">$AJ52*AK48/SUMIF($C$32:$BD$32,AK32,$C$48:$BD$48)</f>
        <v>17247</v>
      </c>
      <c r="AL54" s="49">
        <f t="shared" si="50"/>
        <v>0</v>
      </c>
      <c r="AM54" s="49">
        <f>$AM52*AM48/SUMIF($C$32:$BD$32,AM32,$C$48:$BD$48)</f>
        <v>0</v>
      </c>
      <c r="AN54" s="49">
        <f t="shared" ref="AN54:AO54" si="51">$AM52*AN48/SUMIF($C$32:$BD$32,AN32,$C$48:$BD$48)</f>
        <v>2898425.96</v>
      </c>
      <c r="AO54" s="49">
        <f t="shared" si="51"/>
        <v>0</v>
      </c>
      <c r="AP54" s="49">
        <f>$AP52*AP48/SUMIF($C$32:$BD$32,AP32,$C$48:$BD$48)</f>
        <v>0</v>
      </c>
      <c r="AQ54" s="49">
        <f t="shared" ref="AQ54:AR54" si="52">$AP52*AQ48/SUMIF($C$32:$BD$32,AQ32,$C$48:$BD$48)</f>
        <v>0</v>
      </c>
      <c r="AR54" s="49">
        <f t="shared" si="52"/>
        <v>0</v>
      </c>
      <c r="AS54" s="49">
        <f>$AS52*AS48/SUMIF($C$32:$BD$32,AS32,$C$48:$BD$48)</f>
        <v>0</v>
      </c>
      <c r="AT54" s="49">
        <f t="shared" ref="AT54:AU54" si="53">$AS52*AT48/SUMIF($C$32:$BD$32,AT32,$C$48:$BD$48)</f>
        <v>291000</v>
      </c>
      <c r="AU54" s="49">
        <f t="shared" si="53"/>
        <v>2479384.1170000001</v>
      </c>
      <c r="AV54" s="49">
        <f>$AV52*AV48/SUMIF($C$32:$BD$32,AV32,$C$48:$BD$48)</f>
        <v>0</v>
      </c>
      <c r="AW54" s="49">
        <f t="shared" ref="AW54:AX54" si="54">$AV52*AW48/SUMIF($C$32:$BD$32,AW32,$C$48:$BD$48)</f>
        <v>4532610.18</v>
      </c>
      <c r="AX54" s="49">
        <f t="shared" si="54"/>
        <v>0</v>
      </c>
      <c r="AY54" s="49">
        <f>$AY52*AY48/SUMIF($C$32:$BD$32,AY32,$C$48:$BD$48)</f>
        <v>0</v>
      </c>
      <c r="AZ54" s="49">
        <f t="shared" ref="AZ54:BA54" si="55">$AY52*AZ48/SUMIF($C$32:$BD$32,AZ32,$C$48:$BD$48)</f>
        <v>156995</v>
      </c>
      <c r="BA54" s="49">
        <f t="shared" si="55"/>
        <v>0</v>
      </c>
      <c r="BB54" s="49">
        <f>$BB52*BB48/SUMIF($C$32:$BD$32,BB32,$C$48:$BD$48)</f>
        <v>13175573.050000001</v>
      </c>
      <c r="BC54" s="49">
        <f t="shared" ref="BC54:BD54" si="56">$BB52*BC48/SUMIF($C$32:$BD$32,BC32,$C$48:$BD$48)</f>
        <v>1784557.5</v>
      </c>
      <c r="BD54" s="49">
        <f t="shared" si="56"/>
        <v>0</v>
      </c>
      <c r="BE54" s="64">
        <f>SUM(C54:BD54)</f>
        <v>154148409.77700001</v>
      </c>
    </row>
    <row r="55" spans="1:58" s="17" customFormat="1" x14ac:dyDescent="0.3">
      <c r="A55" s="30" t="s">
        <v>91</v>
      </c>
      <c r="C55" s="49">
        <f>C53*C$46/SUMIF($C$32:$BD$32,C$32,$C$46:$BD$46)</f>
        <v>0</v>
      </c>
      <c r="D55" s="27">
        <f>C53*D$46/SUMIF($C$32:$BD$32,D$32,$C$46:$BD$46)</f>
        <v>0</v>
      </c>
      <c r="E55" s="27">
        <f>C53*E$46/SUMIF($C$32:$BD$32,E$32,$C$46:$BD$46)</f>
        <v>0</v>
      </c>
      <c r="F55" s="27">
        <f t="shared" ref="F55" si="57">F53*F$46/SUMIF($C$32:$BD$32,F$32,$C$46:$BD$46)</f>
        <v>0</v>
      </c>
      <c r="G55" s="27">
        <f t="shared" ref="G55" si="58">F53*G$46/SUMIF($C$32:$BD$32,G$32,$C$46:$BD$46)</f>
        <v>0</v>
      </c>
      <c r="H55" s="27">
        <f t="shared" ref="H55" si="59">F53*H$46/SUMIF($C$32:$BD$32,H$32,$C$46:$BD$46)</f>
        <v>0</v>
      </c>
      <c r="I55" s="27">
        <f t="shared" ref="I55" si="60">I53*I$46/SUMIF($C$32:$BD$32,I$32,$C$46:$BD$46)</f>
        <v>0</v>
      </c>
      <c r="J55" s="27">
        <f t="shared" ref="J55" si="61">I53*J$46/SUMIF($C$32:$BD$32,J$32,$C$46:$BD$46)</f>
        <v>0</v>
      </c>
      <c r="K55" s="27">
        <f t="shared" ref="K55" si="62">I53*K$46/SUMIF($C$32:$BD$32,K$32,$C$46:$BD$46)</f>
        <v>0</v>
      </c>
      <c r="L55" s="27">
        <f t="shared" ref="L55" si="63">L53*L$46/SUMIF($C$32:$BD$32,L$32,$C$46:$BD$46)</f>
        <v>0</v>
      </c>
      <c r="M55" s="27">
        <f t="shared" ref="M55" si="64">L53*M$46/SUMIF($C$32:$BD$32,M$32,$C$46:$BD$46)</f>
        <v>0</v>
      </c>
      <c r="N55" s="27">
        <f t="shared" ref="N55" si="65">L53*N$46/SUMIF($C$32:$BD$32,N$32,$C$46:$BD$46)</f>
        <v>0</v>
      </c>
      <c r="O55" s="27">
        <f t="shared" ref="O55" si="66">O53*O$46/SUMIF($C$32:$BD$32,O$32,$C$46:$BD$46)</f>
        <v>0</v>
      </c>
      <c r="P55" s="27">
        <f t="shared" ref="P55" si="67">O53*P$46/SUMIF($C$32:$BD$32,P$32,$C$46:$BD$46)</f>
        <v>0</v>
      </c>
      <c r="Q55" s="27">
        <f t="shared" ref="Q55" si="68">O53*Q$46/SUMIF($C$32:$BD$32,Q$32,$C$46:$BD$46)</f>
        <v>0</v>
      </c>
      <c r="R55" s="27">
        <f t="shared" ref="R55" si="69">R53*R$46/SUMIF($C$32:$BD$32,R$32,$C$46:$BD$46)</f>
        <v>0</v>
      </c>
      <c r="S55" s="27">
        <f t="shared" ref="S55" si="70">R53*S$46/SUMIF($C$32:$BD$32,S$32,$C$46:$BD$46)</f>
        <v>0</v>
      </c>
      <c r="T55" s="27">
        <f t="shared" ref="T55" si="71">R53*T$46/SUMIF($C$32:$BD$32,T$32,$C$46:$BD$46)</f>
        <v>0</v>
      </c>
      <c r="U55" s="27">
        <f t="shared" ref="U55" si="72">U53*U$46/SUMIF($C$32:$BD$32,U$32,$C$46:$BD$46)</f>
        <v>0</v>
      </c>
      <c r="V55" s="27">
        <f t="shared" ref="V55" si="73">U53*V$46/SUMIF($C$32:$BD$32,V$32,$C$46:$BD$46)</f>
        <v>0</v>
      </c>
      <c r="W55" s="27">
        <f t="shared" ref="W55" si="74">U53*W$46/SUMIF($C$32:$BD$32,W$32,$C$46:$BD$46)</f>
        <v>0</v>
      </c>
      <c r="X55" s="27">
        <f t="shared" ref="X55" si="75">X53*X$46/SUMIF($C$32:$BD$32,X$32,$C$46:$BD$46)</f>
        <v>13950.183564506389</v>
      </c>
      <c r="Y55" s="27">
        <f t="shared" ref="Y55" si="76">X53*Y$46/SUMIF($C$32:$BD$32,Y$32,$C$46:$BD$46)</f>
        <v>11049.816435493611</v>
      </c>
      <c r="Z55" s="27">
        <f t="shared" ref="Z55" si="77">X53*Z$46/SUMIF($C$32:$BD$32,Z$32,$C$46:$BD$46)</f>
        <v>0</v>
      </c>
      <c r="AA55" s="27">
        <f t="shared" ref="AA55" si="78">AA53*AA$46/SUMIF($C$32:$BD$32,AA$32,$C$46:$BD$46)</f>
        <v>0</v>
      </c>
      <c r="AB55" s="27">
        <f t="shared" ref="AB55" si="79">AA53*AB$46/SUMIF($C$32:$BD$32,AB$32,$C$46:$BD$46)</f>
        <v>25000</v>
      </c>
      <c r="AC55" s="27">
        <f t="shared" ref="AC55" si="80">AA53*AC$46/SUMIF($C$32:$BD$32,AC$32,$C$46:$BD$46)</f>
        <v>0</v>
      </c>
      <c r="AD55" s="27">
        <f t="shared" ref="AD55" si="81">AD53*AD$46/SUMIF($C$32:$BD$32,AD$32,$C$46:$BD$46)</f>
        <v>0</v>
      </c>
      <c r="AE55" s="27">
        <f t="shared" ref="AE55" si="82">AD53*AE$46/SUMIF($C$32:$BD$32,AE$32,$C$46:$BD$46)</f>
        <v>25000</v>
      </c>
      <c r="AF55" s="27">
        <f t="shared" ref="AF55" si="83">AD53*AF$46/SUMIF($C$32:$BD$32,AF$32,$C$46:$BD$46)</f>
        <v>0</v>
      </c>
      <c r="AG55" s="27">
        <f t="shared" ref="AG55" si="84">AG53*AG$46/SUMIF($C$32:$BD$32,AG$32,$C$46:$BD$46)</f>
        <v>0</v>
      </c>
      <c r="AH55" s="27">
        <f t="shared" ref="AH55" si="85">AG53*AH$46/SUMIF($C$32:$BD$32,AH$32,$C$46:$BD$46)</f>
        <v>78783.029999999795</v>
      </c>
      <c r="AI55" s="27">
        <f t="shared" ref="AI55" si="86">AG53*AI$46/SUMIF($C$32:$BD$32,AI$32,$C$46:$BD$46)</f>
        <v>0</v>
      </c>
      <c r="AJ55" s="27">
        <f t="shared" ref="AJ55" si="87">AJ53*AJ$46/SUMIF($C$32:$BD$32,AJ$32,$C$46:$BD$46)</f>
        <v>0</v>
      </c>
      <c r="AK55" s="27">
        <f t="shared" ref="AK55" si="88">AJ53*AK$46/SUMIF($C$32:$BD$32,AK$32,$C$46:$BD$46)</f>
        <v>25000</v>
      </c>
      <c r="AL55" s="27">
        <f t="shared" ref="AL55" si="89">AJ53*AL$46/SUMIF($C$32:$BD$32,AL$32,$C$46:$BD$46)</f>
        <v>0</v>
      </c>
      <c r="AM55" s="27">
        <f t="shared" ref="AM55" si="90">AM53*AM$46/SUMIF($C$32:$BD$32,AM$32,$C$46:$BD$46)</f>
        <v>0</v>
      </c>
      <c r="AN55" s="27">
        <f t="shared" ref="AN55" si="91">AM53*AN$46/SUMIF($C$32:$BD$32,AN$32,$C$46:$BD$46)</f>
        <v>89642.040000000037</v>
      </c>
      <c r="AO55" s="27">
        <f t="shared" ref="AO55" si="92">AM53*AO$46/SUMIF($C$32:$BD$32,AO$32,$C$46:$BD$46)</f>
        <v>0</v>
      </c>
      <c r="AP55" s="27">
        <f t="shared" ref="AP55" si="93">AP53*AP$46/SUMIF($C$32:$BD$32,AP$32,$C$46:$BD$46)</f>
        <v>0</v>
      </c>
      <c r="AQ55" s="27">
        <f t="shared" ref="AQ55" si="94">AP53*AQ$46/SUMIF($C$32:$BD$32,AQ$32,$C$46:$BD$46)</f>
        <v>21108</v>
      </c>
      <c r="AR55" s="27">
        <f t="shared" ref="AR55" si="95">AP53*AR$46/SUMIF($C$32:$BD$32,AR$32,$C$46:$BD$46)</f>
        <v>0</v>
      </c>
      <c r="AS55" s="27">
        <f t="shared" ref="AS55" si="96">AS53*AS$46/SUMIF($C$32:$BD$32,AS$32,$C$46:$BD$46)</f>
        <v>0</v>
      </c>
      <c r="AT55" s="27">
        <f t="shared" ref="AT55" si="97">AS53*AT$46/SUMIF($C$32:$BD$32,AT$32,$C$46:$BD$46)</f>
        <v>9000.0000000000018</v>
      </c>
      <c r="AU55" s="27">
        <f t="shared" ref="AU55" si="98">AS53*AU$46/SUMIF($C$32:$BD$32,AU$32,$C$46:$BD$46)</f>
        <v>76681.983000000007</v>
      </c>
      <c r="AV55" s="27">
        <f t="shared" ref="AV55" si="99">AV53*AV$46/SUMIF($C$32:$BD$32,AV$32,$C$46:$BD$46)</f>
        <v>0</v>
      </c>
      <c r="AW55" s="27">
        <f t="shared" ref="AW55" si="100">AV53*AW$46/SUMIF($C$32:$BD$32,AW$32,$C$46:$BD$46)</f>
        <v>140183.8200000003</v>
      </c>
      <c r="AX55" s="27">
        <f t="shared" ref="AX55" si="101">AV53*AX$46/SUMIF($C$32:$BD$32,AX$32,$C$46:$BD$46)</f>
        <v>0</v>
      </c>
      <c r="AY55" s="27">
        <f t="shared" ref="AY55" si="102">AY53*AY$46/SUMIF($C$32:$BD$32,AY$32,$C$46:$BD$46)</f>
        <v>0</v>
      </c>
      <c r="AZ55" s="27">
        <f t="shared" ref="AZ55" si="103">AY53*AZ$46/SUMIF($C$32:$BD$32,AZ$32,$C$46:$BD$46)</f>
        <v>25000</v>
      </c>
      <c r="BA55" s="27">
        <f t="shared" ref="BA55" si="104">AY53*BA$46/SUMIF($C$32:$BD$32,BA$32,$C$46:$BD$46)</f>
        <v>0</v>
      </c>
      <c r="BB55" s="27">
        <f t="shared" ref="BB55" si="105">BB53*BB$46/SUMIF($C$32:$BD$32,BB$32,$C$46:$BD$46)</f>
        <v>407491.94999999937</v>
      </c>
      <c r="BC55" s="27">
        <f t="shared" ref="BC55" si="106">BB53*BC$46/SUMIF($C$32:$BD$32,BC$32,$C$46:$BD$46)</f>
        <v>55192.499999999913</v>
      </c>
      <c r="BD55" s="27">
        <f t="shared" ref="BD55" si="107">BB53*BD$46/SUMIF($C$32:$BD$32,BD$32,$C$46:$BD$46)</f>
        <v>0</v>
      </c>
      <c r="BE55" s="64">
        <f>SUM(C55:BD55)</f>
        <v>1003083.3229999994</v>
      </c>
    </row>
    <row r="56" spans="1:58" s="17" customFormat="1" x14ac:dyDescent="0.3">
      <c r="C56" s="62"/>
      <c r="D56" s="19"/>
      <c r="E56" s="19"/>
      <c r="F56" s="19"/>
      <c r="G56" s="19"/>
      <c r="H56" s="19"/>
      <c r="J56" s="19"/>
      <c r="K56" s="19"/>
      <c r="L56" s="19"/>
      <c r="M56" s="19"/>
      <c r="N56" s="19"/>
      <c r="O56" s="19"/>
      <c r="X56" s="19"/>
      <c r="Y56" s="19"/>
      <c r="Z56" s="19"/>
      <c r="AA56" s="19"/>
      <c r="AB56" s="19"/>
      <c r="AC56" s="19"/>
      <c r="BE56" s="40"/>
    </row>
    <row r="57" spans="1:58" s="17" customFormat="1" x14ac:dyDescent="0.3">
      <c r="A57" s="87" t="s">
        <v>46</v>
      </c>
      <c r="B57" s="43"/>
      <c r="C57" s="88"/>
      <c r="D57" s="89"/>
      <c r="E57" s="89"/>
      <c r="F57" s="89"/>
      <c r="G57" s="43"/>
      <c r="H57" s="43"/>
      <c r="I57" s="43"/>
      <c r="J57" s="43"/>
      <c r="K57" s="43"/>
      <c r="L57" s="89"/>
      <c r="M57" s="89"/>
      <c r="N57" s="43"/>
      <c r="O57" s="89"/>
      <c r="P57" s="43"/>
      <c r="Q57" s="43"/>
      <c r="R57" s="43"/>
      <c r="S57" s="43"/>
      <c r="T57" s="43"/>
      <c r="U57" s="43"/>
      <c r="V57" s="43"/>
      <c r="W57" s="43"/>
      <c r="X57" s="43"/>
      <c r="Y57" s="43"/>
      <c r="Z57" s="43"/>
      <c r="AA57" s="43"/>
      <c r="AB57" s="43"/>
      <c r="AC57" s="89"/>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90"/>
      <c r="BE57" s="40"/>
    </row>
    <row r="58" spans="1:58" s="17" customFormat="1" x14ac:dyDescent="0.3">
      <c r="A58" s="30" t="s">
        <v>80</v>
      </c>
      <c r="B58" s="30" t="s">
        <v>81</v>
      </c>
      <c r="C58" s="107">
        <f>SUMIF($C$38:$BD$38,C38,$C$52:$BD$52)</f>
        <v>125516372</v>
      </c>
      <c r="D58" s="108"/>
      <c r="E58" s="108"/>
      <c r="F58" s="108"/>
      <c r="G58" s="108"/>
      <c r="H58" s="108"/>
      <c r="I58" s="108"/>
      <c r="J58" s="108"/>
      <c r="K58" s="108"/>
      <c r="L58" s="108"/>
      <c r="M58" s="108"/>
      <c r="N58" s="108"/>
      <c r="O58" s="108"/>
      <c r="P58" s="108"/>
      <c r="Q58" s="108"/>
      <c r="R58" s="108"/>
      <c r="S58" s="108"/>
      <c r="T58" s="108"/>
      <c r="U58" s="108"/>
      <c r="V58" s="108"/>
      <c r="W58" s="109"/>
      <c r="X58" s="110">
        <f>SUMIF($C$38:$BD$38,X38,$C$52:$BD$52)</f>
        <v>13671907.227</v>
      </c>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2"/>
      <c r="BB58" s="107">
        <f>SUMIF($C$38:$BD$38,BB38,$C$52:$BD$52)</f>
        <v>14960130.550000001</v>
      </c>
      <c r="BC58" s="108"/>
      <c r="BD58" s="108"/>
      <c r="BE58" s="71">
        <f>SUM(C58:BD58)</f>
        <v>154148409.77700001</v>
      </c>
    </row>
    <row r="59" spans="1:58" s="17" customFormat="1" x14ac:dyDescent="0.3">
      <c r="A59" s="30" t="s">
        <v>98</v>
      </c>
      <c r="B59" s="30" t="s">
        <v>82</v>
      </c>
      <c r="C59" s="107">
        <f>SUMIF($C$38:$BD$38,C38,$C$53:$BD$53)</f>
        <v>0</v>
      </c>
      <c r="D59" s="108"/>
      <c r="E59" s="108"/>
      <c r="F59" s="108"/>
      <c r="G59" s="108"/>
      <c r="H59" s="108"/>
      <c r="I59" s="108"/>
      <c r="J59" s="108"/>
      <c r="K59" s="108"/>
      <c r="L59" s="108"/>
      <c r="M59" s="108"/>
      <c r="N59" s="108"/>
      <c r="O59" s="108"/>
      <c r="P59" s="108"/>
      <c r="Q59" s="108"/>
      <c r="R59" s="108"/>
      <c r="S59" s="108"/>
      <c r="T59" s="108"/>
      <c r="U59" s="108"/>
      <c r="V59" s="108"/>
      <c r="W59" s="109"/>
      <c r="X59" s="110">
        <f>SUMIF($C$38:$BD$38,X38,$B$53:$BC$53)</f>
        <v>540398.87300000014</v>
      </c>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2"/>
      <c r="BB59" s="107">
        <f>SUMIF($C$38:$BD$38,BB38,$C$53:$BD$53)</f>
        <v>462684.44999999925</v>
      </c>
      <c r="BC59" s="108"/>
      <c r="BD59" s="108"/>
      <c r="BE59" s="71">
        <f t="shared" ref="BE59:BE63" si="108">SUM(C59:BD59)</f>
        <v>1003083.3229999994</v>
      </c>
    </row>
    <row r="60" spans="1:58" x14ac:dyDescent="0.3">
      <c r="A60" s="2" t="s">
        <v>83</v>
      </c>
      <c r="B60" s="2" t="s">
        <v>100</v>
      </c>
      <c r="C60" s="107">
        <v>0</v>
      </c>
      <c r="D60" s="108"/>
      <c r="E60" s="108"/>
      <c r="F60" s="108"/>
      <c r="G60" s="108"/>
      <c r="H60" s="108"/>
      <c r="I60" s="108"/>
      <c r="J60" s="108"/>
      <c r="K60" s="108"/>
      <c r="L60" s="108"/>
      <c r="M60" s="108"/>
      <c r="N60" s="108"/>
      <c r="O60" s="108"/>
      <c r="P60" s="108"/>
      <c r="Q60" s="108"/>
      <c r="R60" s="108"/>
      <c r="S60" s="108"/>
      <c r="T60" s="108"/>
      <c r="U60" s="108"/>
      <c r="V60" s="108"/>
      <c r="W60" s="109"/>
      <c r="X60" s="110">
        <f>MIN(MAX(X39-X59,0),X58)</f>
        <v>0</v>
      </c>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2"/>
      <c r="BB60" s="107">
        <f>MIN(MAX(BB39-BB59,0),BB58)</f>
        <v>0</v>
      </c>
      <c r="BC60" s="108"/>
      <c r="BD60" s="108"/>
      <c r="BE60" s="71">
        <f t="shared" si="108"/>
        <v>0</v>
      </c>
    </row>
    <row r="61" spans="1:58" x14ac:dyDescent="0.3">
      <c r="A61" s="2" t="s">
        <v>86</v>
      </c>
      <c r="B61" s="23" t="s">
        <v>87</v>
      </c>
      <c r="C61" s="107">
        <f>MAX(C58-C60,0)</f>
        <v>125516372</v>
      </c>
      <c r="D61" s="108"/>
      <c r="E61" s="108"/>
      <c r="F61" s="108"/>
      <c r="G61" s="108"/>
      <c r="H61" s="108"/>
      <c r="I61" s="108"/>
      <c r="J61" s="108"/>
      <c r="K61" s="108"/>
      <c r="L61" s="108"/>
      <c r="M61" s="108"/>
      <c r="N61" s="108"/>
      <c r="O61" s="108"/>
      <c r="P61" s="108"/>
      <c r="Q61" s="108"/>
      <c r="R61" s="108"/>
      <c r="S61" s="108"/>
      <c r="T61" s="108"/>
      <c r="U61" s="108"/>
      <c r="V61" s="108"/>
      <c r="W61" s="109"/>
      <c r="X61" s="110">
        <f>MAX(X58-X60,0)</f>
        <v>13671907.227</v>
      </c>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2"/>
      <c r="BB61" s="107">
        <f>MAX(BB58-BB60,0)</f>
        <v>14960130.550000001</v>
      </c>
      <c r="BC61" s="108"/>
      <c r="BD61" s="108"/>
      <c r="BE61" s="71">
        <f t="shared" si="108"/>
        <v>154148409.77700001</v>
      </c>
      <c r="BF61" s="20"/>
    </row>
    <row r="62" spans="1:58" x14ac:dyDescent="0.3">
      <c r="A62" s="47" t="s">
        <v>89</v>
      </c>
      <c r="B62" s="92" t="s">
        <v>90</v>
      </c>
      <c r="C62" s="113">
        <f>MIN(C61,C40)</f>
        <v>125516372</v>
      </c>
      <c r="D62" s="114"/>
      <c r="E62" s="114"/>
      <c r="F62" s="114"/>
      <c r="G62" s="114"/>
      <c r="H62" s="114"/>
      <c r="I62" s="114"/>
      <c r="J62" s="114"/>
      <c r="K62" s="114"/>
      <c r="L62" s="114"/>
      <c r="M62" s="114"/>
      <c r="N62" s="114"/>
      <c r="O62" s="114"/>
      <c r="P62" s="114"/>
      <c r="Q62" s="114"/>
      <c r="R62" s="114"/>
      <c r="S62" s="114"/>
      <c r="T62" s="114"/>
      <c r="U62" s="114"/>
      <c r="V62" s="114"/>
      <c r="W62" s="115"/>
      <c r="X62" s="116">
        <f>MIN(X61,X40)</f>
        <v>13671907.227</v>
      </c>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8"/>
      <c r="BB62" s="113">
        <f>MIN(BB61,BB40)</f>
        <v>14960130.550000001</v>
      </c>
      <c r="BC62" s="114"/>
      <c r="BD62" s="115"/>
      <c r="BE62" s="71">
        <f t="shared" si="108"/>
        <v>154148409.77700001</v>
      </c>
    </row>
    <row r="63" spans="1:58" x14ac:dyDescent="0.3">
      <c r="A63" s="2" t="s">
        <v>88</v>
      </c>
      <c r="B63" s="23"/>
      <c r="C63" s="49">
        <f>$C62*C$54/SUMIF($C$38:$BD$38,C$38,$C$54:$BD$54)</f>
        <v>5151251</v>
      </c>
      <c r="D63" s="27">
        <f t="shared" ref="D63:W63" si="109">$C62*D$54/SUMIF($C$38:$BD$38,D$38,$C$54:$BD$54)</f>
        <v>9218612</v>
      </c>
      <c r="E63" s="27">
        <f t="shared" si="109"/>
        <v>6971414</v>
      </c>
      <c r="F63" s="27">
        <f t="shared" si="109"/>
        <v>14278941</v>
      </c>
      <c r="G63" s="27">
        <f t="shared" si="109"/>
        <v>11579501</v>
      </c>
      <c r="H63" s="27">
        <f t="shared" si="109"/>
        <v>7742781</v>
      </c>
      <c r="I63" s="27">
        <f t="shared" si="109"/>
        <v>3545116</v>
      </c>
      <c r="J63" s="27">
        <f t="shared" si="109"/>
        <v>12082515</v>
      </c>
      <c r="K63" s="27">
        <f t="shared" si="109"/>
        <v>3651644</v>
      </c>
      <c r="L63" s="27">
        <f t="shared" si="109"/>
        <v>4451091</v>
      </c>
      <c r="M63" s="27">
        <f t="shared" si="109"/>
        <v>7620574</v>
      </c>
      <c r="N63" s="27">
        <f t="shared" si="109"/>
        <v>3947225</v>
      </c>
      <c r="O63" s="27">
        <f t="shared" si="109"/>
        <v>8468889</v>
      </c>
      <c r="P63" s="27">
        <f t="shared" si="109"/>
        <v>2291251</v>
      </c>
      <c r="Q63" s="27">
        <f t="shared" si="109"/>
        <v>1319339</v>
      </c>
      <c r="R63" s="27">
        <f t="shared" si="109"/>
        <v>3348165</v>
      </c>
      <c r="S63" s="27">
        <f t="shared" si="109"/>
        <v>2803085</v>
      </c>
      <c r="T63" s="27">
        <f t="shared" si="109"/>
        <v>1389718</v>
      </c>
      <c r="U63" s="27">
        <f t="shared" si="109"/>
        <v>7385659</v>
      </c>
      <c r="V63" s="27">
        <f t="shared" si="109"/>
        <v>5205069</v>
      </c>
      <c r="W63" s="27">
        <f t="shared" si="109"/>
        <v>3064532</v>
      </c>
      <c r="X63" s="27">
        <f>$X62*X$54/SUMIF($C$38:$BD$38,X$38,$C$54:$BD$54)</f>
        <v>160688.81643549362</v>
      </c>
      <c r="Y63" s="27">
        <f t="shared" ref="Y63:BA63" si="110">$X62*Y$54/SUMIF($C$38:$BD$38,Y$38,$C$54:$BD$54)</f>
        <v>127280.18356450638</v>
      </c>
      <c r="Z63" s="27">
        <f t="shared" si="110"/>
        <v>0</v>
      </c>
      <c r="AA63" s="27">
        <f t="shared" si="110"/>
        <v>0</v>
      </c>
      <c r="AB63" s="27">
        <f t="shared" si="110"/>
        <v>404307.00000000006</v>
      </c>
      <c r="AC63" s="27">
        <f t="shared" si="110"/>
        <v>0</v>
      </c>
      <c r="AD63" s="27">
        <f t="shared" si="110"/>
        <v>0</v>
      </c>
      <c r="AE63" s="27">
        <f t="shared" si="110"/>
        <v>56651</v>
      </c>
      <c r="AF63" s="27">
        <f t="shared" si="110"/>
        <v>0</v>
      </c>
      <c r="AG63" s="27">
        <f t="shared" si="110"/>
        <v>0</v>
      </c>
      <c r="AH63" s="27">
        <f t="shared" si="110"/>
        <v>2547317.9700000002</v>
      </c>
      <c r="AI63" s="27">
        <f t="shared" si="110"/>
        <v>0</v>
      </c>
      <c r="AJ63" s="27">
        <f t="shared" si="110"/>
        <v>0</v>
      </c>
      <c r="AK63" s="27">
        <f t="shared" si="110"/>
        <v>17247</v>
      </c>
      <c r="AL63" s="27">
        <f t="shared" si="110"/>
        <v>0</v>
      </c>
      <c r="AM63" s="27">
        <f t="shared" si="110"/>
        <v>0</v>
      </c>
      <c r="AN63" s="27">
        <f t="shared" si="110"/>
        <v>2898425.96</v>
      </c>
      <c r="AO63" s="27">
        <f t="shared" si="110"/>
        <v>0</v>
      </c>
      <c r="AP63" s="27">
        <f t="shared" si="110"/>
        <v>0</v>
      </c>
      <c r="AQ63" s="27">
        <f t="shared" si="110"/>
        <v>0</v>
      </c>
      <c r="AR63" s="27">
        <f t="shared" si="110"/>
        <v>0</v>
      </c>
      <c r="AS63" s="27">
        <f t="shared" si="110"/>
        <v>0</v>
      </c>
      <c r="AT63" s="27">
        <f t="shared" si="110"/>
        <v>291000</v>
      </c>
      <c r="AU63" s="27">
        <f t="shared" si="110"/>
        <v>2479384.1170000001</v>
      </c>
      <c r="AV63" s="27">
        <f t="shared" si="110"/>
        <v>0</v>
      </c>
      <c r="AW63" s="27">
        <f t="shared" si="110"/>
        <v>4532610.18</v>
      </c>
      <c r="AX63" s="27">
        <f t="shared" si="110"/>
        <v>0</v>
      </c>
      <c r="AY63" s="27">
        <f t="shared" si="110"/>
        <v>0</v>
      </c>
      <c r="AZ63" s="27">
        <f t="shared" si="110"/>
        <v>156995</v>
      </c>
      <c r="BA63" s="27">
        <f t="shared" si="110"/>
        <v>0</v>
      </c>
      <c r="BB63" s="27">
        <f>$BB62*BB$54/SUMIF($C$38:$BD$38,BB$38,$C$54:$BD$54)</f>
        <v>13175573.050000001</v>
      </c>
      <c r="BC63" s="27">
        <f t="shared" ref="BC63:BD63" si="111">$BB62*BC$54/SUMIF($C$38:$BD$38,BC$38,$C$54:$BD$54)</f>
        <v>1784557.5</v>
      </c>
      <c r="BD63" s="27">
        <f t="shared" si="111"/>
        <v>0</v>
      </c>
      <c r="BE63" s="71">
        <f t="shared" si="108"/>
        <v>154148409.77700001</v>
      </c>
    </row>
    <row r="64" spans="1:58" x14ac:dyDescent="0.3">
      <c r="A64" s="30" t="s">
        <v>91</v>
      </c>
      <c r="B64" s="23"/>
      <c r="C64" s="49">
        <f>($C60+$C59)*C$46/SUMIF($C$38:$BD$38,C$38,$C$46:$BD$46)</f>
        <v>0</v>
      </c>
      <c r="D64" s="27">
        <f t="shared" ref="D64:W64" si="112">($C60+$C59)*D$46/SUMIF($C$38:$BD$38,D$38,$C$46:$BD$46)</f>
        <v>0</v>
      </c>
      <c r="E64" s="27">
        <f t="shared" si="112"/>
        <v>0</v>
      </c>
      <c r="F64" s="27">
        <f t="shared" si="112"/>
        <v>0</v>
      </c>
      <c r="G64" s="27">
        <f t="shared" si="112"/>
        <v>0</v>
      </c>
      <c r="H64" s="27">
        <f t="shared" si="112"/>
        <v>0</v>
      </c>
      <c r="I64" s="27">
        <f t="shared" si="112"/>
        <v>0</v>
      </c>
      <c r="J64" s="27">
        <f t="shared" si="112"/>
        <v>0</v>
      </c>
      <c r="K64" s="27">
        <f t="shared" si="112"/>
        <v>0</v>
      </c>
      <c r="L64" s="27">
        <f t="shared" si="112"/>
        <v>0</v>
      </c>
      <c r="M64" s="27">
        <f t="shared" si="112"/>
        <v>0</v>
      </c>
      <c r="N64" s="27">
        <f t="shared" si="112"/>
        <v>0</v>
      </c>
      <c r="O64" s="27">
        <f t="shared" si="112"/>
        <v>0</v>
      </c>
      <c r="P64" s="27">
        <f t="shared" si="112"/>
        <v>0</v>
      </c>
      <c r="Q64" s="27">
        <f t="shared" si="112"/>
        <v>0</v>
      </c>
      <c r="R64" s="27">
        <f t="shared" si="112"/>
        <v>0</v>
      </c>
      <c r="S64" s="27">
        <f t="shared" si="112"/>
        <v>0</v>
      </c>
      <c r="T64" s="27">
        <f t="shared" si="112"/>
        <v>0</v>
      </c>
      <c r="U64" s="27">
        <f t="shared" si="112"/>
        <v>0</v>
      </c>
      <c r="V64" s="27">
        <f t="shared" si="112"/>
        <v>0</v>
      </c>
      <c r="W64" s="27">
        <f t="shared" si="112"/>
        <v>0</v>
      </c>
      <c r="X64" s="27">
        <f>($X59+$X60)*X$46/SUMIF($C$38:$BD$38,X$38,$C$46:$BD$46)</f>
        <v>6640.3522495091092</v>
      </c>
      <c r="Y64" s="27">
        <f t="shared" ref="Y64:BA64" si="113">($X59+$X60)*Y$46/SUMIF($C$38:$BD$38,Y$38,$C$46:$BD$46)</f>
        <v>5259.7640084665791</v>
      </c>
      <c r="Z64" s="27">
        <f t="shared" si="113"/>
        <v>0</v>
      </c>
      <c r="AA64" s="27">
        <f t="shared" si="113"/>
        <v>0</v>
      </c>
      <c r="AB64" s="27">
        <f t="shared" si="113"/>
        <v>16323.671706663499</v>
      </c>
      <c r="AC64" s="27">
        <f t="shared" si="113"/>
        <v>0</v>
      </c>
      <c r="AD64" s="27">
        <f t="shared" si="113"/>
        <v>0</v>
      </c>
      <c r="AE64" s="27">
        <f t="shared" si="113"/>
        <v>3104.6410110265647</v>
      </c>
      <c r="AF64" s="27">
        <f t="shared" si="113"/>
        <v>0</v>
      </c>
      <c r="AG64" s="27">
        <f t="shared" si="113"/>
        <v>0</v>
      </c>
      <c r="AH64" s="27">
        <f t="shared" si="113"/>
        <v>99853.043608747874</v>
      </c>
      <c r="AI64" s="27">
        <f t="shared" si="113"/>
        <v>0</v>
      </c>
      <c r="AJ64" s="27">
        <f t="shared" si="113"/>
        <v>0</v>
      </c>
      <c r="AK64" s="27">
        <f t="shared" si="113"/>
        <v>1606.3706359118598</v>
      </c>
      <c r="AL64" s="27">
        <f t="shared" si="113"/>
        <v>0</v>
      </c>
      <c r="AM64" s="27">
        <f t="shared" si="113"/>
        <v>0</v>
      </c>
      <c r="AN64" s="27">
        <f t="shared" si="113"/>
        <v>113616.22584580869</v>
      </c>
      <c r="AO64" s="27">
        <f t="shared" si="113"/>
        <v>0</v>
      </c>
      <c r="AP64" s="27">
        <f t="shared" si="113"/>
        <v>0</v>
      </c>
      <c r="AQ64" s="27">
        <f t="shared" si="113"/>
        <v>802.59595670290287</v>
      </c>
      <c r="AR64" s="27">
        <f t="shared" si="113"/>
        <v>0</v>
      </c>
      <c r="AS64" s="27">
        <f t="shared" si="113"/>
        <v>0</v>
      </c>
      <c r="AT64" s="27">
        <f t="shared" si="113"/>
        <v>11406.991994071957</v>
      </c>
      <c r="AU64" s="27">
        <f t="shared" si="113"/>
        <v>97190.085130062434</v>
      </c>
      <c r="AV64" s="27">
        <f t="shared" si="113"/>
        <v>0</v>
      </c>
      <c r="AW64" s="27">
        <f t="shared" si="113"/>
        <v>177675.07915982493</v>
      </c>
      <c r="AX64" s="27">
        <f t="shared" si="113"/>
        <v>0</v>
      </c>
      <c r="AY64" s="27">
        <f t="shared" si="113"/>
        <v>0</v>
      </c>
      <c r="AZ64" s="27">
        <f t="shared" si="113"/>
        <v>6920.0516932037526</v>
      </c>
      <c r="BA64" s="27">
        <f t="shared" si="113"/>
        <v>0</v>
      </c>
      <c r="BB64" s="27">
        <f>($BB59+$BB60)*BB$46/SUMIF($C$38:$BD$38,BB$38,$C$46:$BD$46)</f>
        <v>407491.94999999937</v>
      </c>
      <c r="BC64" s="27">
        <f t="shared" ref="BC64:BD64" si="114">($BB59+$BB60)*BC$46/SUMIF($C$38:$BD$38,BC$38,$C$46:$BD$46)</f>
        <v>55192.499999999913</v>
      </c>
      <c r="BD64" s="27">
        <f t="shared" si="114"/>
        <v>0</v>
      </c>
      <c r="BE64" s="71">
        <f t="shared" ref="BE64" si="115">SUM(C64:BD64)</f>
        <v>1003083.3229999994</v>
      </c>
    </row>
    <row r="65" spans="1:57" x14ac:dyDescent="0.3">
      <c r="C65" s="64"/>
      <c r="D65" s="20"/>
      <c r="E65" s="20"/>
      <c r="F65" s="20"/>
      <c r="G65" s="20"/>
      <c r="H65" s="20"/>
      <c r="J65" s="20"/>
      <c r="K65" s="20"/>
      <c r="L65" s="20"/>
      <c r="M65" s="20"/>
      <c r="N65" s="20"/>
      <c r="O65" s="20"/>
      <c r="Q65" s="20"/>
      <c r="R65" s="20"/>
      <c r="X65" s="20"/>
      <c r="Y65" s="20"/>
      <c r="Z65" s="20"/>
      <c r="AA65" s="20"/>
      <c r="AB65" s="20"/>
      <c r="AC65" s="20"/>
      <c r="BE65" s="66"/>
    </row>
    <row r="66" spans="1:57" x14ac:dyDescent="0.3">
      <c r="A66" s="93" t="s">
        <v>92</v>
      </c>
      <c r="B66" s="43"/>
      <c r="C66" s="94">
        <v>1</v>
      </c>
      <c r="D66" s="97">
        <v>2</v>
      </c>
      <c r="E66" s="97">
        <v>3</v>
      </c>
      <c r="F66" s="97">
        <v>4</v>
      </c>
      <c r="G66" s="97">
        <v>5</v>
      </c>
      <c r="H66" s="97">
        <v>6</v>
      </c>
      <c r="I66" s="43">
        <v>7</v>
      </c>
      <c r="J66" s="21"/>
      <c r="K66" s="21"/>
      <c r="L66" s="21"/>
      <c r="M66" s="21"/>
      <c r="N66" s="21"/>
      <c r="O66" s="21"/>
      <c r="Q66" s="20"/>
      <c r="X66" s="21"/>
      <c r="Y66" s="21"/>
      <c r="Z66" s="21"/>
      <c r="AA66" s="21"/>
      <c r="AB66" s="21"/>
      <c r="AC66" s="21"/>
      <c r="BE66" s="66"/>
    </row>
    <row r="67" spans="1:57" x14ac:dyDescent="0.3">
      <c r="A67" s="17" t="s">
        <v>94</v>
      </c>
      <c r="B67" s="17"/>
      <c r="C67" s="63">
        <v>477353</v>
      </c>
      <c r="D67" s="22">
        <v>477354</v>
      </c>
      <c r="E67" s="22">
        <v>477355</v>
      </c>
      <c r="F67" s="22">
        <v>477356</v>
      </c>
      <c r="G67" s="17">
        <v>477357</v>
      </c>
      <c r="H67" s="17">
        <v>477358</v>
      </c>
      <c r="I67" s="17">
        <v>477359</v>
      </c>
      <c r="BE67" s="66"/>
    </row>
    <row r="68" spans="1:57" x14ac:dyDescent="0.3">
      <c r="A68" s="17" t="s">
        <v>0</v>
      </c>
      <c r="B68" s="17" t="s">
        <v>23</v>
      </c>
      <c r="C68" s="42">
        <v>5700000</v>
      </c>
      <c r="D68" s="25">
        <v>4300000</v>
      </c>
      <c r="E68" s="25">
        <v>15000000</v>
      </c>
      <c r="F68" s="25">
        <v>5000000</v>
      </c>
      <c r="G68" s="25">
        <v>20000000</v>
      </c>
      <c r="H68" s="25">
        <v>50000000</v>
      </c>
      <c r="I68" s="25">
        <v>100000000</v>
      </c>
      <c r="K68" s="20"/>
      <c r="BE68" s="66"/>
    </row>
    <row r="69" spans="1:57" s="17" customFormat="1" x14ac:dyDescent="0.3">
      <c r="A69" s="17" t="s">
        <v>47</v>
      </c>
      <c r="B69" s="17" t="s">
        <v>49</v>
      </c>
      <c r="C69" s="67">
        <v>0.15</v>
      </c>
      <c r="D69" s="68">
        <v>0.15</v>
      </c>
      <c r="E69" s="68">
        <v>0.12</v>
      </c>
      <c r="F69" s="68">
        <v>0.22</v>
      </c>
      <c r="G69" s="17">
        <v>0.22</v>
      </c>
      <c r="H69" s="17">
        <v>0.1</v>
      </c>
      <c r="I69" s="17">
        <v>0.1</v>
      </c>
      <c r="BE69" s="40"/>
    </row>
    <row r="70" spans="1:57" s="17" customFormat="1" x14ac:dyDescent="0.3">
      <c r="A70" s="17" t="s">
        <v>93</v>
      </c>
      <c r="B70" s="17" t="s">
        <v>48</v>
      </c>
      <c r="C70" s="50">
        <v>0</v>
      </c>
      <c r="D70" s="25">
        <v>5700000</v>
      </c>
      <c r="E70" s="25">
        <v>10000000</v>
      </c>
      <c r="F70" s="25">
        <v>25000000</v>
      </c>
      <c r="G70" s="19">
        <v>30000000</v>
      </c>
      <c r="H70" s="19">
        <v>50000000</v>
      </c>
      <c r="I70" s="19">
        <v>100000000</v>
      </c>
      <c r="BE70" s="40"/>
    </row>
    <row r="71" spans="1:57" s="17" customFormat="1" x14ac:dyDescent="0.3">
      <c r="A71" s="17" t="s">
        <v>64</v>
      </c>
      <c r="B71" s="17" t="s">
        <v>102</v>
      </c>
      <c r="C71" s="50">
        <v>10000</v>
      </c>
      <c r="D71" s="15">
        <v>10000</v>
      </c>
      <c r="E71" s="15">
        <v>10000</v>
      </c>
      <c r="F71" s="15">
        <v>10000</v>
      </c>
      <c r="G71" s="15">
        <v>10000</v>
      </c>
      <c r="H71" s="15">
        <v>10000</v>
      </c>
      <c r="I71" s="15">
        <v>10000</v>
      </c>
      <c r="BE71" s="40"/>
    </row>
    <row r="72" spans="1:57" s="17" customFormat="1" x14ac:dyDescent="0.3">
      <c r="C72" s="62"/>
      <c r="D72" s="19"/>
      <c r="E72" s="15"/>
      <c r="F72" s="15"/>
      <c r="BE72" s="40"/>
    </row>
    <row r="73" spans="1:57" s="17" customFormat="1" x14ac:dyDescent="0.3">
      <c r="A73" s="87" t="s">
        <v>54</v>
      </c>
      <c r="B73" s="43"/>
      <c r="C73" s="98">
        <v>1</v>
      </c>
      <c r="D73" s="99">
        <v>2</v>
      </c>
      <c r="E73" s="99">
        <v>3</v>
      </c>
      <c r="F73" s="99">
        <v>4</v>
      </c>
      <c r="G73" s="91">
        <v>5</v>
      </c>
      <c r="H73" s="91">
        <v>6</v>
      </c>
      <c r="I73" s="91">
        <v>7</v>
      </c>
      <c r="K73" s="87" t="s">
        <v>106</v>
      </c>
      <c r="BE73" s="40"/>
    </row>
    <row r="74" spans="1:57" s="17" customFormat="1" x14ac:dyDescent="0.3">
      <c r="A74" s="30" t="s">
        <v>94</v>
      </c>
      <c r="C74" s="69">
        <v>477353</v>
      </c>
      <c r="D74" s="70">
        <v>477354</v>
      </c>
      <c r="E74" s="70">
        <v>477355</v>
      </c>
      <c r="F74" s="70">
        <v>477356</v>
      </c>
      <c r="G74" s="30">
        <v>477357</v>
      </c>
      <c r="H74" s="30">
        <v>477358</v>
      </c>
      <c r="I74" s="30">
        <v>477359</v>
      </c>
      <c r="BE74" s="40"/>
    </row>
    <row r="75" spans="1:57" x14ac:dyDescent="0.3">
      <c r="A75" s="2" t="s">
        <v>95</v>
      </c>
      <c r="B75" s="2" t="s">
        <v>96</v>
      </c>
      <c r="C75" s="65">
        <f>SUM($C$62:$BD$62)</f>
        <v>154148409.77700001</v>
      </c>
      <c r="D75" s="21">
        <f t="shared" ref="D75:I75" si="116">SUM($C$62:$BD$62)</f>
        <v>154148409.77700001</v>
      </c>
      <c r="E75" s="21">
        <f t="shared" si="116"/>
        <v>154148409.77700001</v>
      </c>
      <c r="F75" s="21">
        <f t="shared" si="116"/>
        <v>154148409.77700001</v>
      </c>
      <c r="G75" s="21">
        <f t="shared" si="116"/>
        <v>154148409.77700001</v>
      </c>
      <c r="H75" s="21">
        <f t="shared" si="116"/>
        <v>154148409.77700001</v>
      </c>
      <c r="I75" s="21">
        <f t="shared" si="116"/>
        <v>154148409.77700001</v>
      </c>
      <c r="BE75" s="66"/>
    </row>
    <row r="76" spans="1:57" x14ac:dyDescent="0.3">
      <c r="A76" s="2" t="s">
        <v>97</v>
      </c>
      <c r="B76" s="2" t="s">
        <v>99</v>
      </c>
      <c r="C76" s="64">
        <f>SUM($C$59:$BD$60)</f>
        <v>1003083.3229999994</v>
      </c>
      <c r="D76" s="20">
        <f t="shared" ref="D76:I76" si="117">SUM($C$59:$BD$60)</f>
        <v>1003083.3229999994</v>
      </c>
      <c r="E76" s="20">
        <f t="shared" si="117"/>
        <v>1003083.3229999994</v>
      </c>
      <c r="F76" s="20">
        <f t="shared" si="117"/>
        <v>1003083.3229999994</v>
      </c>
      <c r="G76" s="20">
        <f t="shared" si="117"/>
        <v>1003083.3229999994</v>
      </c>
      <c r="H76" s="20">
        <f t="shared" si="117"/>
        <v>1003083.3229999994</v>
      </c>
      <c r="I76" s="20">
        <f t="shared" si="117"/>
        <v>1003083.3229999994</v>
      </c>
      <c r="Q76" s="4"/>
      <c r="BE76" s="66"/>
    </row>
    <row r="77" spans="1:57" x14ac:dyDescent="0.3">
      <c r="A77" s="2" t="s">
        <v>101</v>
      </c>
      <c r="B77" s="2" t="s">
        <v>103</v>
      </c>
      <c r="C77" s="71">
        <f>MIN(C75,MAX(C71-C76,0))</f>
        <v>0</v>
      </c>
      <c r="D77" s="37">
        <f t="shared" ref="D77:I77" si="118">MIN(D75,MAX(D71-D76,0))</f>
        <v>0</v>
      </c>
      <c r="E77" s="37">
        <f t="shared" si="118"/>
        <v>0</v>
      </c>
      <c r="F77" s="37">
        <f t="shared" si="118"/>
        <v>0</v>
      </c>
      <c r="G77" s="37">
        <f t="shared" si="118"/>
        <v>0</v>
      </c>
      <c r="H77" s="37">
        <f t="shared" si="118"/>
        <v>0</v>
      </c>
      <c r="I77" s="37">
        <f t="shared" si="118"/>
        <v>0</v>
      </c>
      <c r="J77" s="37"/>
      <c r="K77" s="37"/>
      <c r="L77" s="37"/>
      <c r="M77" s="37"/>
      <c r="N77" s="37"/>
      <c r="O77" s="37"/>
      <c r="X77" s="37"/>
      <c r="Y77" s="37"/>
      <c r="Z77" s="37"/>
      <c r="AA77" s="37"/>
      <c r="AB77" s="37"/>
      <c r="AC77" s="37"/>
      <c r="BE77" s="66"/>
    </row>
    <row r="78" spans="1:57" x14ac:dyDescent="0.3">
      <c r="A78" s="2" t="s">
        <v>104</v>
      </c>
      <c r="B78" s="2" t="s">
        <v>105</v>
      </c>
      <c r="C78" s="64">
        <f>MAX(C75-C77,0)</f>
        <v>154148409.77700001</v>
      </c>
      <c r="D78" s="20">
        <f t="shared" ref="D78:I78" si="119">MAX(D75-D77,0)</f>
        <v>154148409.77700001</v>
      </c>
      <c r="E78" s="20">
        <f t="shared" si="119"/>
        <v>154148409.77700001</v>
      </c>
      <c r="F78" s="20">
        <f t="shared" si="119"/>
        <v>154148409.77700001</v>
      </c>
      <c r="G78" s="20">
        <f t="shared" si="119"/>
        <v>154148409.77700001</v>
      </c>
      <c r="H78" s="20">
        <f t="shared" si="119"/>
        <v>154148409.77700001</v>
      </c>
      <c r="I78" s="20">
        <f t="shared" si="119"/>
        <v>154148409.77700001</v>
      </c>
      <c r="J78" s="20"/>
      <c r="K78" s="20"/>
      <c r="L78" s="20"/>
      <c r="M78" s="20"/>
      <c r="N78" s="20"/>
      <c r="O78" s="20"/>
      <c r="X78" s="20"/>
      <c r="Y78" s="20"/>
      <c r="Z78" s="20"/>
      <c r="AA78" s="20"/>
      <c r="AB78" s="20"/>
      <c r="AC78" s="20"/>
      <c r="BE78" s="66"/>
    </row>
    <row r="79" spans="1:57" x14ac:dyDescent="0.3">
      <c r="A79" s="2" t="s">
        <v>107</v>
      </c>
      <c r="B79" s="2" t="s">
        <v>109</v>
      </c>
      <c r="C79" s="64">
        <f>MIN(C68,MAX(C78-C70,0))*C69</f>
        <v>855000</v>
      </c>
      <c r="D79" s="20">
        <f t="shared" ref="D79:I79" si="120">MIN(D68,MAX(D78-D70,0))*D69</f>
        <v>645000</v>
      </c>
      <c r="E79" s="20">
        <f t="shared" si="120"/>
        <v>1800000</v>
      </c>
      <c r="F79" s="20">
        <f t="shared" si="120"/>
        <v>1100000</v>
      </c>
      <c r="G79" s="20">
        <f t="shared" si="120"/>
        <v>4400000</v>
      </c>
      <c r="H79" s="20">
        <f t="shared" si="120"/>
        <v>5000000</v>
      </c>
      <c r="I79" s="20">
        <f t="shared" si="120"/>
        <v>5414840.9777000016</v>
      </c>
      <c r="J79" s="20"/>
      <c r="K79" s="20"/>
      <c r="L79" s="20"/>
      <c r="M79" s="20"/>
      <c r="N79" s="20"/>
      <c r="O79" s="20"/>
      <c r="X79" s="20"/>
      <c r="Y79" s="20"/>
      <c r="Z79" s="20"/>
      <c r="AA79" s="20"/>
      <c r="AB79" s="20"/>
      <c r="AC79" s="20"/>
      <c r="BE79" s="66"/>
    </row>
    <row r="80" spans="1:57" x14ac:dyDescent="0.3">
      <c r="A80" s="47" t="s">
        <v>108</v>
      </c>
      <c r="B80" s="47" t="s">
        <v>110</v>
      </c>
      <c r="C80" s="95"/>
      <c r="D80" s="96"/>
      <c r="E80" s="96"/>
      <c r="F80" s="96"/>
      <c r="G80" s="47"/>
      <c r="H80" s="47"/>
      <c r="I80" s="47"/>
      <c r="J80" s="20"/>
      <c r="K80" s="72">
        <f>SUM(C79:I79)</f>
        <v>19214840.977700002</v>
      </c>
      <c r="L80" s="20"/>
      <c r="M80" s="20"/>
      <c r="N80" s="20"/>
      <c r="O80" s="20"/>
      <c r="X80" s="20"/>
      <c r="Y80" s="20"/>
      <c r="Z80" s="20"/>
      <c r="AA80" s="20"/>
      <c r="AB80" s="20"/>
      <c r="AC80" s="20"/>
      <c r="BE80" s="66"/>
    </row>
    <row r="81" spans="1:57" x14ac:dyDescent="0.3">
      <c r="C81" s="54"/>
      <c r="D81" s="28"/>
      <c r="E81" s="28"/>
      <c r="F81" s="28"/>
      <c r="G81" s="28"/>
      <c r="H81" s="28"/>
      <c r="I81" s="28"/>
      <c r="J81" s="28"/>
      <c r="K81" s="28"/>
      <c r="L81" s="28"/>
      <c r="M81" s="28"/>
      <c r="N81" s="28"/>
      <c r="O81" s="28"/>
      <c r="Q81" s="20"/>
      <c r="X81" s="28"/>
      <c r="Y81" s="28"/>
      <c r="Z81" s="28"/>
      <c r="AA81" s="28"/>
      <c r="AB81" s="28"/>
      <c r="AC81" s="28"/>
      <c r="BE81" s="66"/>
    </row>
    <row r="82" spans="1:57" x14ac:dyDescent="0.3">
      <c r="A82" s="106" t="s">
        <v>157</v>
      </c>
      <c r="C82" s="54"/>
      <c r="D82" s="28"/>
      <c r="E82" s="28"/>
      <c r="F82" s="28"/>
      <c r="G82" s="28"/>
      <c r="H82" s="28"/>
      <c r="I82" s="28"/>
      <c r="J82" s="28"/>
      <c r="K82" s="28"/>
      <c r="L82" s="28"/>
      <c r="M82" s="28"/>
      <c r="N82" s="28"/>
      <c r="O82" s="28"/>
      <c r="Q82" s="20"/>
      <c r="X82" s="28"/>
      <c r="Y82" s="28"/>
      <c r="Z82" s="28"/>
      <c r="AA82" s="28"/>
      <c r="AB82" s="28"/>
      <c r="AC82" s="28"/>
      <c r="BE82" s="66"/>
    </row>
    <row r="83" spans="1:57" x14ac:dyDescent="0.3">
      <c r="A83" s="35">
        <v>477353</v>
      </c>
      <c r="C83" s="49">
        <f>$C$79*C$46/SUM($C$46:$BD$46)</f>
        <v>28387.220238746129</v>
      </c>
      <c r="D83" s="27">
        <f t="shared" ref="D83:BD83" si="121">$C$79*D$46/SUM($C$46:$BD$46)</f>
        <v>50801.401278941354</v>
      </c>
      <c r="E83" s="27">
        <f t="shared" si="121"/>
        <v>38417.670696589645</v>
      </c>
      <c r="F83" s="27">
        <f t="shared" si="121"/>
        <v>78687.57374530223</v>
      </c>
      <c r="G83" s="27">
        <f t="shared" si="121"/>
        <v>63811.653740378992</v>
      </c>
      <c r="H83" s="27">
        <f t="shared" si="121"/>
        <v>42668.475969697261</v>
      </c>
      <c r="I83" s="27">
        <f t="shared" si="121"/>
        <v>19536.223077443268</v>
      </c>
      <c r="J83" s="27">
        <f t="shared" si="121"/>
        <v>66583.634605060724</v>
      </c>
      <c r="K83" s="27">
        <f t="shared" si="121"/>
        <v>20123.271504629818</v>
      </c>
      <c r="L83" s="27">
        <f t="shared" si="121"/>
        <v>24528.818440355699</v>
      </c>
      <c r="M83" s="27">
        <f t="shared" si="121"/>
        <v>41995.024603472542</v>
      </c>
      <c r="N83" s="27">
        <f t="shared" si="121"/>
        <v>21752.142422662899</v>
      </c>
      <c r="O83" s="27">
        <f t="shared" si="121"/>
        <v>46669.870526692343</v>
      </c>
      <c r="P83" s="27">
        <f t="shared" si="121"/>
        <v>12626.495342441536</v>
      </c>
      <c r="Q83" s="27">
        <f t="shared" si="121"/>
        <v>7270.5381202676936</v>
      </c>
      <c r="R83" s="27">
        <f t="shared" si="121"/>
        <v>18450.876738613868</v>
      </c>
      <c r="S83" s="27">
        <f t="shared" si="121"/>
        <v>15447.08096012516</v>
      </c>
      <c r="T83" s="27">
        <f t="shared" si="121"/>
        <v>7658.3786998051137</v>
      </c>
      <c r="U83" s="27">
        <f t="shared" si="121"/>
        <v>40700.468418502125</v>
      </c>
      <c r="V83" s="27">
        <f t="shared" si="121"/>
        <v>28683.797403945191</v>
      </c>
      <c r="W83" s="27">
        <f t="shared" si="121"/>
        <v>16887.84817759514</v>
      </c>
      <c r="X83" s="27">
        <f t="shared" si="121"/>
        <v>962.39064166634182</v>
      </c>
      <c r="Y83" s="27">
        <f t="shared" si="121"/>
        <v>762.30107514189308</v>
      </c>
      <c r="Z83" s="27">
        <f t="shared" si="121"/>
        <v>0</v>
      </c>
      <c r="AA83" s="27">
        <f t="shared" si="121"/>
        <v>0</v>
      </c>
      <c r="AB83" s="27">
        <f t="shared" si="121"/>
        <v>2365.8005325377048</v>
      </c>
      <c r="AC83" s="27">
        <f t="shared" si="121"/>
        <v>0</v>
      </c>
      <c r="AD83" s="27">
        <f t="shared" si="121"/>
        <v>0</v>
      </c>
      <c r="AE83" s="27">
        <f t="shared" si="121"/>
        <v>449.9576743035546</v>
      </c>
      <c r="AF83" s="27">
        <f t="shared" si="121"/>
        <v>0</v>
      </c>
      <c r="AG83" s="27">
        <f t="shared" si="121"/>
        <v>0</v>
      </c>
      <c r="AH83" s="27">
        <f t="shared" si="121"/>
        <v>14471.767626192443</v>
      </c>
      <c r="AI83" s="27">
        <f t="shared" si="121"/>
        <v>0</v>
      </c>
      <c r="AJ83" s="27">
        <f t="shared" si="121"/>
        <v>0</v>
      </c>
      <c r="AK83" s="27">
        <f t="shared" si="121"/>
        <v>232.81235828467834</v>
      </c>
      <c r="AL83" s="27">
        <f t="shared" si="121"/>
        <v>0</v>
      </c>
      <c r="AM83" s="27">
        <f t="shared" si="121"/>
        <v>0</v>
      </c>
      <c r="AN83" s="27">
        <f t="shared" si="121"/>
        <v>16466.474727080793</v>
      </c>
      <c r="AO83" s="27">
        <f t="shared" si="121"/>
        <v>0</v>
      </c>
      <c r="AP83" s="27">
        <f t="shared" si="121"/>
        <v>0</v>
      </c>
      <c r="AQ83" s="27">
        <f t="shared" si="121"/>
        <v>116.32076262629278</v>
      </c>
      <c r="AR83" s="27">
        <f t="shared" si="121"/>
        <v>0</v>
      </c>
      <c r="AS83" s="27">
        <f t="shared" si="121"/>
        <v>0</v>
      </c>
      <c r="AT83" s="27">
        <f t="shared" si="121"/>
        <v>1653.2228912207613</v>
      </c>
      <c r="AU83" s="27">
        <f t="shared" si="121"/>
        <v>14085.823293311252</v>
      </c>
      <c r="AV83" s="27">
        <f t="shared" si="121"/>
        <v>0</v>
      </c>
      <c r="AW83" s="27">
        <f t="shared" si="121"/>
        <v>25750.566689196756</v>
      </c>
      <c r="AX83" s="27">
        <f t="shared" si="121"/>
        <v>0</v>
      </c>
      <c r="AY83" s="27">
        <f t="shared" si="121"/>
        <v>0</v>
      </c>
      <c r="AZ83" s="27">
        <f t="shared" si="121"/>
        <v>1002.9276669590749</v>
      </c>
      <c r="BA83" s="27">
        <f t="shared" si="121"/>
        <v>0</v>
      </c>
      <c r="BB83" s="27">
        <f t="shared" si="121"/>
        <v>74852.77996979843</v>
      </c>
      <c r="BC83" s="27">
        <f t="shared" si="121"/>
        <v>10138.38938041132</v>
      </c>
      <c r="BD83" s="27">
        <f t="shared" si="121"/>
        <v>0</v>
      </c>
      <c r="BE83" s="71">
        <f t="shared" ref="BE83:BE90" si="122">SUM(C83:BD83)</f>
        <v>855000.00000000012</v>
      </c>
    </row>
    <row r="84" spans="1:57" x14ac:dyDescent="0.3">
      <c r="A84" s="35">
        <v>477354</v>
      </c>
      <c r="C84" s="49">
        <f>$D$79*C$46/SUM($C$46:$BD$46)</f>
        <v>21414.92053098392</v>
      </c>
      <c r="D84" s="27">
        <f t="shared" ref="D84:BD84" si="123">$D$79*D$46/SUM($C$46:$BD$46)</f>
        <v>38323.86412271014</v>
      </c>
      <c r="E84" s="27">
        <f t="shared" si="123"/>
        <v>28981.751578129028</v>
      </c>
      <c r="F84" s="27">
        <f t="shared" si="123"/>
        <v>59360.801246456067</v>
      </c>
      <c r="G84" s="27">
        <f t="shared" si="123"/>
        <v>48138.615979584152</v>
      </c>
      <c r="H84" s="27">
        <f t="shared" si="123"/>
        <v>32188.499415736529</v>
      </c>
      <c r="I84" s="27">
        <f t="shared" si="123"/>
        <v>14737.852497018606</v>
      </c>
      <c r="J84" s="27">
        <f t="shared" si="123"/>
        <v>50229.759438905458</v>
      </c>
      <c r="K84" s="27">
        <f t="shared" si="123"/>
        <v>15180.71359121197</v>
      </c>
      <c r="L84" s="27">
        <f t="shared" si="123"/>
        <v>18504.19636728588</v>
      </c>
      <c r="M84" s="27">
        <f t="shared" si="123"/>
        <v>31680.457157005603</v>
      </c>
      <c r="N84" s="27">
        <f t="shared" si="123"/>
        <v>16409.510950429907</v>
      </c>
      <c r="O84" s="27">
        <f t="shared" si="123"/>
        <v>35207.095309610013</v>
      </c>
      <c r="P84" s="27">
        <f t="shared" si="123"/>
        <v>9525.2508723681767</v>
      </c>
      <c r="Q84" s="27">
        <f t="shared" si="123"/>
        <v>5484.7919152896638</v>
      </c>
      <c r="R84" s="27">
        <f t="shared" si="123"/>
        <v>13919.082451936778</v>
      </c>
      <c r="S84" s="27">
        <f t="shared" si="123"/>
        <v>11653.061075182139</v>
      </c>
      <c r="T84" s="27">
        <f t="shared" si="123"/>
        <v>5777.3734051161382</v>
      </c>
      <c r="U84" s="27">
        <f t="shared" si="123"/>
        <v>30703.862140273533</v>
      </c>
      <c r="V84" s="27">
        <f t="shared" si="123"/>
        <v>21638.654181923564</v>
      </c>
      <c r="W84" s="27">
        <f t="shared" si="123"/>
        <v>12739.955642747213</v>
      </c>
      <c r="X84" s="27">
        <f t="shared" si="123"/>
        <v>726.01399283601222</v>
      </c>
      <c r="Y84" s="27">
        <f t="shared" si="123"/>
        <v>575.06923212458605</v>
      </c>
      <c r="Z84" s="27">
        <f t="shared" si="123"/>
        <v>0</v>
      </c>
      <c r="AA84" s="27">
        <f t="shared" si="123"/>
        <v>0</v>
      </c>
      <c r="AB84" s="27">
        <f t="shared" si="123"/>
        <v>1784.7267175284439</v>
      </c>
      <c r="AC84" s="27">
        <f t="shared" si="123"/>
        <v>0</v>
      </c>
      <c r="AD84" s="27">
        <f t="shared" si="123"/>
        <v>0</v>
      </c>
      <c r="AE84" s="27">
        <f t="shared" si="123"/>
        <v>339.44175429917277</v>
      </c>
      <c r="AF84" s="27">
        <f t="shared" si="123"/>
        <v>0</v>
      </c>
      <c r="AG84" s="27">
        <f t="shared" si="123"/>
        <v>0</v>
      </c>
      <c r="AH84" s="27">
        <f t="shared" si="123"/>
        <v>10917.298384671492</v>
      </c>
      <c r="AI84" s="27">
        <f t="shared" si="123"/>
        <v>0</v>
      </c>
      <c r="AJ84" s="27">
        <f t="shared" si="123"/>
        <v>0</v>
      </c>
      <c r="AK84" s="27">
        <f t="shared" si="123"/>
        <v>175.63037554809068</v>
      </c>
      <c r="AL84" s="27">
        <f t="shared" si="123"/>
        <v>0</v>
      </c>
      <c r="AM84" s="27">
        <f t="shared" si="123"/>
        <v>0</v>
      </c>
      <c r="AN84" s="27">
        <f t="shared" si="123"/>
        <v>12422.077425692529</v>
      </c>
      <c r="AO84" s="27">
        <f t="shared" si="123"/>
        <v>0</v>
      </c>
      <c r="AP84" s="27">
        <f t="shared" si="123"/>
        <v>0</v>
      </c>
      <c r="AQ84" s="27">
        <f t="shared" si="123"/>
        <v>87.750750753168234</v>
      </c>
      <c r="AR84" s="27">
        <f t="shared" si="123"/>
        <v>0</v>
      </c>
      <c r="AS84" s="27">
        <f t="shared" si="123"/>
        <v>0</v>
      </c>
      <c r="AT84" s="27">
        <f t="shared" si="123"/>
        <v>1247.1681460086445</v>
      </c>
      <c r="AU84" s="27">
        <f t="shared" si="123"/>
        <v>10626.147396708489</v>
      </c>
      <c r="AV84" s="27">
        <f t="shared" si="123"/>
        <v>0</v>
      </c>
      <c r="AW84" s="27">
        <f t="shared" si="123"/>
        <v>19425.866098867726</v>
      </c>
      <c r="AX84" s="27">
        <f t="shared" si="123"/>
        <v>0</v>
      </c>
      <c r="AY84" s="27">
        <f t="shared" si="123"/>
        <v>0</v>
      </c>
      <c r="AZ84" s="27">
        <f t="shared" si="123"/>
        <v>756.59455577614426</v>
      </c>
      <c r="BA84" s="27">
        <f t="shared" si="123"/>
        <v>0</v>
      </c>
      <c r="BB84" s="27">
        <f t="shared" si="123"/>
        <v>56467.88664388303</v>
      </c>
      <c r="BC84" s="27">
        <f t="shared" si="123"/>
        <v>7648.2586553980127</v>
      </c>
      <c r="BD84" s="27">
        <f t="shared" si="123"/>
        <v>0</v>
      </c>
      <c r="BE84" s="71">
        <f t="shared" si="122"/>
        <v>645000</v>
      </c>
    </row>
    <row r="85" spans="1:57" x14ac:dyDescent="0.3">
      <c r="A85" s="35">
        <v>477355</v>
      </c>
      <c r="C85" s="49">
        <f>$E$79*C$46/SUM($C$46:$BD$46)</f>
        <v>59762.568923676059</v>
      </c>
      <c r="D85" s="27">
        <f t="shared" ref="D85:BD85" si="124">$E$79*D$46/SUM($C$46:$BD$46)</f>
        <v>106950.3184819818</v>
      </c>
      <c r="E85" s="27">
        <f t="shared" si="124"/>
        <v>80879.306729662407</v>
      </c>
      <c r="F85" s="27">
        <f t="shared" si="124"/>
        <v>165658.04999010995</v>
      </c>
      <c r="G85" s="27">
        <f t="shared" si="124"/>
        <v>134340.32366395579</v>
      </c>
      <c r="H85" s="27">
        <f t="shared" si="124"/>
        <v>89828.370462520543</v>
      </c>
      <c r="I85" s="27">
        <f t="shared" si="124"/>
        <v>41128.890689354252</v>
      </c>
      <c r="J85" s="27">
        <f t="shared" si="124"/>
        <v>140176.07285275942</v>
      </c>
      <c r="K85" s="27">
        <f t="shared" si="124"/>
        <v>42364.782115010144</v>
      </c>
      <c r="L85" s="27">
        <f t="shared" si="124"/>
        <v>51639.617769169898</v>
      </c>
      <c r="M85" s="27">
        <f t="shared" si="124"/>
        <v>88410.57811257377</v>
      </c>
      <c r="N85" s="27">
        <f t="shared" si="124"/>
        <v>45793.984047711368</v>
      </c>
      <c r="O85" s="27">
        <f t="shared" si="124"/>
        <v>98252.359003562829</v>
      </c>
      <c r="P85" s="27">
        <f t="shared" si="124"/>
        <v>26582.095457771655</v>
      </c>
      <c r="Q85" s="27">
        <f t="shared" si="124"/>
        <v>15306.396042668828</v>
      </c>
      <c r="R85" s="27">
        <f t="shared" si="124"/>
        <v>38843.951028660777</v>
      </c>
      <c r="S85" s="27">
        <f t="shared" si="124"/>
        <v>32520.170442368759</v>
      </c>
      <c r="T85" s="27">
        <f t="shared" si="124"/>
        <v>16122.902525905502</v>
      </c>
      <c r="U85" s="27">
        <f t="shared" si="124"/>
        <v>85685.196670530786</v>
      </c>
      <c r="V85" s="27">
        <f t="shared" si="124"/>
        <v>60386.941903042505</v>
      </c>
      <c r="W85" s="27">
        <f t="shared" si="124"/>
        <v>35553.364584410825</v>
      </c>
      <c r="X85" s="27">
        <f t="shared" si="124"/>
        <v>2026.0855614028249</v>
      </c>
      <c r="Y85" s="27">
        <f t="shared" si="124"/>
        <v>1604.8443687197748</v>
      </c>
      <c r="Z85" s="27">
        <f t="shared" si="124"/>
        <v>0</v>
      </c>
      <c r="AA85" s="27">
        <f t="shared" si="124"/>
        <v>0</v>
      </c>
      <c r="AB85" s="27">
        <f t="shared" si="124"/>
        <v>4980.6327000793781</v>
      </c>
      <c r="AC85" s="27">
        <f t="shared" si="124"/>
        <v>0</v>
      </c>
      <c r="AD85" s="27">
        <f t="shared" si="124"/>
        <v>0</v>
      </c>
      <c r="AE85" s="27">
        <f t="shared" si="124"/>
        <v>947.27931432327284</v>
      </c>
      <c r="AF85" s="27">
        <f t="shared" si="124"/>
        <v>0</v>
      </c>
      <c r="AG85" s="27">
        <f t="shared" si="124"/>
        <v>0</v>
      </c>
      <c r="AH85" s="27">
        <f t="shared" si="124"/>
        <v>30466.879213036722</v>
      </c>
      <c r="AI85" s="27">
        <f t="shared" si="124"/>
        <v>0</v>
      </c>
      <c r="AJ85" s="27">
        <f t="shared" si="124"/>
        <v>0</v>
      </c>
      <c r="AK85" s="27">
        <f t="shared" si="124"/>
        <v>490.13128059932285</v>
      </c>
      <c r="AL85" s="27">
        <f t="shared" si="124"/>
        <v>0</v>
      </c>
      <c r="AM85" s="27">
        <f t="shared" si="124"/>
        <v>0</v>
      </c>
      <c r="AN85" s="27">
        <f t="shared" si="124"/>
        <v>34666.262583327989</v>
      </c>
      <c r="AO85" s="27">
        <f t="shared" si="124"/>
        <v>0</v>
      </c>
      <c r="AP85" s="27">
        <f t="shared" si="124"/>
        <v>0</v>
      </c>
      <c r="AQ85" s="27">
        <f t="shared" si="124"/>
        <v>244.88581605535319</v>
      </c>
      <c r="AR85" s="27">
        <f t="shared" si="124"/>
        <v>0</v>
      </c>
      <c r="AS85" s="27">
        <f t="shared" si="124"/>
        <v>0</v>
      </c>
      <c r="AT85" s="27">
        <f t="shared" si="124"/>
        <v>3480.469244675287</v>
      </c>
      <c r="AU85" s="27">
        <f t="shared" si="124"/>
        <v>29654.364828023688</v>
      </c>
      <c r="AV85" s="27">
        <f t="shared" si="124"/>
        <v>0</v>
      </c>
      <c r="AW85" s="27">
        <f t="shared" si="124"/>
        <v>54211.719345677382</v>
      </c>
      <c r="AX85" s="27">
        <f t="shared" si="124"/>
        <v>0</v>
      </c>
      <c r="AY85" s="27">
        <f t="shared" si="124"/>
        <v>0</v>
      </c>
      <c r="AZ85" s="27">
        <f t="shared" si="124"/>
        <v>2111.4266672822628</v>
      </c>
      <c r="BA85" s="27">
        <f t="shared" si="124"/>
        <v>0</v>
      </c>
      <c r="BB85" s="27">
        <f t="shared" si="124"/>
        <v>157584.79993641775</v>
      </c>
      <c r="BC85" s="27">
        <f t="shared" si="124"/>
        <v>21343.977642971196</v>
      </c>
      <c r="BD85" s="27">
        <f t="shared" si="124"/>
        <v>0</v>
      </c>
      <c r="BE85" s="71">
        <f t="shared" si="122"/>
        <v>1800000.0000000002</v>
      </c>
    </row>
    <row r="86" spans="1:57" x14ac:dyDescent="0.3">
      <c r="A86" s="35">
        <v>477356</v>
      </c>
      <c r="C86" s="49">
        <f>$F$79*C$46/SUM($C$46:$BD$46)</f>
        <v>36521.569897802037</v>
      </c>
      <c r="D86" s="27">
        <f t="shared" ref="D86:BD86" si="125">$F$79*D$46/SUM($C$46:$BD$46)</f>
        <v>65358.527961211097</v>
      </c>
      <c r="E86" s="27">
        <f t="shared" si="125"/>
        <v>49426.24300146036</v>
      </c>
      <c r="F86" s="27">
        <f t="shared" si="125"/>
        <v>101235.47499395609</v>
      </c>
      <c r="G86" s="27">
        <f t="shared" si="125"/>
        <v>82096.864461306308</v>
      </c>
      <c r="H86" s="27">
        <f t="shared" si="125"/>
        <v>54895.115282651444</v>
      </c>
      <c r="I86" s="27">
        <f t="shared" si="125"/>
        <v>25134.322087938708</v>
      </c>
      <c r="J86" s="27">
        <f t="shared" si="125"/>
        <v>85663.155632241876</v>
      </c>
      <c r="K86" s="27">
        <f t="shared" si="125"/>
        <v>25889.589070283979</v>
      </c>
      <c r="L86" s="27">
        <f t="shared" si="125"/>
        <v>31557.544192270492</v>
      </c>
      <c r="M86" s="27">
        <f t="shared" si="125"/>
        <v>54028.686624350637</v>
      </c>
      <c r="N86" s="27">
        <f t="shared" si="125"/>
        <v>27985.21247360139</v>
      </c>
      <c r="O86" s="27">
        <f t="shared" si="125"/>
        <v>60043.108279955057</v>
      </c>
      <c r="P86" s="27">
        <f t="shared" si="125"/>
        <v>16244.613890860455</v>
      </c>
      <c r="Q86" s="27">
        <f t="shared" si="125"/>
        <v>9353.9086927420612</v>
      </c>
      <c r="R86" s="27">
        <f t="shared" si="125"/>
        <v>23737.970073070475</v>
      </c>
      <c r="S86" s="27">
        <f t="shared" si="125"/>
        <v>19873.437492558685</v>
      </c>
      <c r="T86" s="27">
        <f t="shared" si="125"/>
        <v>9852.8848769422511</v>
      </c>
      <c r="U86" s="27">
        <f t="shared" si="125"/>
        <v>52363.175743102147</v>
      </c>
      <c r="V86" s="27">
        <f t="shared" si="125"/>
        <v>36903.131162970421</v>
      </c>
      <c r="W86" s="27">
        <f t="shared" si="125"/>
        <v>21727.056134917726</v>
      </c>
      <c r="X86" s="27">
        <f t="shared" si="125"/>
        <v>1238.1633986350596</v>
      </c>
      <c r="Y86" s="27">
        <f t="shared" si="125"/>
        <v>980.73822532875135</v>
      </c>
      <c r="Z86" s="27">
        <f t="shared" si="125"/>
        <v>0</v>
      </c>
      <c r="AA86" s="27">
        <f t="shared" si="125"/>
        <v>0</v>
      </c>
      <c r="AB86" s="27">
        <f t="shared" si="125"/>
        <v>3043.7199833818422</v>
      </c>
      <c r="AC86" s="27">
        <f t="shared" si="125"/>
        <v>0</v>
      </c>
      <c r="AD86" s="27">
        <f t="shared" si="125"/>
        <v>0</v>
      </c>
      <c r="AE86" s="27">
        <f t="shared" si="125"/>
        <v>578.89291430866672</v>
      </c>
      <c r="AF86" s="27">
        <f t="shared" si="125"/>
        <v>0</v>
      </c>
      <c r="AG86" s="27">
        <f t="shared" si="125"/>
        <v>0</v>
      </c>
      <c r="AH86" s="27">
        <f t="shared" si="125"/>
        <v>18618.648407966884</v>
      </c>
      <c r="AI86" s="27">
        <f t="shared" si="125"/>
        <v>0</v>
      </c>
      <c r="AJ86" s="27">
        <f t="shared" si="125"/>
        <v>0</v>
      </c>
      <c r="AK86" s="27">
        <f t="shared" si="125"/>
        <v>299.52467147736394</v>
      </c>
      <c r="AL86" s="27">
        <f t="shared" si="125"/>
        <v>0</v>
      </c>
      <c r="AM86" s="27">
        <f t="shared" si="125"/>
        <v>0</v>
      </c>
      <c r="AN86" s="27">
        <f t="shared" si="125"/>
        <v>21184.938245367102</v>
      </c>
      <c r="AO86" s="27">
        <f t="shared" si="125"/>
        <v>0</v>
      </c>
      <c r="AP86" s="27">
        <f t="shared" si="125"/>
        <v>0</v>
      </c>
      <c r="AQ86" s="27">
        <f t="shared" si="125"/>
        <v>149.65244314493808</v>
      </c>
      <c r="AR86" s="27">
        <f t="shared" si="125"/>
        <v>0</v>
      </c>
      <c r="AS86" s="27">
        <f t="shared" si="125"/>
        <v>0</v>
      </c>
      <c r="AT86" s="27">
        <f t="shared" si="125"/>
        <v>2126.9534273015643</v>
      </c>
      <c r="AU86" s="27">
        <f t="shared" si="125"/>
        <v>18122.11183934781</v>
      </c>
      <c r="AV86" s="27">
        <f t="shared" si="125"/>
        <v>0</v>
      </c>
      <c r="AW86" s="27">
        <f t="shared" si="125"/>
        <v>33129.38404458062</v>
      </c>
      <c r="AX86" s="27">
        <f t="shared" si="125"/>
        <v>0</v>
      </c>
      <c r="AY86" s="27">
        <f t="shared" si="125"/>
        <v>0</v>
      </c>
      <c r="AZ86" s="27">
        <f t="shared" si="125"/>
        <v>1290.316296672494</v>
      </c>
      <c r="BA86" s="27">
        <f t="shared" si="125"/>
        <v>0</v>
      </c>
      <c r="BB86" s="27">
        <f t="shared" si="125"/>
        <v>96301.822183366414</v>
      </c>
      <c r="BC86" s="27">
        <f t="shared" si="125"/>
        <v>13043.541892926844</v>
      </c>
      <c r="BD86" s="27">
        <f t="shared" si="125"/>
        <v>0</v>
      </c>
      <c r="BE86" s="71">
        <f t="shared" si="122"/>
        <v>1100000.0000000002</v>
      </c>
    </row>
    <row r="87" spans="1:57" x14ac:dyDescent="0.3">
      <c r="A87" s="35">
        <v>477357</v>
      </c>
      <c r="C87" s="49">
        <f>$G$79*C$46/SUM($C$46:$BD$46)</f>
        <v>146086.27959120815</v>
      </c>
      <c r="D87" s="27">
        <f t="shared" ref="D87:BD87" si="126">$G$79*D$46/SUM($C$46:$BD$46)</f>
        <v>261434.11184484439</v>
      </c>
      <c r="E87" s="27">
        <f t="shared" si="126"/>
        <v>197704.97200584144</v>
      </c>
      <c r="F87" s="27">
        <f t="shared" si="126"/>
        <v>404941.89997582434</v>
      </c>
      <c r="G87" s="27">
        <f t="shared" si="126"/>
        <v>328387.45784522523</v>
      </c>
      <c r="H87" s="27">
        <f t="shared" si="126"/>
        <v>219580.46113060578</v>
      </c>
      <c r="I87" s="27">
        <f t="shared" si="126"/>
        <v>100537.28835175483</v>
      </c>
      <c r="J87" s="27">
        <f t="shared" si="126"/>
        <v>342652.62252896751</v>
      </c>
      <c r="K87" s="27">
        <f t="shared" si="126"/>
        <v>103558.35628113592</v>
      </c>
      <c r="L87" s="27">
        <f t="shared" si="126"/>
        <v>126230.17676908197</v>
      </c>
      <c r="M87" s="27">
        <f t="shared" si="126"/>
        <v>216114.74649740255</v>
      </c>
      <c r="N87" s="27">
        <f t="shared" si="126"/>
        <v>111940.84989440556</v>
      </c>
      <c r="O87" s="27">
        <f t="shared" si="126"/>
        <v>240172.43311982023</v>
      </c>
      <c r="P87" s="27">
        <f t="shared" si="126"/>
        <v>64978.455563441821</v>
      </c>
      <c r="Q87" s="27">
        <f t="shared" si="126"/>
        <v>37415.634770968245</v>
      </c>
      <c r="R87" s="27">
        <f t="shared" si="126"/>
        <v>94951.880292281901</v>
      </c>
      <c r="S87" s="27">
        <f t="shared" si="126"/>
        <v>79493.749970234741</v>
      </c>
      <c r="T87" s="27">
        <f t="shared" si="126"/>
        <v>39411.539507769005</v>
      </c>
      <c r="U87" s="27">
        <f t="shared" si="126"/>
        <v>209452.70297240859</v>
      </c>
      <c r="V87" s="27">
        <f t="shared" si="126"/>
        <v>147612.52465188169</v>
      </c>
      <c r="W87" s="27">
        <f t="shared" si="126"/>
        <v>86908.224539670904</v>
      </c>
      <c r="X87" s="27">
        <f t="shared" si="126"/>
        <v>4952.6535945402384</v>
      </c>
      <c r="Y87" s="27">
        <f t="shared" si="126"/>
        <v>3922.9529013150054</v>
      </c>
      <c r="Z87" s="27">
        <f t="shared" si="126"/>
        <v>0</v>
      </c>
      <c r="AA87" s="27">
        <f t="shared" si="126"/>
        <v>0</v>
      </c>
      <c r="AB87" s="27">
        <f t="shared" si="126"/>
        <v>12174.879933527369</v>
      </c>
      <c r="AC87" s="27">
        <f t="shared" si="126"/>
        <v>0</v>
      </c>
      <c r="AD87" s="27">
        <f t="shared" si="126"/>
        <v>0</v>
      </c>
      <c r="AE87" s="27">
        <f t="shared" si="126"/>
        <v>2315.5716572346669</v>
      </c>
      <c r="AF87" s="27">
        <f t="shared" si="126"/>
        <v>0</v>
      </c>
      <c r="AG87" s="27">
        <f t="shared" si="126"/>
        <v>0</v>
      </c>
      <c r="AH87" s="27">
        <f t="shared" si="126"/>
        <v>74474.593631867538</v>
      </c>
      <c r="AI87" s="27">
        <f t="shared" si="126"/>
        <v>0</v>
      </c>
      <c r="AJ87" s="27">
        <f t="shared" si="126"/>
        <v>0</v>
      </c>
      <c r="AK87" s="27">
        <f t="shared" si="126"/>
        <v>1198.0986859094558</v>
      </c>
      <c r="AL87" s="27">
        <f t="shared" si="126"/>
        <v>0</v>
      </c>
      <c r="AM87" s="27">
        <f t="shared" si="126"/>
        <v>0</v>
      </c>
      <c r="AN87" s="27">
        <f t="shared" si="126"/>
        <v>84739.752981468409</v>
      </c>
      <c r="AO87" s="27">
        <f t="shared" si="126"/>
        <v>0</v>
      </c>
      <c r="AP87" s="27">
        <f t="shared" si="126"/>
        <v>0</v>
      </c>
      <c r="AQ87" s="27">
        <f t="shared" si="126"/>
        <v>598.6097725797523</v>
      </c>
      <c r="AR87" s="27">
        <f t="shared" si="126"/>
        <v>0</v>
      </c>
      <c r="AS87" s="27">
        <f t="shared" si="126"/>
        <v>0</v>
      </c>
      <c r="AT87" s="27">
        <f t="shared" si="126"/>
        <v>8507.813709206257</v>
      </c>
      <c r="AU87" s="27">
        <f t="shared" si="126"/>
        <v>72488.44735739124</v>
      </c>
      <c r="AV87" s="27">
        <f t="shared" si="126"/>
        <v>0</v>
      </c>
      <c r="AW87" s="27">
        <f t="shared" si="126"/>
        <v>132517.53617832248</v>
      </c>
      <c r="AX87" s="27">
        <f t="shared" si="126"/>
        <v>0</v>
      </c>
      <c r="AY87" s="27">
        <f t="shared" si="126"/>
        <v>0</v>
      </c>
      <c r="AZ87" s="27">
        <f t="shared" si="126"/>
        <v>5161.265186689976</v>
      </c>
      <c r="BA87" s="27">
        <f t="shared" si="126"/>
        <v>0</v>
      </c>
      <c r="BB87" s="27">
        <f t="shared" si="126"/>
        <v>385207.28873346566</v>
      </c>
      <c r="BC87" s="27">
        <f t="shared" si="126"/>
        <v>52174.167571707374</v>
      </c>
      <c r="BD87" s="27">
        <f t="shared" si="126"/>
        <v>0</v>
      </c>
      <c r="BE87" s="71">
        <f t="shared" si="122"/>
        <v>4400000.0000000009</v>
      </c>
    </row>
    <row r="88" spans="1:57" x14ac:dyDescent="0.3">
      <c r="A88" s="35">
        <v>477358</v>
      </c>
      <c r="C88" s="49">
        <f>$H$79*C$46/SUM($C$46:$BD$46)</f>
        <v>166007.13589910016</v>
      </c>
      <c r="D88" s="27">
        <f t="shared" ref="D88:BD88" si="127">$H$79*D$46/SUM($C$46:$BD$46)</f>
        <v>297084.21800550498</v>
      </c>
      <c r="E88" s="27">
        <f t="shared" si="127"/>
        <v>224664.74091572891</v>
      </c>
      <c r="F88" s="27">
        <f t="shared" si="127"/>
        <v>460161.24997252767</v>
      </c>
      <c r="G88" s="27">
        <f t="shared" si="127"/>
        <v>373167.56573321047</v>
      </c>
      <c r="H88" s="27">
        <f t="shared" si="127"/>
        <v>249523.25128477931</v>
      </c>
      <c r="I88" s="27">
        <f t="shared" si="127"/>
        <v>114246.91858153959</v>
      </c>
      <c r="J88" s="27">
        <f t="shared" si="127"/>
        <v>389377.98014655395</v>
      </c>
      <c r="K88" s="27">
        <f t="shared" si="127"/>
        <v>117679.95031947263</v>
      </c>
      <c r="L88" s="27">
        <f t="shared" si="127"/>
        <v>143443.38269213861</v>
      </c>
      <c r="M88" s="27">
        <f t="shared" si="127"/>
        <v>245584.93920159381</v>
      </c>
      <c r="N88" s="27">
        <f t="shared" si="127"/>
        <v>127205.51124364269</v>
      </c>
      <c r="O88" s="27">
        <f t="shared" si="127"/>
        <v>272923.21945434116</v>
      </c>
      <c r="P88" s="27">
        <f t="shared" si="127"/>
        <v>73839.154049365708</v>
      </c>
      <c r="Q88" s="27">
        <f t="shared" si="127"/>
        <v>42517.76678519119</v>
      </c>
      <c r="R88" s="27">
        <f t="shared" si="127"/>
        <v>107899.86396850215</v>
      </c>
      <c r="S88" s="27">
        <f t="shared" si="127"/>
        <v>90333.806784357657</v>
      </c>
      <c r="T88" s="27">
        <f t="shared" si="127"/>
        <v>44785.840349737504</v>
      </c>
      <c r="U88" s="27">
        <f t="shared" si="127"/>
        <v>238014.43519591886</v>
      </c>
      <c r="V88" s="27">
        <f t="shared" si="127"/>
        <v>167741.50528622919</v>
      </c>
      <c r="W88" s="27">
        <f t="shared" si="127"/>
        <v>98759.346067807841</v>
      </c>
      <c r="X88" s="27">
        <f t="shared" si="127"/>
        <v>5628.0154483411807</v>
      </c>
      <c r="Y88" s="27">
        <f t="shared" si="127"/>
        <v>4457.9010242215973</v>
      </c>
      <c r="Z88" s="27">
        <f t="shared" si="127"/>
        <v>0</v>
      </c>
      <c r="AA88" s="27">
        <f t="shared" si="127"/>
        <v>0</v>
      </c>
      <c r="AB88" s="27">
        <f t="shared" si="127"/>
        <v>13835.090833553828</v>
      </c>
      <c r="AC88" s="27">
        <f t="shared" si="127"/>
        <v>0</v>
      </c>
      <c r="AD88" s="27">
        <f t="shared" si="127"/>
        <v>0</v>
      </c>
      <c r="AE88" s="27">
        <f t="shared" si="127"/>
        <v>2631.3314286757582</v>
      </c>
      <c r="AF88" s="27">
        <f t="shared" si="127"/>
        <v>0</v>
      </c>
      <c r="AG88" s="27">
        <f t="shared" si="127"/>
        <v>0</v>
      </c>
      <c r="AH88" s="27">
        <f t="shared" si="127"/>
        <v>84630.220036213112</v>
      </c>
      <c r="AI88" s="27">
        <f t="shared" si="127"/>
        <v>0</v>
      </c>
      <c r="AJ88" s="27">
        <f t="shared" si="127"/>
        <v>0</v>
      </c>
      <c r="AK88" s="27">
        <f t="shared" si="127"/>
        <v>1361.4757794425634</v>
      </c>
      <c r="AL88" s="27">
        <f t="shared" si="127"/>
        <v>0</v>
      </c>
      <c r="AM88" s="27">
        <f t="shared" si="127"/>
        <v>0</v>
      </c>
      <c r="AN88" s="27">
        <f t="shared" si="127"/>
        <v>96295.173842577744</v>
      </c>
      <c r="AO88" s="27">
        <f t="shared" si="127"/>
        <v>0</v>
      </c>
      <c r="AP88" s="27">
        <f t="shared" si="127"/>
        <v>0</v>
      </c>
      <c r="AQ88" s="27">
        <f t="shared" si="127"/>
        <v>680.23837793153666</v>
      </c>
      <c r="AR88" s="27">
        <f t="shared" si="127"/>
        <v>0</v>
      </c>
      <c r="AS88" s="27">
        <f t="shared" si="127"/>
        <v>0</v>
      </c>
      <c r="AT88" s="27">
        <f t="shared" si="127"/>
        <v>9667.9701240980194</v>
      </c>
      <c r="AU88" s="27">
        <f t="shared" si="127"/>
        <v>82373.235633399134</v>
      </c>
      <c r="AV88" s="27">
        <f t="shared" si="127"/>
        <v>0</v>
      </c>
      <c r="AW88" s="27">
        <f t="shared" si="127"/>
        <v>150588.10929354827</v>
      </c>
      <c r="AX88" s="27">
        <f t="shared" si="127"/>
        <v>0</v>
      </c>
      <c r="AY88" s="27">
        <f t="shared" si="127"/>
        <v>0</v>
      </c>
      <c r="AZ88" s="27">
        <f t="shared" si="127"/>
        <v>5865.074075784064</v>
      </c>
      <c r="BA88" s="27">
        <f t="shared" si="127"/>
        <v>0</v>
      </c>
      <c r="BB88" s="27">
        <f t="shared" si="127"/>
        <v>437735.55537893821</v>
      </c>
      <c r="BC88" s="27">
        <f t="shared" si="127"/>
        <v>59288.82678603111</v>
      </c>
      <c r="BD88" s="27">
        <f t="shared" si="127"/>
        <v>0</v>
      </c>
      <c r="BE88" s="71">
        <f t="shared" si="122"/>
        <v>5000000.0000000009</v>
      </c>
    </row>
    <row r="89" spans="1:57" x14ac:dyDescent="0.3">
      <c r="A89" s="35">
        <v>477359</v>
      </c>
      <c r="C89" s="49">
        <f>$I$79*C$46/SUM($C$46:$BD$46)</f>
        <v>179780.4484114121</v>
      </c>
      <c r="D89" s="27">
        <f t="shared" ref="D89:BD89" si="128">$I$79*D$46/SUM($C$46:$BD$46)</f>
        <v>321732.75949683384</v>
      </c>
      <c r="E89" s="27">
        <f t="shared" si="128"/>
        <v>243304.76907096858</v>
      </c>
      <c r="F89" s="27">
        <f t="shared" si="128"/>
        <v>498339.99854017934</v>
      </c>
      <c r="G89" s="27">
        <f t="shared" si="128"/>
        <v>404128.60529614944</v>
      </c>
      <c r="H89" s="27">
        <f t="shared" si="128"/>
        <v>270225.74518915149</v>
      </c>
      <c r="I89" s="27">
        <f t="shared" si="128"/>
        <v>123725.77926225525</v>
      </c>
      <c r="J89" s="27">
        <f t="shared" si="128"/>
        <v>421683.96854232362</v>
      </c>
      <c r="K89" s="27">
        <f t="shared" si="128"/>
        <v>127443.64344871616</v>
      </c>
      <c r="L89" s="27">
        <f t="shared" si="128"/>
        <v>155344.62131625903</v>
      </c>
      <c r="M89" s="27">
        <f t="shared" si="128"/>
        <v>265960.67845895072</v>
      </c>
      <c r="N89" s="27">
        <f t="shared" si="128"/>
        <v>137759.52297427092</v>
      </c>
      <c r="O89" s="27">
        <f t="shared" si="128"/>
        <v>295567.16649343539</v>
      </c>
      <c r="P89" s="27">
        <f t="shared" si="128"/>
        <v>79965.455421041683</v>
      </c>
      <c r="Q89" s="27">
        <f t="shared" si="128"/>
        <v>46045.389173749063</v>
      </c>
      <c r="R89" s="27">
        <f t="shared" si="128"/>
        <v>116852.12098098028</v>
      </c>
      <c r="S89" s="27">
        <f t="shared" si="128"/>
        <v>97828.639729514849</v>
      </c>
      <c r="T89" s="27">
        <f t="shared" si="128"/>
        <v>48501.640709297768</v>
      </c>
      <c r="U89" s="27">
        <f t="shared" si="128"/>
        <v>257762.06339659655</v>
      </c>
      <c r="V89" s="27">
        <f t="shared" si="128"/>
        <v>181658.71529699105</v>
      </c>
      <c r="W89" s="27">
        <f t="shared" si="128"/>
        <v>106953.23080376428</v>
      </c>
      <c r="X89" s="27">
        <f t="shared" si="128"/>
        <v>6094.9617345612933</v>
      </c>
      <c r="Y89" s="27">
        <f t="shared" si="128"/>
        <v>4827.765028097182</v>
      </c>
      <c r="Z89" s="27">
        <f t="shared" si="128"/>
        <v>0</v>
      </c>
      <c r="AA89" s="27">
        <f t="shared" si="128"/>
        <v>0</v>
      </c>
      <c r="AB89" s="27">
        <f t="shared" si="128"/>
        <v>14982.963355145788</v>
      </c>
      <c r="AC89" s="27">
        <f t="shared" si="128"/>
        <v>0</v>
      </c>
      <c r="AD89" s="27">
        <f t="shared" si="128"/>
        <v>0</v>
      </c>
      <c r="AE89" s="27">
        <f t="shared" si="128"/>
        <v>2849.6482491806764</v>
      </c>
      <c r="AF89" s="27">
        <f t="shared" si="128"/>
        <v>0</v>
      </c>
      <c r="AG89" s="27">
        <f t="shared" si="128"/>
        <v>0</v>
      </c>
      <c r="AH89" s="27">
        <f t="shared" si="128"/>
        <v>91651.836680770895</v>
      </c>
      <c r="AI89" s="27">
        <f t="shared" si="128"/>
        <v>0</v>
      </c>
      <c r="AJ89" s="27">
        <f t="shared" si="128"/>
        <v>0</v>
      </c>
      <c r="AK89" s="27">
        <f t="shared" si="128"/>
        <v>1474.4349681343285</v>
      </c>
      <c r="AL89" s="27">
        <f t="shared" si="128"/>
        <v>0</v>
      </c>
      <c r="AM89" s="27">
        <f t="shared" si="128"/>
        <v>0</v>
      </c>
      <c r="AN89" s="27">
        <f t="shared" si="128"/>
        <v>104284.61065550704</v>
      </c>
      <c r="AO89" s="27">
        <f t="shared" si="128"/>
        <v>0</v>
      </c>
      <c r="AP89" s="27">
        <f t="shared" si="128"/>
        <v>0</v>
      </c>
      <c r="AQ89" s="27">
        <f t="shared" si="128"/>
        <v>736.67652868557298</v>
      </c>
      <c r="AR89" s="27">
        <f t="shared" si="128"/>
        <v>0</v>
      </c>
      <c r="AS89" s="27">
        <f t="shared" si="128"/>
        <v>0</v>
      </c>
      <c r="AT89" s="27">
        <f t="shared" si="128"/>
        <v>10470.104159829065</v>
      </c>
      <c r="AU89" s="27">
        <f t="shared" si="128"/>
        <v>89207.594354693516</v>
      </c>
      <c r="AV89" s="27">
        <f t="shared" si="128"/>
        <v>0</v>
      </c>
      <c r="AW89" s="27">
        <f t="shared" si="128"/>
        <v>163082.13299141431</v>
      </c>
      <c r="AX89" s="27">
        <f t="shared" si="128"/>
        <v>0</v>
      </c>
      <c r="AY89" s="27">
        <f t="shared" si="128"/>
        <v>0</v>
      </c>
      <c r="AZ89" s="27">
        <f t="shared" si="128"/>
        <v>6351.6886885603026</v>
      </c>
      <c r="BA89" s="27">
        <f t="shared" si="128"/>
        <v>0</v>
      </c>
      <c r="BB89" s="27">
        <f t="shared" si="128"/>
        <v>474053.68453242863</v>
      </c>
      <c r="BC89" s="27">
        <f t="shared" si="128"/>
        <v>64207.913760151743</v>
      </c>
      <c r="BD89" s="27">
        <f t="shared" si="128"/>
        <v>0</v>
      </c>
      <c r="BE89" s="71">
        <f t="shared" si="122"/>
        <v>5414840.9777000006</v>
      </c>
    </row>
    <row r="90" spans="1:57" x14ac:dyDescent="0.3">
      <c r="A90" s="73" t="s">
        <v>111</v>
      </c>
      <c r="B90" s="73"/>
      <c r="C90" s="74">
        <f>$K$80*C$46/SUM($C$46:$BD$46)</f>
        <v>637960.14349292859</v>
      </c>
      <c r="D90" s="75">
        <f t="shared" ref="D90:BD90" si="129">$K$80*D$46/SUM($C$46:$BD$46)</f>
        <v>1141685.2011920277</v>
      </c>
      <c r="E90" s="75">
        <f t="shared" si="129"/>
        <v>863379.45399838046</v>
      </c>
      <c r="F90" s="75">
        <f t="shared" si="129"/>
        <v>1768385.0484643558</v>
      </c>
      <c r="G90" s="75">
        <f t="shared" si="129"/>
        <v>1434071.0867198105</v>
      </c>
      <c r="H90" s="75">
        <f t="shared" si="129"/>
        <v>958909.91873514245</v>
      </c>
      <c r="I90" s="75">
        <f t="shared" si="129"/>
        <v>439047.27454730455</v>
      </c>
      <c r="J90" s="75">
        <f t="shared" si="129"/>
        <v>1496367.1937468124</v>
      </c>
      <c r="K90" s="75">
        <f t="shared" si="129"/>
        <v>452240.30633046065</v>
      </c>
      <c r="L90" s="75">
        <f t="shared" si="129"/>
        <v>551248.35754656163</v>
      </c>
      <c r="M90" s="75">
        <f t="shared" si="129"/>
        <v>943775.11065534968</v>
      </c>
      <c r="N90" s="75">
        <f t="shared" si="129"/>
        <v>488846.73400672479</v>
      </c>
      <c r="O90" s="75">
        <f t="shared" si="129"/>
        <v>1048835.2521874169</v>
      </c>
      <c r="P90" s="75">
        <f t="shared" si="129"/>
        <v>283761.52059729106</v>
      </c>
      <c r="Q90" s="75">
        <f t="shared" si="129"/>
        <v>163394.42550087674</v>
      </c>
      <c r="R90" s="75">
        <f t="shared" si="129"/>
        <v>414655.74553404626</v>
      </c>
      <c r="S90" s="75">
        <f t="shared" si="129"/>
        <v>347149.94645434199</v>
      </c>
      <c r="T90" s="75">
        <f t="shared" si="129"/>
        <v>172110.5600745733</v>
      </c>
      <c r="U90" s="75">
        <f t="shared" si="129"/>
        <v>914681.90453733259</v>
      </c>
      <c r="V90" s="75">
        <f t="shared" si="129"/>
        <v>644625.26988698356</v>
      </c>
      <c r="W90" s="75">
        <f t="shared" si="129"/>
        <v>379529.02595091396</v>
      </c>
      <c r="X90" s="75">
        <f t="shared" si="129"/>
        <v>21628.284371982954</v>
      </c>
      <c r="Y90" s="75">
        <f t="shared" si="129"/>
        <v>17131.57185494879</v>
      </c>
      <c r="Z90" s="75">
        <f t="shared" si="129"/>
        <v>0</v>
      </c>
      <c r="AA90" s="75">
        <f t="shared" si="129"/>
        <v>0</v>
      </c>
      <c r="AB90" s="75">
        <f t="shared" si="129"/>
        <v>53167.814055754359</v>
      </c>
      <c r="AC90" s="75">
        <f t="shared" si="129"/>
        <v>0</v>
      </c>
      <c r="AD90" s="75">
        <f t="shared" si="129"/>
        <v>0</v>
      </c>
      <c r="AE90" s="75">
        <f t="shared" si="129"/>
        <v>10112.122992325769</v>
      </c>
      <c r="AF90" s="75">
        <f t="shared" si="129"/>
        <v>0</v>
      </c>
      <c r="AG90" s="75">
        <f t="shared" si="129"/>
        <v>0</v>
      </c>
      <c r="AH90" s="75">
        <f t="shared" si="129"/>
        <v>325231.24398071907</v>
      </c>
      <c r="AI90" s="75">
        <f t="shared" si="129"/>
        <v>0</v>
      </c>
      <c r="AJ90" s="75">
        <f t="shared" si="129"/>
        <v>0</v>
      </c>
      <c r="AK90" s="75">
        <f t="shared" si="129"/>
        <v>5232.1081193958034</v>
      </c>
      <c r="AL90" s="75">
        <f t="shared" si="129"/>
        <v>0</v>
      </c>
      <c r="AM90" s="75">
        <f t="shared" si="129"/>
        <v>0</v>
      </c>
      <c r="AN90" s="75">
        <f t="shared" si="129"/>
        <v>370059.29046102165</v>
      </c>
      <c r="AO90" s="75">
        <f t="shared" si="129"/>
        <v>0</v>
      </c>
      <c r="AP90" s="75">
        <f t="shared" si="129"/>
        <v>0</v>
      </c>
      <c r="AQ90" s="75">
        <f t="shared" si="129"/>
        <v>2614.1344517766142</v>
      </c>
      <c r="AR90" s="75">
        <f t="shared" si="129"/>
        <v>0</v>
      </c>
      <c r="AS90" s="75">
        <f t="shared" si="129"/>
        <v>0</v>
      </c>
      <c r="AT90" s="75">
        <f t="shared" si="129"/>
        <v>37153.701702339604</v>
      </c>
      <c r="AU90" s="75">
        <f t="shared" si="129"/>
        <v>316557.72470287519</v>
      </c>
      <c r="AV90" s="75">
        <f t="shared" si="129"/>
        <v>0</v>
      </c>
      <c r="AW90" s="75">
        <f t="shared" si="129"/>
        <v>578705.31464160758</v>
      </c>
      <c r="AX90" s="75">
        <f t="shared" si="129"/>
        <v>0</v>
      </c>
      <c r="AY90" s="75">
        <f t="shared" si="129"/>
        <v>0</v>
      </c>
      <c r="AZ90" s="75">
        <f t="shared" si="129"/>
        <v>22539.293137724319</v>
      </c>
      <c r="BA90" s="75">
        <f t="shared" si="129"/>
        <v>0</v>
      </c>
      <c r="BB90" s="75">
        <f t="shared" si="129"/>
        <v>1682203.8173782981</v>
      </c>
      <c r="BC90" s="75">
        <f t="shared" si="129"/>
        <v>227845.07568959761</v>
      </c>
      <c r="BD90" s="75">
        <f t="shared" si="129"/>
        <v>0</v>
      </c>
      <c r="BE90" s="76">
        <f t="shared" si="122"/>
        <v>19214840.97770001</v>
      </c>
    </row>
    <row r="91" spans="1:57" x14ac:dyDescent="0.3">
      <c r="A91" s="72">
        <f>SUM(C90:BD90)</f>
        <v>19214840.97770001</v>
      </c>
      <c r="C91" s="54"/>
      <c r="D91" s="28"/>
      <c r="E91" s="28"/>
      <c r="F91" s="28"/>
      <c r="G91" s="28"/>
      <c r="H91" s="28"/>
      <c r="I91" s="28"/>
      <c r="J91" s="28"/>
      <c r="K91" s="28"/>
      <c r="L91" s="28"/>
      <c r="M91" s="28"/>
      <c r="N91" s="28"/>
      <c r="O91" s="28"/>
      <c r="Q91" s="20"/>
      <c r="X91" s="28"/>
      <c r="Y91" s="28"/>
      <c r="Z91" s="28"/>
      <c r="AA91" s="28"/>
      <c r="AB91" s="28"/>
      <c r="AC91" s="28"/>
      <c r="BE91" s="66"/>
    </row>
    <row r="92" spans="1:57" x14ac:dyDescent="0.3">
      <c r="C92" s="54"/>
      <c r="D92" s="28"/>
      <c r="E92" s="28"/>
      <c r="F92" s="28"/>
      <c r="G92" s="28"/>
      <c r="H92" s="28"/>
      <c r="I92" s="28"/>
      <c r="J92" s="28"/>
      <c r="K92" s="28"/>
      <c r="L92" s="28"/>
      <c r="M92" s="28"/>
      <c r="N92" s="28"/>
      <c r="O92" s="28"/>
      <c r="Q92" s="20"/>
      <c r="X92" s="28"/>
      <c r="Y92" s="28"/>
      <c r="Z92" s="28"/>
      <c r="AA92" s="28"/>
      <c r="AB92" s="28"/>
      <c r="AC92" s="28"/>
      <c r="BE92" s="66"/>
    </row>
    <row r="93" spans="1:57" x14ac:dyDescent="0.3">
      <c r="A93" s="106" t="s">
        <v>158</v>
      </c>
      <c r="C93" s="54"/>
      <c r="D93" s="28"/>
      <c r="E93" s="28"/>
      <c r="F93" s="28"/>
      <c r="G93" s="28"/>
      <c r="H93" s="28"/>
      <c r="I93" s="28"/>
      <c r="J93" s="28"/>
      <c r="K93" s="28"/>
      <c r="L93" s="28"/>
      <c r="M93" s="28"/>
      <c r="N93" s="28"/>
      <c r="O93" s="28"/>
      <c r="X93" s="28"/>
      <c r="Y93" s="28"/>
      <c r="Z93" s="28"/>
      <c r="AA93" s="28"/>
      <c r="AB93" s="28"/>
      <c r="AC93" s="28"/>
      <c r="BE93" s="66"/>
    </row>
    <row r="94" spans="1:57" x14ac:dyDescent="0.3">
      <c r="A94" s="35">
        <v>477353</v>
      </c>
      <c r="C94" s="49">
        <f>$C$79*C$63/SUM($C$63:$BD$63)</f>
        <v>28571.943177172849</v>
      </c>
      <c r="D94" s="27">
        <f t="shared" ref="D94:BD94" si="130">$C$79*D$63/SUM($C$63:$BD$63)</f>
        <v>51131.979054486714</v>
      </c>
      <c r="E94" s="27">
        <f t="shared" si="130"/>
        <v>38667.664354260218</v>
      </c>
      <c r="F94" s="27">
        <f t="shared" si="130"/>
        <v>79199.614012635706</v>
      </c>
      <c r="G94" s="27">
        <f t="shared" si="130"/>
        <v>64226.892572700533</v>
      </c>
      <c r="H94" s="27">
        <f t="shared" si="130"/>
        <v>42946.130709859324</v>
      </c>
      <c r="I94" s="27">
        <f t="shared" si="130"/>
        <v>19663.3503023802</v>
      </c>
      <c r="J94" s="27">
        <f t="shared" si="130"/>
        <v>67016.911429347674</v>
      </c>
      <c r="K94" s="27">
        <f t="shared" si="130"/>
        <v>20254.218804570806</v>
      </c>
      <c r="L94" s="27">
        <f t="shared" si="130"/>
        <v>24688.433766559905</v>
      </c>
      <c r="M94" s="27">
        <f t="shared" si="130"/>
        <v>42268.297022498191</v>
      </c>
      <c r="N94" s="27">
        <f t="shared" si="130"/>
        <v>21893.689204334267</v>
      </c>
      <c r="O94" s="27">
        <f t="shared" si="130"/>
        <v>46973.563369710428</v>
      </c>
      <c r="P94" s="27">
        <f t="shared" si="130"/>
        <v>12708.65919300777</v>
      </c>
      <c r="Q94" s="27">
        <f t="shared" si="130"/>
        <v>7317.8493805539765</v>
      </c>
      <c r="R94" s="27">
        <f t="shared" si="130"/>
        <v>18570.941335958767</v>
      </c>
      <c r="S94" s="27">
        <f t="shared" si="130"/>
        <v>15547.599086277403</v>
      </c>
      <c r="T94" s="27">
        <f t="shared" si="130"/>
        <v>7708.2137384286452</v>
      </c>
      <c r="U94" s="27">
        <f t="shared" si="130"/>
        <v>40965.31682769394</v>
      </c>
      <c r="V94" s="27">
        <f t="shared" si="130"/>
        <v>28870.450246214736</v>
      </c>
      <c r="W94" s="27">
        <f t="shared" si="130"/>
        <v>16997.741746350133</v>
      </c>
      <c r="X94" s="27">
        <f t="shared" si="130"/>
        <v>891.27703783063225</v>
      </c>
      <c r="Y94" s="27">
        <f t="shared" si="130"/>
        <v>705.97262148266623</v>
      </c>
      <c r="Z94" s="27">
        <f t="shared" si="130"/>
        <v>0</v>
      </c>
      <c r="AA94" s="27">
        <f t="shared" si="130"/>
        <v>0</v>
      </c>
      <c r="AB94" s="27">
        <f t="shared" si="130"/>
        <v>2242.5303348901512</v>
      </c>
      <c r="AC94" s="27">
        <f t="shared" si="130"/>
        <v>0</v>
      </c>
      <c r="AD94" s="27">
        <f t="shared" si="130"/>
        <v>0</v>
      </c>
      <c r="AE94" s="27">
        <f t="shared" si="130"/>
        <v>314.22059475067687</v>
      </c>
      <c r="AF94" s="27">
        <f t="shared" si="130"/>
        <v>0</v>
      </c>
      <c r="AG94" s="27">
        <f t="shared" si="130"/>
        <v>0</v>
      </c>
      <c r="AH94" s="27">
        <f t="shared" si="130"/>
        <v>14128.960963663254</v>
      </c>
      <c r="AI94" s="27">
        <f t="shared" si="130"/>
        <v>0</v>
      </c>
      <c r="AJ94" s="27">
        <f t="shared" si="130"/>
        <v>0</v>
      </c>
      <c r="AK94" s="27">
        <f t="shared" si="130"/>
        <v>95.662258347865432</v>
      </c>
      <c r="AL94" s="27">
        <f t="shared" si="130"/>
        <v>0</v>
      </c>
      <c r="AM94" s="27">
        <f t="shared" si="130"/>
        <v>0</v>
      </c>
      <c r="AN94" s="27">
        <f t="shared" si="130"/>
        <v>16076.417521173529</v>
      </c>
      <c r="AO94" s="27">
        <f t="shared" si="130"/>
        <v>0</v>
      </c>
      <c r="AP94" s="27">
        <f t="shared" si="130"/>
        <v>0</v>
      </c>
      <c r="AQ94" s="27">
        <f t="shared" si="130"/>
        <v>0</v>
      </c>
      <c r="AR94" s="27">
        <f t="shared" si="130"/>
        <v>0</v>
      </c>
      <c r="AS94" s="27">
        <f t="shared" si="130"/>
        <v>0</v>
      </c>
      <c r="AT94" s="27">
        <f t="shared" si="130"/>
        <v>1614.0614123748385</v>
      </c>
      <c r="AU94" s="27">
        <f t="shared" si="130"/>
        <v>13752.158864964817</v>
      </c>
      <c r="AV94" s="27">
        <f t="shared" si="130"/>
        <v>0</v>
      </c>
      <c r="AW94" s="27">
        <f t="shared" si="130"/>
        <v>25140.588277922234</v>
      </c>
      <c r="AX94" s="27">
        <f t="shared" si="130"/>
        <v>0</v>
      </c>
      <c r="AY94" s="27">
        <f t="shared" si="130"/>
        <v>0</v>
      </c>
      <c r="AZ94" s="27">
        <f t="shared" si="130"/>
        <v>870.78890527762121</v>
      </c>
      <c r="BA94" s="27">
        <f t="shared" si="130"/>
        <v>0</v>
      </c>
      <c r="BB94" s="27">
        <f t="shared" si="130"/>
        <v>73079.670260930783</v>
      </c>
      <c r="BC94" s="27">
        <f t="shared" si="130"/>
        <v>9898.2316113886973</v>
      </c>
      <c r="BD94" s="27">
        <f t="shared" si="130"/>
        <v>0</v>
      </c>
      <c r="BE94" s="71">
        <f t="shared" ref="BE94:BE101" si="131">SUM(C94:BD94)</f>
        <v>855000.00000000023</v>
      </c>
    </row>
    <row r="95" spans="1:57" x14ac:dyDescent="0.3">
      <c r="A95" s="35">
        <v>477354</v>
      </c>
      <c r="C95" s="49">
        <f>$D$79*C$63/SUM($C$63:$BD$63)</f>
        <v>21554.272923130397</v>
      </c>
      <c r="D95" s="27">
        <f t="shared" ref="D95:BD95" si="132">$D$79*D$63/SUM($C$63:$BD$63)</f>
        <v>38573.247356893487</v>
      </c>
      <c r="E95" s="27">
        <f t="shared" si="132"/>
        <v>29170.343284792794</v>
      </c>
      <c r="F95" s="27">
        <f t="shared" si="132"/>
        <v>59747.077237602367</v>
      </c>
      <c r="G95" s="27">
        <f t="shared" si="132"/>
        <v>48451.866326774085</v>
      </c>
      <c r="H95" s="27">
        <f t="shared" si="132"/>
        <v>32397.958254806159</v>
      </c>
      <c r="I95" s="27">
        <f t="shared" si="132"/>
        <v>14833.755491269272</v>
      </c>
      <c r="J95" s="27">
        <f t="shared" si="132"/>
        <v>50556.617394069297</v>
      </c>
      <c r="K95" s="27">
        <f t="shared" si="132"/>
        <v>15279.498396430608</v>
      </c>
      <c r="L95" s="27">
        <f t="shared" si="132"/>
        <v>18624.607929159225</v>
      </c>
      <c r="M95" s="27">
        <f t="shared" si="132"/>
        <v>31886.610034516176</v>
      </c>
      <c r="N95" s="27">
        <f t="shared" si="132"/>
        <v>16516.291855901291</v>
      </c>
      <c r="O95" s="27">
        <f t="shared" si="132"/>
        <v>35436.196928027166</v>
      </c>
      <c r="P95" s="27">
        <f t="shared" si="132"/>
        <v>9587.2341280584933</v>
      </c>
      <c r="Q95" s="27">
        <f t="shared" si="132"/>
        <v>5520.4828660319472</v>
      </c>
      <c r="R95" s="27">
        <f t="shared" si="132"/>
        <v>14009.657499056613</v>
      </c>
      <c r="S95" s="27">
        <f t="shared" si="132"/>
        <v>11728.890538770673</v>
      </c>
      <c r="T95" s="27">
        <f t="shared" si="132"/>
        <v>5814.9682588145924</v>
      </c>
      <c r="U95" s="27">
        <f t="shared" si="132"/>
        <v>30903.660062997184</v>
      </c>
      <c r="V95" s="27">
        <f t="shared" si="132"/>
        <v>21779.462466442696</v>
      </c>
      <c r="W95" s="27">
        <f t="shared" si="132"/>
        <v>12822.8578086501</v>
      </c>
      <c r="X95" s="27">
        <f t="shared" si="132"/>
        <v>672.36688818802088</v>
      </c>
      <c r="Y95" s="27">
        <f t="shared" si="132"/>
        <v>532.57583725885343</v>
      </c>
      <c r="Z95" s="27">
        <f t="shared" si="132"/>
        <v>0</v>
      </c>
      <c r="AA95" s="27">
        <f t="shared" si="132"/>
        <v>0</v>
      </c>
      <c r="AB95" s="27">
        <f t="shared" si="132"/>
        <v>1691.7334105311666</v>
      </c>
      <c r="AC95" s="27">
        <f t="shared" si="132"/>
        <v>0</v>
      </c>
      <c r="AD95" s="27">
        <f t="shared" si="132"/>
        <v>0</v>
      </c>
      <c r="AE95" s="27">
        <f t="shared" si="132"/>
        <v>237.0436065663001</v>
      </c>
      <c r="AF95" s="27">
        <f t="shared" si="132"/>
        <v>0</v>
      </c>
      <c r="AG95" s="27">
        <f t="shared" si="132"/>
        <v>0</v>
      </c>
      <c r="AH95" s="27">
        <f t="shared" si="132"/>
        <v>10658.689849781053</v>
      </c>
      <c r="AI95" s="27">
        <f t="shared" si="132"/>
        <v>0</v>
      </c>
      <c r="AJ95" s="27">
        <f t="shared" si="132"/>
        <v>0</v>
      </c>
      <c r="AK95" s="27">
        <f t="shared" si="132"/>
        <v>72.166265069442346</v>
      </c>
      <c r="AL95" s="27">
        <f t="shared" si="132"/>
        <v>0</v>
      </c>
      <c r="AM95" s="27">
        <f t="shared" si="132"/>
        <v>0</v>
      </c>
      <c r="AN95" s="27">
        <f t="shared" si="132"/>
        <v>12127.823744043189</v>
      </c>
      <c r="AO95" s="27">
        <f t="shared" si="132"/>
        <v>0</v>
      </c>
      <c r="AP95" s="27">
        <f t="shared" si="132"/>
        <v>0</v>
      </c>
      <c r="AQ95" s="27">
        <f t="shared" si="132"/>
        <v>0</v>
      </c>
      <c r="AR95" s="27">
        <f t="shared" si="132"/>
        <v>0</v>
      </c>
      <c r="AS95" s="27">
        <f t="shared" si="132"/>
        <v>0</v>
      </c>
      <c r="AT95" s="27">
        <f t="shared" si="132"/>
        <v>1217.6252760020711</v>
      </c>
      <c r="AU95" s="27">
        <f t="shared" si="132"/>
        <v>10374.435634973459</v>
      </c>
      <c r="AV95" s="27">
        <f t="shared" si="132"/>
        <v>0</v>
      </c>
      <c r="AW95" s="27">
        <f t="shared" si="132"/>
        <v>18965.706946502742</v>
      </c>
      <c r="AX95" s="27">
        <f t="shared" si="132"/>
        <v>0</v>
      </c>
      <c r="AY95" s="27">
        <f t="shared" si="132"/>
        <v>0</v>
      </c>
      <c r="AZ95" s="27">
        <f t="shared" si="132"/>
        <v>656.9109285427669</v>
      </c>
      <c r="BA95" s="27">
        <f t="shared" si="132"/>
        <v>0</v>
      </c>
      <c r="BB95" s="27">
        <f t="shared" si="132"/>
        <v>55130.277565263576</v>
      </c>
      <c r="BC95" s="27">
        <f t="shared" si="132"/>
        <v>7467.0870050827016</v>
      </c>
      <c r="BD95" s="27">
        <f t="shared" si="132"/>
        <v>0</v>
      </c>
      <c r="BE95" s="71">
        <f t="shared" si="131"/>
        <v>645000.00000000012</v>
      </c>
    </row>
    <row r="96" spans="1:57" x14ac:dyDescent="0.3">
      <c r="A96" s="35">
        <v>477355</v>
      </c>
      <c r="C96" s="49">
        <f>$E$79*C$63/SUM($C$63:$BD$63)</f>
        <v>60151.459320363894</v>
      </c>
      <c r="D96" s="27">
        <f t="shared" ref="D96:BD96" si="133">$E$79*D$63/SUM($C$63:$BD$63)</f>
        <v>107646.27169365625</v>
      </c>
      <c r="E96" s="27">
        <f t="shared" si="133"/>
        <v>81405.609166863607</v>
      </c>
      <c r="F96" s="27">
        <f t="shared" si="133"/>
        <v>166736.02950028569</v>
      </c>
      <c r="G96" s="27">
        <f t="shared" si="133"/>
        <v>135214.51067936953</v>
      </c>
      <c r="H96" s="27">
        <f t="shared" si="133"/>
        <v>90412.906757598583</v>
      </c>
      <c r="I96" s="27">
        <f t="shared" si="133"/>
        <v>41396.526952379369</v>
      </c>
      <c r="J96" s="27">
        <f t="shared" si="133"/>
        <v>141088.23458810037</v>
      </c>
      <c r="K96" s="27">
        <f t="shared" si="133"/>
        <v>42640.460641201702</v>
      </c>
      <c r="L96" s="27">
        <f t="shared" si="133"/>
        <v>51975.650034862956</v>
      </c>
      <c r="M96" s="27">
        <f t="shared" si="133"/>
        <v>88985.888468417237</v>
      </c>
      <c r="N96" s="27">
        <f t="shared" si="133"/>
        <v>46091.977272282667</v>
      </c>
      <c r="O96" s="27">
        <f t="shared" si="133"/>
        <v>98891.712357285098</v>
      </c>
      <c r="P96" s="27">
        <f t="shared" si="133"/>
        <v>26755.071985279516</v>
      </c>
      <c r="Q96" s="27">
        <f t="shared" si="133"/>
        <v>15405.998695903108</v>
      </c>
      <c r="R96" s="27">
        <f t="shared" si="133"/>
        <v>39096.71860201846</v>
      </c>
      <c r="S96" s="27">
        <f t="shared" si="133"/>
        <v>32731.787550057688</v>
      </c>
      <c r="T96" s="27">
        <f t="shared" si="133"/>
        <v>16227.818396691886</v>
      </c>
      <c r="U96" s="27">
        <f t="shared" si="133"/>
        <v>86242.772268829358</v>
      </c>
      <c r="V96" s="27">
        <f t="shared" si="133"/>
        <v>60779.895255188916</v>
      </c>
      <c r="W96" s="27">
        <f t="shared" si="133"/>
        <v>35784.719466000279</v>
      </c>
      <c r="X96" s="27">
        <f t="shared" si="133"/>
        <v>1876.3727112223835</v>
      </c>
      <c r="Y96" s="27">
        <f t="shared" si="133"/>
        <v>1486.2581504898237</v>
      </c>
      <c r="Z96" s="27">
        <f t="shared" si="133"/>
        <v>0</v>
      </c>
      <c r="AA96" s="27">
        <f t="shared" si="133"/>
        <v>0</v>
      </c>
      <c r="AB96" s="27">
        <f t="shared" si="133"/>
        <v>4721.1164945055807</v>
      </c>
      <c r="AC96" s="27">
        <f t="shared" si="133"/>
        <v>0</v>
      </c>
      <c r="AD96" s="27">
        <f t="shared" si="133"/>
        <v>0</v>
      </c>
      <c r="AE96" s="27">
        <f t="shared" si="133"/>
        <v>661.51704158037239</v>
      </c>
      <c r="AF96" s="27">
        <f t="shared" si="133"/>
        <v>0</v>
      </c>
      <c r="AG96" s="27">
        <f t="shared" si="133"/>
        <v>0</v>
      </c>
      <c r="AH96" s="27">
        <f t="shared" si="133"/>
        <v>29745.180976133164</v>
      </c>
      <c r="AI96" s="27">
        <f t="shared" si="133"/>
        <v>0</v>
      </c>
      <c r="AJ96" s="27">
        <f t="shared" si="133"/>
        <v>0</v>
      </c>
      <c r="AK96" s="27">
        <f t="shared" si="133"/>
        <v>201.39422810076931</v>
      </c>
      <c r="AL96" s="27">
        <f t="shared" si="133"/>
        <v>0</v>
      </c>
      <c r="AM96" s="27">
        <f t="shared" si="133"/>
        <v>0</v>
      </c>
      <c r="AN96" s="27">
        <f t="shared" si="133"/>
        <v>33845.089518260065</v>
      </c>
      <c r="AO96" s="27">
        <f t="shared" si="133"/>
        <v>0</v>
      </c>
      <c r="AP96" s="27">
        <f t="shared" si="133"/>
        <v>0</v>
      </c>
      <c r="AQ96" s="27">
        <f t="shared" si="133"/>
        <v>0</v>
      </c>
      <c r="AR96" s="27">
        <f t="shared" si="133"/>
        <v>0</v>
      </c>
      <c r="AS96" s="27">
        <f t="shared" si="133"/>
        <v>0</v>
      </c>
      <c r="AT96" s="27">
        <f t="shared" si="133"/>
        <v>3398.0240260522914</v>
      </c>
      <c r="AU96" s="27">
        <f t="shared" si="133"/>
        <v>28951.913399925932</v>
      </c>
      <c r="AV96" s="27">
        <f t="shared" si="133"/>
        <v>0</v>
      </c>
      <c r="AW96" s="27">
        <f t="shared" si="133"/>
        <v>52927.554269309963</v>
      </c>
      <c r="AX96" s="27">
        <f t="shared" si="133"/>
        <v>0</v>
      </c>
      <c r="AY96" s="27">
        <f t="shared" si="133"/>
        <v>0</v>
      </c>
      <c r="AZ96" s="27">
        <f t="shared" si="133"/>
        <v>1833.2398005844657</v>
      </c>
      <c r="BA96" s="27">
        <f t="shared" si="133"/>
        <v>0</v>
      </c>
      <c r="BB96" s="27">
        <f t="shared" si="133"/>
        <v>153851.93739143322</v>
      </c>
      <c r="BC96" s="27">
        <f t="shared" si="133"/>
        <v>20838.382339765678</v>
      </c>
      <c r="BD96" s="27">
        <f t="shared" si="133"/>
        <v>0</v>
      </c>
      <c r="BE96" s="71">
        <f t="shared" si="131"/>
        <v>1800000</v>
      </c>
    </row>
    <row r="97" spans="1:57" x14ac:dyDescent="0.3">
      <c r="A97" s="35">
        <v>477356</v>
      </c>
      <c r="C97" s="49">
        <f>$F$79*C$63/SUM($C$63:$BD$63)</f>
        <v>36759.225140222377</v>
      </c>
      <c r="D97" s="27">
        <f t="shared" ref="D97:BD97" si="134">$F$79*D$63/SUM($C$63:$BD$63)</f>
        <v>65783.832701678824</v>
      </c>
      <c r="E97" s="27">
        <f t="shared" si="134"/>
        <v>49747.872268638872</v>
      </c>
      <c r="F97" s="27">
        <f t="shared" si="134"/>
        <v>101894.24025017458</v>
      </c>
      <c r="G97" s="27">
        <f t="shared" si="134"/>
        <v>82631.089859614716</v>
      </c>
      <c r="H97" s="27">
        <f t="shared" si="134"/>
        <v>55252.331907421358</v>
      </c>
      <c r="I97" s="27">
        <f t="shared" si="134"/>
        <v>25297.877582009613</v>
      </c>
      <c r="J97" s="27">
        <f t="shared" si="134"/>
        <v>86220.587803839109</v>
      </c>
      <c r="K97" s="27">
        <f t="shared" si="134"/>
        <v>26058.059280734371</v>
      </c>
      <c r="L97" s="27">
        <f t="shared" si="134"/>
        <v>31762.897243527364</v>
      </c>
      <c r="M97" s="27">
        <f t="shared" si="134"/>
        <v>54380.265175143868</v>
      </c>
      <c r="N97" s="27">
        <f t="shared" si="134"/>
        <v>28167.319444172743</v>
      </c>
      <c r="O97" s="27">
        <f t="shared" si="134"/>
        <v>60433.824218340895</v>
      </c>
      <c r="P97" s="27">
        <f t="shared" si="134"/>
        <v>16350.321768781927</v>
      </c>
      <c r="Q97" s="27">
        <f t="shared" si="134"/>
        <v>9414.7769808296762</v>
      </c>
      <c r="R97" s="27">
        <f t="shared" si="134"/>
        <v>23892.439145677945</v>
      </c>
      <c r="S97" s="27">
        <f t="shared" si="134"/>
        <v>20002.759058368589</v>
      </c>
      <c r="T97" s="27">
        <f t="shared" si="134"/>
        <v>9917.0001313117082</v>
      </c>
      <c r="U97" s="27">
        <f t="shared" si="134"/>
        <v>52703.916386506826</v>
      </c>
      <c r="V97" s="27">
        <f t="shared" si="134"/>
        <v>37143.269322615452</v>
      </c>
      <c r="W97" s="27">
        <f t="shared" si="134"/>
        <v>21868.439673666839</v>
      </c>
      <c r="X97" s="27">
        <f t="shared" si="134"/>
        <v>1146.6722124136788</v>
      </c>
      <c r="Y97" s="27">
        <f t="shared" si="134"/>
        <v>908.26886974378124</v>
      </c>
      <c r="Z97" s="27">
        <f t="shared" si="134"/>
        <v>0</v>
      </c>
      <c r="AA97" s="27">
        <f t="shared" si="134"/>
        <v>0</v>
      </c>
      <c r="AB97" s="27">
        <f t="shared" si="134"/>
        <v>2885.1267466422996</v>
      </c>
      <c r="AC97" s="27">
        <f t="shared" si="134"/>
        <v>0</v>
      </c>
      <c r="AD97" s="27">
        <f t="shared" si="134"/>
        <v>0</v>
      </c>
      <c r="AE97" s="27">
        <f t="shared" si="134"/>
        <v>404.26041429911646</v>
      </c>
      <c r="AF97" s="27">
        <f t="shared" si="134"/>
        <v>0</v>
      </c>
      <c r="AG97" s="27">
        <f t="shared" si="134"/>
        <v>0</v>
      </c>
      <c r="AH97" s="27">
        <f t="shared" si="134"/>
        <v>18177.610596525821</v>
      </c>
      <c r="AI97" s="27">
        <f t="shared" si="134"/>
        <v>0</v>
      </c>
      <c r="AJ97" s="27">
        <f t="shared" si="134"/>
        <v>0</v>
      </c>
      <c r="AK97" s="27">
        <f t="shared" si="134"/>
        <v>123.07425050602569</v>
      </c>
      <c r="AL97" s="27">
        <f t="shared" si="134"/>
        <v>0</v>
      </c>
      <c r="AM97" s="27">
        <f t="shared" si="134"/>
        <v>0</v>
      </c>
      <c r="AN97" s="27">
        <f t="shared" si="134"/>
        <v>20683.110261158927</v>
      </c>
      <c r="AO97" s="27">
        <f t="shared" si="134"/>
        <v>0</v>
      </c>
      <c r="AP97" s="27">
        <f t="shared" si="134"/>
        <v>0</v>
      </c>
      <c r="AQ97" s="27">
        <f t="shared" si="134"/>
        <v>0</v>
      </c>
      <c r="AR97" s="27">
        <f t="shared" si="134"/>
        <v>0</v>
      </c>
      <c r="AS97" s="27">
        <f t="shared" si="134"/>
        <v>0</v>
      </c>
      <c r="AT97" s="27">
        <f t="shared" si="134"/>
        <v>2076.5702381430669</v>
      </c>
      <c r="AU97" s="27">
        <f t="shared" si="134"/>
        <v>17692.835966621402</v>
      </c>
      <c r="AV97" s="27">
        <f t="shared" si="134"/>
        <v>0</v>
      </c>
      <c r="AW97" s="27">
        <f t="shared" si="134"/>
        <v>32344.616497911651</v>
      </c>
      <c r="AX97" s="27">
        <f t="shared" si="134"/>
        <v>0</v>
      </c>
      <c r="AY97" s="27">
        <f t="shared" si="134"/>
        <v>0</v>
      </c>
      <c r="AZ97" s="27">
        <f t="shared" si="134"/>
        <v>1120.3132114682846</v>
      </c>
      <c r="BA97" s="27">
        <f t="shared" si="134"/>
        <v>0</v>
      </c>
      <c r="BB97" s="27">
        <f t="shared" si="134"/>
        <v>94020.628405875861</v>
      </c>
      <c r="BC97" s="27">
        <f t="shared" si="134"/>
        <v>12734.566985412359</v>
      </c>
      <c r="BD97" s="27">
        <f t="shared" si="134"/>
        <v>0</v>
      </c>
      <c r="BE97" s="71">
        <f t="shared" si="131"/>
        <v>1099999.9999999998</v>
      </c>
    </row>
    <row r="98" spans="1:57" x14ac:dyDescent="0.3">
      <c r="A98" s="35">
        <v>477357</v>
      </c>
      <c r="C98" s="49">
        <f>$G$79*C$63/SUM($C$63:$BD$63)</f>
        <v>147036.90056088951</v>
      </c>
      <c r="D98" s="27">
        <f t="shared" ref="D98:BD98" si="135">$G$79*D$63/SUM($C$63:$BD$63)</f>
        <v>263135.3308067153</v>
      </c>
      <c r="E98" s="27">
        <f t="shared" si="135"/>
        <v>198991.48907455549</v>
      </c>
      <c r="F98" s="27">
        <f t="shared" si="135"/>
        <v>407576.96100069833</v>
      </c>
      <c r="G98" s="27">
        <f t="shared" si="135"/>
        <v>330524.35943845887</v>
      </c>
      <c r="H98" s="27">
        <f t="shared" si="135"/>
        <v>221009.32762968543</v>
      </c>
      <c r="I98" s="27">
        <f t="shared" si="135"/>
        <v>101191.51032803845</v>
      </c>
      <c r="J98" s="27">
        <f t="shared" si="135"/>
        <v>344882.35121535644</v>
      </c>
      <c r="K98" s="27">
        <f t="shared" si="135"/>
        <v>104232.23712293748</v>
      </c>
      <c r="L98" s="27">
        <f t="shared" si="135"/>
        <v>127051.58897410946</v>
      </c>
      <c r="M98" s="27">
        <f t="shared" si="135"/>
        <v>217521.06070057547</v>
      </c>
      <c r="N98" s="27">
        <f t="shared" si="135"/>
        <v>112669.27777669097</v>
      </c>
      <c r="O98" s="27">
        <f t="shared" si="135"/>
        <v>241735.29687336358</v>
      </c>
      <c r="P98" s="27">
        <f t="shared" si="135"/>
        <v>65401.287075127708</v>
      </c>
      <c r="Q98" s="27">
        <f t="shared" si="135"/>
        <v>37659.107923318705</v>
      </c>
      <c r="R98" s="27">
        <f t="shared" si="135"/>
        <v>95569.75658271178</v>
      </c>
      <c r="S98" s="27">
        <f t="shared" si="135"/>
        <v>80011.036233474355</v>
      </c>
      <c r="T98" s="27">
        <f t="shared" si="135"/>
        <v>39668.000525246833</v>
      </c>
      <c r="U98" s="27">
        <f t="shared" si="135"/>
        <v>210815.6655460273</v>
      </c>
      <c r="V98" s="27">
        <f t="shared" si="135"/>
        <v>148573.07729046181</v>
      </c>
      <c r="W98" s="27">
        <f t="shared" si="135"/>
        <v>87473.758694667355</v>
      </c>
      <c r="X98" s="27">
        <f t="shared" si="135"/>
        <v>4586.6888496547153</v>
      </c>
      <c r="Y98" s="27">
        <f t="shared" si="135"/>
        <v>3633.075478975125</v>
      </c>
      <c r="Z98" s="27">
        <f t="shared" si="135"/>
        <v>0</v>
      </c>
      <c r="AA98" s="27">
        <f t="shared" si="135"/>
        <v>0</v>
      </c>
      <c r="AB98" s="27">
        <f t="shared" si="135"/>
        <v>11540.506986569198</v>
      </c>
      <c r="AC98" s="27">
        <f t="shared" si="135"/>
        <v>0</v>
      </c>
      <c r="AD98" s="27">
        <f t="shared" si="135"/>
        <v>0</v>
      </c>
      <c r="AE98" s="27">
        <f t="shared" si="135"/>
        <v>1617.0416571964658</v>
      </c>
      <c r="AF98" s="27">
        <f t="shared" si="135"/>
        <v>0</v>
      </c>
      <c r="AG98" s="27">
        <f t="shared" si="135"/>
        <v>0</v>
      </c>
      <c r="AH98" s="27">
        <f t="shared" si="135"/>
        <v>72710.442386103285</v>
      </c>
      <c r="AI98" s="27">
        <f t="shared" si="135"/>
        <v>0</v>
      </c>
      <c r="AJ98" s="27">
        <f t="shared" si="135"/>
        <v>0</v>
      </c>
      <c r="AK98" s="27">
        <f t="shared" si="135"/>
        <v>492.29700202410277</v>
      </c>
      <c r="AL98" s="27">
        <f t="shared" si="135"/>
        <v>0</v>
      </c>
      <c r="AM98" s="27">
        <f t="shared" si="135"/>
        <v>0</v>
      </c>
      <c r="AN98" s="27">
        <f t="shared" si="135"/>
        <v>82732.441044635707</v>
      </c>
      <c r="AO98" s="27">
        <f t="shared" si="135"/>
        <v>0</v>
      </c>
      <c r="AP98" s="27">
        <f t="shared" si="135"/>
        <v>0</v>
      </c>
      <c r="AQ98" s="27">
        <f t="shared" si="135"/>
        <v>0</v>
      </c>
      <c r="AR98" s="27">
        <f t="shared" si="135"/>
        <v>0</v>
      </c>
      <c r="AS98" s="27">
        <f t="shared" si="135"/>
        <v>0</v>
      </c>
      <c r="AT98" s="27">
        <f t="shared" si="135"/>
        <v>8306.2809525722678</v>
      </c>
      <c r="AU98" s="27">
        <f t="shared" si="135"/>
        <v>70771.343866485608</v>
      </c>
      <c r="AV98" s="27">
        <f t="shared" si="135"/>
        <v>0</v>
      </c>
      <c r="AW98" s="27">
        <f t="shared" si="135"/>
        <v>129378.4659916466</v>
      </c>
      <c r="AX98" s="27">
        <f t="shared" si="135"/>
        <v>0</v>
      </c>
      <c r="AY98" s="27">
        <f t="shared" si="135"/>
        <v>0</v>
      </c>
      <c r="AZ98" s="27">
        <f t="shared" si="135"/>
        <v>4481.2528458731385</v>
      </c>
      <c r="BA98" s="27">
        <f t="shared" si="135"/>
        <v>0</v>
      </c>
      <c r="BB98" s="27">
        <f t="shared" si="135"/>
        <v>376082.51362350344</v>
      </c>
      <c r="BC98" s="27">
        <f t="shared" si="135"/>
        <v>50938.267941649436</v>
      </c>
      <c r="BD98" s="27">
        <f t="shared" si="135"/>
        <v>0</v>
      </c>
      <c r="BE98" s="71">
        <f t="shared" si="131"/>
        <v>4399999.9999999991</v>
      </c>
    </row>
    <row r="99" spans="1:57" x14ac:dyDescent="0.3">
      <c r="A99" s="35">
        <v>477358</v>
      </c>
      <c r="C99" s="49">
        <f>$H$79*C$63/SUM($C$63:$BD$63)</f>
        <v>167087.38700101082</v>
      </c>
      <c r="D99" s="27">
        <f t="shared" ref="D99:BD99" si="136">$H$79*D$63/SUM($C$63:$BD$63)</f>
        <v>299017.42137126735</v>
      </c>
      <c r="E99" s="27">
        <f t="shared" si="136"/>
        <v>226126.6921301767</v>
      </c>
      <c r="F99" s="27">
        <f t="shared" si="136"/>
        <v>463155.63750079356</v>
      </c>
      <c r="G99" s="27">
        <f t="shared" si="136"/>
        <v>375595.86299824872</v>
      </c>
      <c r="H99" s="27">
        <f t="shared" si="136"/>
        <v>251146.96321555163</v>
      </c>
      <c r="I99" s="27">
        <f t="shared" si="136"/>
        <v>114990.35264549823</v>
      </c>
      <c r="J99" s="27">
        <f t="shared" si="136"/>
        <v>391911.76274472324</v>
      </c>
      <c r="K99" s="27">
        <f t="shared" si="136"/>
        <v>118445.72400333805</v>
      </c>
      <c r="L99" s="27">
        <f t="shared" si="136"/>
        <v>144376.8056523971</v>
      </c>
      <c r="M99" s="27">
        <f t="shared" si="136"/>
        <v>247183.02352338121</v>
      </c>
      <c r="N99" s="27">
        <f t="shared" si="136"/>
        <v>128033.27020078519</v>
      </c>
      <c r="O99" s="27">
        <f t="shared" si="136"/>
        <v>274699.20099245862</v>
      </c>
      <c r="P99" s="27">
        <f t="shared" si="136"/>
        <v>74319.644403554208</v>
      </c>
      <c r="Q99" s="27">
        <f t="shared" si="136"/>
        <v>42794.440821953074</v>
      </c>
      <c r="R99" s="27">
        <f t="shared" si="136"/>
        <v>108601.99611671793</v>
      </c>
      <c r="S99" s="27">
        <f t="shared" si="136"/>
        <v>90921.632083493576</v>
      </c>
      <c r="T99" s="27">
        <f t="shared" si="136"/>
        <v>45077.273324144124</v>
      </c>
      <c r="U99" s="27">
        <f t="shared" si="136"/>
        <v>239563.25630230375</v>
      </c>
      <c r="V99" s="27">
        <f t="shared" si="136"/>
        <v>168833.04237552476</v>
      </c>
      <c r="W99" s="27">
        <f t="shared" si="136"/>
        <v>99401.998516667445</v>
      </c>
      <c r="X99" s="27">
        <f t="shared" si="136"/>
        <v>5212.1464200621776</v>
      </c>
      <c r="Y99" s="27">
        <f t="shared" si="136"/>
        <v>4128.4948624717317</v>
      </c>
      <c r="Z99" s="27">
        <f t="shared" si="136"/>
        <v>0</v>
      </c>
      <c r="AA99" s="27">
        <f t="shared" si="136"/>
        <v>0</v>
      </c>
      <c r="AB99" s="27">
        <f t="shared" si="136"/>
        <v>13114.212484737725</v>
      </c>
      <c r="AC99" s="27">
        <f t="shared" si="136"/>
        <v>0</v>
      </c>
      <c r="AD99" s="27">
        <f t="shared" si="136"/>
        <v>0</v>
      </c>
      <c r="AE99" s="27">
        <f t="shared" si="136"/>
        <v>1837.5473377232568</v>
      </c>
      <c r="AF99" s="27">
        <f t="shared" si="136"/>
        <v>0</v>
      </c>
      <c r="AG99" s="27">
        <f t="shared" si="136"/>
        <v>0</v>
      </c>
      <c r="AH99" s="27">
        <f t="shared" si="136"/>
        <v>82625.502711481022</v>
      </c>
      <c r="AI99" s="27">
        <f t="shared" si="136"/>
        <v>0</v>
      </c>
      <c r="AJ99" s="27">
        <f t="shared" si="136"/>
        <v>0</v>
      </c>
      <c r="AK99" s="27">
        <f t="shared" si="136"/>
        <v>559.42841139102586</v>
      </c>
      <c r="AL99" s="27">
        <f t="shared" si="136"/>
        <v>0</v>
      </c>
      <c r="AM99" s="27">
        <f t="shared" si="136"/>
        <v>0</v>
      </c>
      <c r="AN99" s="27">
        <f t="shared" si="136"/>
        <v>94014.1375507224</v>
      </c>
      <c r="AO99" s="27">
        <f t="shared" si="136"/>
        <v>0</v>
      </c>
      <c r="AP99" s="27">
        <f t="shared" si="136"/>
        <v>0</v>
      </c>
      <c r="AQ99" s="27">
        <f t="shared" si="136"/>
        <v>0</v>
      </c>
      <c r="AR99" s="27">
        <f t="shared" si="136"/>
        <v>0</v>
      </c>
      <c r="AS99" s="27">
        <f t="shared" si="136"/>
        <v>0</v>
      </c>
      <c r="AT99" s="27">
        <f t="shared" si="136"/>
        <v>9438.9556279230328</v>
      </c>
      <c r="AU99" s="27">
        <f t="shared" si="136"/>
        <v>80421.981666460924</v>
      </c>
      <c r="AV99" s="27">
        <f t="shared" si="136"/>
        <v>0</v>
      </c>
      <c r="AW99" s="27">
        <f t="shared" si="136"/>
        <v>147020.98408141659</v>
      </c>
      <c r="AX99" s="27">
        <f t="shared" si="136"/>
        <v>0</v>
      </c>
      <c r="AY99" s="27">
        <f t="shared" si="136"/>
        <v>0</v>
      </c>
      <c r="AZ99" s="27">
        <f t="shared" si="136"/>
        <v>5092.3327794012939</v>
      </c>
      <c r="BA99" s="27">
        <f t="shared" si="136"/>
        <v>0</v>
      </c>
      <c r="BB99" s="27">
        <f t="shared" si="136"/>
        <v>427366.49275398121</v>
      </c>
      <c r="BC99" s="27">
        <f t="shared" si="136"/>
        <v>57884.395388237994</v>
      </c>
      <c r="BD99" s="27">
        <f t="shared" si="136"/>
        <v>0</v>
      </c>
      <c r="BE99" s="71">
        <f t="shared" si="131"/>
        <v>5000000</v>
      </c>
    </row>
    <row r="100" spans="1:57" x14ac:dyDescent="0.3">
      <c r="A100" s="35">
        <v>477359</v>
      </c>
      <c r="C100" s="49">
        <f>$I$79*C$63/SUM($C$63:$BD$63)</f>
        <v>180950.32599797839</v>
      </c>
      <c r="D100" s="27">
        <f t="shared" ref="D100:BD100" si="137">$I$79*D$63/SUM($C$63:$BD$63)</f>
        <v>323826.35725746537</v>
      </c>
      <c r="E100" s="27">
        <f t="shared" si="137"/>
        <v>244888.01573964662</v>
      </c>
      <c r="F100" s="27">
        <f t="shared" si="137"/>
        <v>501582.82499841292</v>
      </c>
      <c r="G100" s="27">
        <f t="shared" si="137"/>
        <v>406758.3740035026</v>
      </c>
      <c r="H100" s="27">
        <f t="shared" si="137"/>
        <v>271984.17356889677</v>
      </c>
      <c r="I100" s="27">
        <f t="shared" si="137"/>
        <v>124530.89470900352</v>
      </c>
      <c r="J100" s="27">
        <f t="shared" si="137"/>
        <v>424427.97451055364</v>
      </c>
      <c r="K100" s="27">
        <f t="shared" si="137"/>
        <v>128272.95199332391</v>
      </c>
      <c r="L100" s="27">
        <f t="shared" si="137"/>
        <v>156355.4886952058</v>
      </c>
      <c r="M100" s="27">
        <f t="shared" si="137"/>
        <v>267691.3529532376</v>
      </c>
      <c r="N100" s="27">
        <f t="shared" si="137"/>
        <v>138655.95959842962</v>
      </c>
      <c r="O100" s="27">
        <f t="shared" si="137"/>
        <v>297490.49801508279</v>
      </c>
      <c r="P100" s="27">
        <f t="shared" si="137"/>
        <v>80485.811192891575</v>
      </c>
      <c r="Q100" s="27">
        <f t="shared" si="137"/>
        <v>46345.018356093853</v>
      </c>
      <c r="R100" s="27">
        <f t="shared" si="137"/>
        <v>117612.50776656414</v>
      </c>
      <c r="S100" s="27">
        <f t="shared" si="137"/>
        <v>98465.235833012848</v>
      </c>
      <c r="T100" s="27">
        <f t="shared" si="137"/>
        <v>48817.253351711755</v>
      </c>
      <c r="U100" s="27">
        <f t="shared" si="137"/>
        <v>259439.38739539249</v>
      </c>
      <c r="V100" s="27">
        <f t="shared" si="137"/>
        <v>182840.81524895047</v>
      </c>
      <c r="W100" s="27">
        <f t="shared" si="137"/>
        <v>107649.20296666512</v>
      </c>
      <c r="X100" s="27">
        <f t="shared" si="137"/>
        <v>5644.5888034250083</v>
      </c>
      <c r="Y100" s="27">
        <f t="shared" si="137"/>
        <v>4471.0286315071744</v>
      </c>
      <c r="Z100" s="27">
        <f t="shared" si="137"/>
        <v>0</v>
      </c>
      <c r="AA100" s="27">
        <f t="shared" si="137"/>
        <v>0</v>
      </c>
      <c r="AB100" s="27">
        <f t="shared" si="137"/>
        <v>14202.275030524557</v>
      </c>
      <c r="AC100" s="27">
        <f t="shared" si="137"/>
        <v>0</v>
      </c>
      <c r="AD100" s="27">
        <f t="shared" si="137"/>
        <v>0</v>
      </c>
      <c r="AE100" s="27">
        <f t="shared" si="137"/>
        <v>1990.0053245534868</v>
      </c>
      <c r="AF100" s="27">
        <f t="shared" si="137"/>
        <v>0</v>
      </c>
      <c r="AG100" s="27">
        <f t="shared" si="137"/>
        <v>0</v>
      </c>
      <c r="AH100" s="27">
        <f t="shared" si="137"/>
        <v>89480.791577037991</v>
      </c>
      <c r="AI100" s="27">
        <f t="shared" si="137"/>
        <v>0</v>
      </c>
      <c r="AJ100" s="27">
        <f t="shared" si="137"/>
        <v>0</v>
      </c>
      <c r="AK100" s="27">
        <f t="shared" si="137"/>
        <v>605.84317721794821</v>
      </c>
      <c r="AL100" s="27">
        <f t="shared" si="137"/>
        <v>0</v>
      </c>
      <c r="AM100" s="27">
        <f t="shared" si="137"/>
        <v>0</v>
      </c>
      <c r="AN100" s="27">
        <f t="shared" si="137"/>
        <v>101814.32089855522</v>
      </c>
      <c r="AO100" s="27">
        <f t="shared" si="137"/>
        <v>0</v>
      </c>
      <c r="AP100" s="27">
        <f t="shared" si="137"/>
        <v>0</v>
      </c>
      <c r="AQ100" s="27">
        <f t="shared" si="137"/>
        <v>0</v>
      </c>
      <c r="AR100" s="27">
        <f t="shared" si="137"/>
        <v>0</v>
      </c>
      <c r="AS100" s="27">
        <f t="shared" si="137"/>
        <v>0</v>
      </c>
      <c r="AT100" s="27">
        <f t="shared" si="137"/>
        <v>10222.088744153936</v>
      </c>
      <c r="AU100" s="27">
        <f t="shared" si="137"/>
        <v>87094.448367078163</v>
      </c>
      <c r="AV100" s="27">
        <f t="shared" si="137"/>
        <v>0</v>
      </c>
      <c r="AW100" s="27">
        <f t="shared" si="137"/>
        <v>159219.04983716682</v>
      </c>
      <c r="AX100" s="27">
        <f t="shared" si="137"/>
        <v>0</v>
      </c>
      <c r="AY100" s="27">
        <f t="shared" si="137"/>
        <v>0</v>
      </c>
      <c r="AZ100" s="27">
        <f t="shared" si="137"/>
        <v>5514.8344411974131</v>
      </c>
      <c r="BA100" s="27">
        <f t="shared" si="137"/>
        <v>0</v>
      </c>
      <c r="BB100" s="27">
        <f t="shared" si="137"/>
        <v>462824.3194920377</v>
      </c>
      <c r="BC100" s="27">
        <f t="shared" si="137"/>
        <v>62686.95922352402</v>
      </c>
      <c r="BD100" s="27">
        <f t="shared" si="137"/>
        <v>0</v>
      </c>
      <c r="BE100" s="71">
        <f t="shared" si="131"/>
        <v>5414840.9777000006</v>
      </c>
    </row>
    <row r="101" spans="1:57" x14ac:dyDescent="0.3">
      <c r="A101" s="73" t="s">
        <v>111</v>
      </c>
      <c r="B101" s="47"/>
      <c r="C101" s="74">
        <f>$K$80*C$63/SUM($C$63:$BD$63)</f>
        <v>642111.51412076817</v>
      </c>
      <c r="D101" s="75">
        <f t="shared" ref="D101:BD101" si="138">$K$80*D$63/SUM($C$63:$BD$63)</f>
        <v>1149114.4402421631</v>
      </c>
      <c r="E101" s="75">
        <f t="shared" si="138"/>
        <v>868997.68601893436</v>
      </c>
      <c r="F101" s="75">
        <f t="shared" si="138"/>
        <v>1779892.3845006032</v>
      </c>
      <c r="G101" s="75">
        <f t="shared" si="138"/>
        <v>1443402.9558786692</v>
      </c>
      <c r="H101" s="75">
        <f t="shared" si="138"/>
        <v>965149.79204381933</v>
      </c>
      <c r="I101" s="75">
        <f t="shared" si="138"/>
        <v>441904.2680105787</v>
      </c>
      <c r="J101" s="75">
        <f t="shared" si="138"/>
        <v>1506104.4396859896</v>
      </c>
      <c r="K101" s="75">
        <f t="shared" si="138"/>
        <v>455183.15024253697</v>
      </c>
      <c r="L101" s="75">
        <f t="shared" si="138"/>
        <v>554835.47229582188</v>
      </c>
      <c r="M101" s="75">
        <f t="shared" si="138"/>
        <v>949916.49787776975</v>
      </c>
      <c r="N101" s="75">
        <f t="shared" si="138"/>
        <v>492027.78535259678</v>
      </c>
      <c r="O101" s="75">
        <f t="shared" si="138"/>
        <v>1055660.2927542685</v>
      </c>
      <c r="P101" s="75">
        <f t="shared" si="138"/>
        <v>285608.02974670124</v>
      </c>
      <c r="Q101" s="75">
        <f t="shared" si="138"/>
        <v>164457.67502468434</v>
      </c>
      <c r="R101" s="75">
        <f t="shared" si="138"/>
        <v>417354.01704870566</v>
      </c>
      <c r="S101" s="75">
        <f t="shared" si="138"/>
        <v>349408.94038345513</v>
      </c>
      <c r="T101" s="75">
        <f t="shared" si="138"/>
        <v>173230.52772634957</v>
      </c>
      <c r="U101" s="75">
        <f t="shared" si="138"/>
        <v>920633.97478975088</v>
      </c>
      <c r="V101" s="75">
        <f t="shared" si="138"/>
        <v>648820.01220539887</v>
      </c>
      <c r="W101" s="75">
        <f t="shared" si="138"/>
        <v>381998.71887266729</v>
      </c>
      <c r="X101" s="75">
        <f t="shared" si="138"/>
        <v>20030.112922796619</v>
      </c>
      <c r="Y101" s="75">
        <f t="shared" si="138"/>
        <v>15865.674451929155</v>
      </c>
      <c r="Z101" s="75">
        <f t="shared" si="138"/>
        <v>0</v>
      </c>
      <c r="AA101" s="75">
        <f t="shared" si="138"/>
        <v>0</v>
      </c>
      <c r="AB101" s="75">
        <f t="shared" si="138"/>
        <v>50397.501488400681</v>
      </c>
      <c r="AC101" s="75">
        <f t="shared" si="138"/>
        <v>0</v>
      </c>
      <c r="AD101" s="75">
        <f t="shared" si="138"/>
        <v>0</v>
      </c>
      <c r="AE101" s="75">
        <f t="shared" si="138"/>
        <v>7061.635976669676</v>
      </c>
      <c r="AF101" s="75">
        <f t="shared" si="138"/>
        <v>0</v>
      </c>
      <c r="AG101" s="75">
        <f t="shared" si="138"/>
        <v>0</v>
      </c>
      <c r="AH101" s="75">
        <f t="shared" si="138"/>
        <v>317527.17906072561</v>
      </c>
      <c r="AI101" s="75">
        <f t="shared" si="138"/>
        <v>0</v>
      </c>
      <c r="AJ101" s="75">
        <f t="shared" si="138"/>
        <v>0</v>
      </c>
      <c r="AK101" s="75">
        <f t="shared" si="138"/>
        <v>2149.8655926571801</v>
      </c>
      <c r="AL101" s="75">
        <f t="shared" si="138"/>
        <v>0</v>
      </c>
      <c r="AM101" s="75">
        <f t="shared" si="138"/>
        <v>0</v>
      </c>
      <c r="AN101" s="75">
        <f t="shared" si="138"/>
        <v>361293.34053854906</v>
      </c>
      <c r="AO101" s="75">
        <f t="shared" si="138"/>
        <v>0</v>
      </c>
      <c r="AP101" s="75">
        <f t="shared" si="138"/>
        <v>0</v>
      </c>
      <c r="AQ101" s="75">
        <f t="shared" si="138"/>
        <v>0</v>
      </c>
      <c r="AR101" s="75">
        <f t="shared" si="138"/>
        <v>0</v>
      </c>
      <c r="AS101" s="75">
        <f t="shared" si="138"/>
        <v>0</v>
      </c>
      <c r="AT101" s="75">
        <f t="shared" si="138"/>
        <v>36273.606277221508</v>
      </c>
      <c r="AU101" s="75">
        <f t="shared" si="138"/>
        <v>309059.11776651035</v>
      </c>
      <c r="AV101" s="75">
        <f t="shared" si="138"/>
        <v>0</v>
      </c>
      <c r="AW101" s="75">
        <f t="shared" si="138"/>
        <v>564996.96590187657</v>
      </c>
      <c r="AX101" s="75">
        <f t="shared" si="138"/>
        <v>0</v>
      </c>
      <c r="AY101" s="75">
        <f t="shared" si="138"/>
        <v>0</v>
      </c>
      <c r="AZ101" s="75">
        <f t="shared" si="138"/>
        <v>19569.672912344984</v>
      </c>
      <c r="BA101" s="75">
        <f t="shared" si="138"/>
        <v>0</v>
      </c>
      <c r="BB101" s="75">
        <f t="shared" si="138"/>
        <v>1642355.8394930258</v>
      </c>
      <c r="BC101" s="75">
        <f t="shared" si="138"/>
        <v>222447.89049506088</v>
      </c>
      <c r="BD101" s="75">
        <f t="shared" si="138"/>
        <v>0</v>
      </c>
      <c r="BE101" s="76">
        <f t="shared" si="131"/>
        <v>19214840.977700002</v>
      </c>
    </row>
    <row r="102" spans="1:57" x14ac:dyDescent="0.3">
      <c r="A102" s="72">
        <f>SUM(C101:BD101)</f>
        <v>19214840.977700002</v>
      </c>
      <c r="C102" s="20"/>
      <c r="D102" s="20"/>
      <c r="E102" s="20"/>
      <c r="F102" s="20"/>
      <c r="G102" s="20"/>
      <c r="H102" s="20"/>
      <c r="I102" s="20"/>
      <c r="J102" s="20"/>
      <c r="K102" s="20"/>
      <c r="L102" s="20"/>
      <c r="M102" s="20"/>
      <c r="N102" s="20"/>
      <c r="O102" s="20"/>
      <c r="X102" s="20"/>
      <c r="Y102" s="20"/>
      <c r="Z102" s="20"/>
      <c r="AA102" s="20"/>
      <c r="AB102" s="20"/>
      <c r="AC102" s="20"/>
    </row>
    <row r="103" spans="1:57" x14ac:dyDescent="0.3">
      <c r="C103" s="20"/>
      <c r="D103" s="20"/>
      <c r="E103" s="20"/>
      <c r="F103" s="20"/>
      <c r="G103" s="20"/>
      <c r="H103" s="20"/>
      <c r="I103" s="20"/>
      <c r="J103" s="20"/>
      <c r="K103" s="20"/>
      <c r="L103" s="20"/>
      <c r="M103" s="20"/>
      <c r="N103" s="20"/>
      <c r="O103" s="20"/>
      <c r="X103" s="20"/>
      <c r="Y103" s="20"/>
      <c r="Z103" s="20"/>
      <c r="AA103" s="20"/>
      <c r="AB103" s="20"/>
      <c r="AC103" s="20"/>
    </row>
    <row r="104" spans="1:57" x14ac:dyDescent="0.3">
      <c r="A104" s="2" t="s">
        <v>160</v>
      </c>
      <c r="C104" s="28">
        <v>1</v>
      </c>
      <c r="D104" s="28">
        <f>C110+1</f>
        <v>8</v>
      </c>
      <c r="E104" s="28">
        <f t="shared" ref="E104:BD104" si="139">D110+1</f>
        <v>15</v>
      </c>
      <c r="F104" s="28">
        <f t="shared" si="139"/>
        <v>22</v>
      </c>
      <c r="G104" s="28">
        <f t="shared" si="139"/>
        <v>29</v>
      </c>
      <c r="H104" s="28">
        <f t="shared" si="139"/>
        <v>36</v>
      </c>
      <c r="I104" s="28">
        <f t="shared" si="139"/>
        <v>43</v>
      </c>
      <c r="J104" s="28">
        <f t="shared" si="139"/>
        <v>50</v>
      </c>
      <c r="K104" s="28">
        <f t="shared" si="139"/>
        <v>57</v>
      </c>
      <c r="L104" s="28">
        <f t="shared" si="139"/>
        <v>64</v>
      </c>
      <c r="M104" s="28">
        <f t="shared" si="139"/>
        <v>71</v>
      </c>
      <c r="N104" s="28">
        <f t="shared" si="139"/>
        <v>78</v>
      </c>
      <c r="O104" s="28">
        <f t="shared" si="139"/>
        <v>85</v>
      </c>
      <c r="P104" s="28">
        <f t="shared" si="139"/>
        <v>92</v>
      </c>
      <c r="Q104" s="28">
        <f t="shared" si="139"/>
        <v>99</v>
      </c>
      <c r="R104" s="28">
        <f t="shared" si="139"/>
        <v>106</v>
      </c>
      <c r="S104" s="28">
        <f t="shared" si="139"/>
        <v>113</v>
      </c>
      <c r="T104" s="28">
        <f t="shared" si="139"/>
        <v>120</v>
      </c>
      <c r="U104" s="28">
        <f t="shared" si="139"/>
        <v>127</v>
      </c>
      <c r="V104" s="28">
        <f t="shared" si="139"/>
        <v>134</v>
      </c>
      <c r="W104" s="28">
        <f t="shared" si="139"/>
        <v>141</v>
      </c>
      <c r="X104" s="28">
        <f t="shared" si="139"/>
        <v>148</v>
      </c>
      <c r="Y104" s="28">
        <f t="shared" si="139"/>
        <v>155</v>
      </c>
      <c r="Z104" s="28">
        <f t="shared" si="139"/>
        <v>162</v>
      </c>
      <c r="AA104" s="28">
        <f t="shared" si="139"/>
        <v>169</v>
      </c>
      <c r="AB104" s="28">
        <f t="shared" si="139"/>
        <v>176</v>
      </c>
      <c r="AC104" s="28">
        <f t="shared" si="139"/>
        <v>183</v>
      </c>
      <c r="AD104" s="28">
        <f t="shared" si="139"/>
        <v>190</v>
      </c>
      <c r="AE104" s="28">
        <f t="shared" si="139"/>
        <v>197</v>
      </c>
      <c r="AF104" s="28">
        <f t="shared" si="139"/>
        <v>204</v>
      </c>
      <c r="AG104" s="28">
        <f t="shared" si="139"/>
        <v>211</v>
      </c>
      <c r="AH104" s="28">
        <f t="shared" si="139"/>
        <v>218</v>
      </c>
      <c r="AI104" s="28">
        <f t="shared" si="139"/>
        <v>225</v>
      </c>
      <c r="AJ104" s="28">
        <f t="shared" si="139"/>
        <v>232</v>
      </c>
      <c r="AK104" s="28">
        <f t="shared" si="139"/>
        <v>239</v>
      </c>
      <c r="AL104" s="28">
        <f t="shared" si="139"/>
        <v>246</v>
      </c>
      <c r="AM104" s="28">
        <f t="shared" si="139"/>
        <v>253</v>
      </c>
      <c r="AN104" s="28">
        <f t="shared" si="139"/>
        <v>260</v>
      </c>
      <c r="AO104" s="28">
        <f t="shared" si="139"/>
        <v>267</v>
      </c>
      <c r="AP104" s="28">
        <f t="shared" si="139"/>
        <v>274</v>
      </c>
      <c r="AQ104" s="28">
        <f t="shared" si="139"/>
        <v>281</v>
      </c>
      <c r="AR104" s="28">
        <f t="shared" si="139"/>
        <v>288</v>
      </c>
      <c r="AS104" s="28">
        <f t="shared" si="139"/>
        <v>295</v>
      </c>
      <c r="AT104" s="28">
        <f t="shared" si="139"/>
        <v>302</v>
      </c>
      <c r="AU104" s="28">
        <f t="shared" si="139"/>
        <v>309</v>
      </c>
      <c r="AV104" s="28">
        <f t="shared" si="139"/>
        <v>316</v>
      </c>
      <c r="AW104" s="28">
        <f t="shared" si="139"/>
        <v>323</v>
      </c>
      <c r="AX104" s="28">
        <f t="shared" si="139"/>
        <v>330</v>
      </c>
      <c r="AY104" s="28">
        <f t="shared" si="139"/>
        <v>337</v>
      </c>
      <c r="AZ104" s="28">
        <f t="shared" si="139"/>
        <v>344</v>
      </c>
      <c r="BA104" s="28">
        <f t="shared" si="139"/>
        <v>351</v>
      </c>
      <c r="BB104" s="28">
        <f t="shared" si="139"/>
        <v>358</v>
      </c>
      <c r="BC104" s="28">
        <f t="shared" si="139"/>
        <v>365</v>
      </c>
      <c r="BD104" s="28">
        <f t="shared" si="139"/>
        <v>372</v>
      </c>
      <c r="BE104" s="20"/>
    </row>
    <row r="105" spans="1:57" x14ac:dyDescent="0.3">
      <c r="C105" s="27">
        <v>2</v>
      </c>
      <c r="D105" s="27">
        <f>D104+1</f>
        <v>9</v>
      </c>
      <c r="E105" s="27">
        <f t="shared" ref="E105:BD109" si="140">E104+1</f>
        <v>16</v>
      </c>
      <c r="F105" s="27">
        <f t="shared" si="140"/>
        <v>23</v>
      </c>
      <c r="G105" s="27">
        <f t="shared" si="140"/>
        <v>30</v>
      </c>
      <c r="H105" s="27">
        <f t="shared" si="140"/>
        <v>37</v>
      </c>
      <c r="I105" s="27">
        <f t="shared" si="140"/>
        <v>44</v>
      </c>
      <c r="J105" s="27">
        <f t="shared" si="140"/>
        <v>51</v>
      </c>
      <c r="K105" s="27">
        <f t="shared" si="140"/>
        <v>58</v>
      </c>
      <c r="L105" s="27">
        <f t="shared" si="140"/>
        <v>65</v>
      </c>
      <c r="M105" s="27">
        <f t="shared" si="140"/>
        <v>72</v>
      </c>
      <c r="N105" s="27">
        <f t="shared" si="140"/>
        <v>79</v>
      </c>
      <c r="O105" s="27">
        <f t="shared" si="140"/>
        <v>86</v>
      </c>
      <c r="P105" s="27">
        <f t="shared" si="140"/>
        <v>93</v>
      </c>
      <c r="Q105" s="27">
        <f t="shared" si="140"/>
        <v>100</v>
      </c>
      <c r="R105" s="27">
        <f t="shared" si="140"/>
        <v>107</v>
      </c>
      <c r="S105" s="27">
        <f t="shared" si="140"/>
        <v>114</v>
      </c>
      <c r="T105" s="27">
        <f t="shared" si="140"/>
        <v>121</v>
      </c>
      <c r="U105" s="27">
        <f t="shared" si="140"/>
        <v>128</v>
      </c>
      <c r="V105" s="27">
        <f t="shared" si="140"/>
        <v>135</v>
      </c>
      <c r="W105" s="27">
        <f t="shared" si="140"/>
        <v>142</v>
      </c>
      <c r="X105" s="27">
        <f t="shared" si="140"/>
        <v>149</v>
      </c>
      <c r="Y105" s="27">
        <f t="shared" si="140"/>
        <v>156</v>
      </c>
      <c r="Z105" s="27">
        <f t="shared" si="140"/>
        <v>163</v>
      </c>
      <c r="AA105" s="27">
        <f t="shared" si="140"/>
        <v>170</v>
      </c>
      <c r="AB105" s="27">
        <f t="shared" si="140"/>
        <v>177</v>
      </c>
      <c r="AC105" s="27">
        <f t="shared" si="140"/>
        <v>184</v>
      </c>
      <c r="AD105" s="27">
        <f t="shared" si="140"/>
        <v>191</v>
      </c>
      <c r="AE105" s="27">
        <f t="shared" si="140"/>
        <v>198</v>
      </c>
      <c r="AF105" s="27">
        <f t="shared" si="140"/>
        <v>205</v>
      </c>
      <c r="AG105" s="27">
        <f t="shared" si="140"/>
        <v>212</v>
      </c>
      <c r="AH105" s="27">
        <f t="shared" si="140"/>
        <v>219</v>
      </c>
      <c r="AI105" s="27">
        <f t="shared" si="140"/>
        <v>226</v>
      </c>
      <c r="AJ105" s="27">
        <f t="shared" si="140"/>
        <v>233</v>
      </c>
      <c r="AK105" s="27">
        <f t="shared" si="140"/>
        <v>240</v>
      </c>
      <c r="AL105" s="27">
        <f t="shared" si="140"/>
        <v>247</v>
      </c>
      <c r="AM105" s="27">
        <f t="shared" si="140"/>
        <v>254</v>
      </c>
      <c r="AN105" s="27">
        <f t="shared" si="140"/>
        <v>261</v>
      </c>
      <c r="AO105" s="27">
        <f t="shared" si="140"/>
        <v>268</v>
      </c>
      <c r="AP105" s="27">
        <f t="shared" si="140"/>
        <v>275</v>
      </c>
      <c r="AQ105" s="27">
        <f t="shared" si="140"/>
        <v>282</v>
      </c>
      <c r="AR105" s="27">
        <f t="shared" si="140"/>
        <v>289</v>
      </c>
      <c r="AS105" s="27">
        <f t="shared" si="140"/>
        <v>296</v>
      </c>
      <c r="AT105" s="27">
        <f t="shared" si="140"/>
        <v>303</v>
      </c>
      <c r="AU105" s="27">
        <f t="shared" si="140"/>
        <v>310</v>
      </c>
      <c r="AV105" s="27">
        <f t="shared" si="140"/>
        <v>317</v>
      </c>
      <c r="AW105" s="27">
        <f t="shared" si="140"/>
        <v>324</v>
      </c>
      <c r="AX105" s="27">
        <f t="shared" si="140"/>
        <v>331</v>
      </c>
      <c r="AY105" s="27">
        <f t="shared" si="140"/>
        <v>338</v>
      </c>
      <c r="AZ105" s="27">
        <f t="shared" si="140"/>
        <v>345</v>
      </c>
      <c r="BA105" s="27">
        <f t="shared" si="140"/>
        <v>352</v>
      </c>
      <c r="BB105" s="27">
        <f t="shared" si="140"/>
        <v>359</v>
      </c>
      <c r="BC105" s="27">
        <f t="shared" si="140"/>
        <v>366</v>
      </c>
      <c r="BD105" s="27">
        <f t="shared" si="140"/>
        <v>373</v>
      </c>
      <c r="BE105" s="20"/>
    </row>
    <row r="106" spans="1:57" x14ac:dyDescent="0.3">
      <c r="C106" s="27">
        <v>3</v>
      </c>
      <c r="D106" s="27">
        <f t="shared" ref="D106:D110" si="141">D105+1</f>
        <v>10</v>
      </c>
      <c r="E106" s="27">
        <f t="shared" si="140"/>
        <v>17</v>
      </c>
      <c r="F106" s="27">
        <f t="shared" si="140"/>
        <v>24</v>
      </c>
      <c r="G106" s="27">
        <f t="shared" si="140"/>
        <v>31</v>
      </c>
      <c r="H106" s="27">
        <f t="shared" si="140"/>
        <v>38</v>
      </c>
      <c r="I106" s="27">
        <f t="shared" si="140"/>
        <v>45</v>
      </c>
      <c r="J106" s="27">
        <f t="shared" si="140"/>
        <v>52</v>
      </c>
      <c r="K106" s="27">
        <f t="shared" si="140"/>
        <v>59</v>
      </c>
      <c r="L106" s="27">
        <f t="shared" si="140"/>
        <v>66</v>
      </c>
      <c r="M106" s="27">
        <f t="shared" si="140"/>
        <v>73</v>
      </c>
      <c r="N106" s="27">
        <f t="shared" si="140"/>
        <v>80</v>
      </c>
      <c r="O106" s="27">
        <f t="shared" si="140"/>
        <v>87</v>
      </c>
      <c r="P106" s="27">
        <f t="shared" si="140"/>
        <v>94</v>
      </c>
      <c r="Q106" s="27">
        <f t="shared" si="140"/>
        <v>101</v>
      </c>
      <c r="R106" s="27">
        <f t="shared" si="140"/>
        <v>108</v>
      </c>
      <c r="S106" s="27">
        <f t="shared" si="140"/>
        <v>115</v>
      </c>
      <c r="T106" s="27">
        <f t="shared" si="140"/>
        <v>122</v>
      </c>
      <c r="U106" s="27">
        <f t="shared" si="140"/>
        <v>129</v>
      </c>
      <c r="V106" s="27">
        <f t="shared" si="140"/>
        <v>136</v>
      </c>
      <c r="W106" s="27">
        <f t="shared" si="140"/>
        <v>143</v>
      </c>
      <c r="X106" s="27">
        <f t="shared" si="140"/>
        <v>150</v>
      </c>
      <c r="Y106" s="27">
        <f t="shared" si="140"/>
        <v>157</v>
      </c>
      <c r="Z106" s="27">
        <f t="shared" si="140"/>
        <v>164</v>
      </c>
      <c r="AA106" s="27">
        <f t="shared" si="140"/>
        <v>171</v>
      </c>
      <c r="AB106" s="27">
        <f t="shared" si="140"/>
        <v>178</v>
      </c>
      <c r="AC106" s="27">
        <f t="shared" si="140"/>
        <v>185</v>
      </c>
      <c r="AD106" s="27">
        <f t="shared" si="140"/>
        <v>192</v>
      </c>
      <c r="AE106" s="27">
        <f t="shared" si="140"/>
        <v>199</v>
      </c>
      <c r="AF106" s="27">
        <f t="shared" si="140"/>
        <v>206</v>
      </c>
      <c r="AG106" s="27">
        <f t="shared" si="140"/>
        <v>213</v>
      </c>
      <c r="AH106" s="27">
        <f t="shared" si="140"/>
        <v>220</v>
      </c>
      <c r="AI106" s="27">
        <f t="shared" si="140"/>
        <v>227</v>
      </c>
      <c r="AJ106" s="27">
        <f t="shared" si="140"/>
        <v>234</v>
      </c>
      <c r="AK106" s="27">
        <f t="shared" si="140"/>
        <v>241</v>
      </c>
      <c r="AL106" s="27">
        <f t="shared" si="140"/>
        <v>248</v>
      </c>
      <c r="AM106" s="27">
        <f t="shared" si="140"/>
        <v>255</v>
      </c>
      <c r="AN106" s="27">
        <f t="shared" si="140"/>
        <v>262</v>
      </c>
      <c r="AO106" s="27">
        <f t="shared" si="140"/>
        <v>269</v>
      </c>
      <c r="AP106" s="27">
        <f t="shared" si="140"/>
        <v>276</v>
      </c>
      <c r="AQ106" s="27">
        <f t="shared" si="140"/>
        <v>283</v>
      </c>
      <c r="AR106" s="27">
        <f t="shared" si="140"/>
        <v>290</v>
      </c>
      <c r="AS106" s="27">
        <f t="shared" si="140"/>
        <v>297</v>
      </c>
      <c r="AT106" s="27">
        <f t="shared" si="140"/>
        <v>304</v>
      </c>
      <c r="AU106" s="27">
        <f t="shared" si="140"/>
        <v>311</v>
      </c>
      <c r="AV106" s="27">
        <f t="shared" si="140"/>
        <v>318</v>
      </c>
      <c r="AW106" s="27">
        <f t="shared" si="140"/>
        <v>325</v>
      </c>
      <c r="AX106" s="27">
        <f t="shared" si="140"/>
        <v>332</v>
      </c>
      <c r="AY106" s="27">
        <f t="shared" si="140"/>
        <v>339</v>
      </c>
      <c r="AZ106" s="27">
        <f t="shared" si="140"/>
        <v>346</v>
      </c>
      <c r="BA106" s="27">
        <f t="shared" si="140"/>
        <v>353</v>
      </c>
      <c r="BB106" s="27">
        <f t="shared" si="140"/>
        <v>360</v>
      </c>
      <c r="BC106" s="27">
        <f t="shared" si="140"/>
        <v>367</v>
      </c>
      <c r="BD106" s="27">
        <f t="shared" si="140"/>
        <v>374</v>
      </c>
      <c r="BE106" s="20"/>
    </row>
    <row r="107" spans="1:57" x14ac:dyDescent="0.3">
      <c r="C107" s="27">
        <v>4</v>
      </c>
      <c r="D107" s="27">
        <f t="shared" si="141"/>
        <v>11</v>
      </c>
      <c r="E107" s="27">
        <f t="shared" si="140"/>
        <v>18</v>
      </c>
      <c r="F107" s="27">
        <f t="shared" si="140"/>
        <v>25</v>
      </c>
      <c r="G107" s="27">
        <f t="shared" si="140"/>
        <v>32</v>
      </c>
      <c r="H107" s="27">
        <f t="shared" si="140"/>
        <v>39</v>
      </c>
      <c r="I107" s="27">
        <f t="shared" si="140"/>
        <v>46</v>
      </c>
      <c r="J107" s="27">
        <f t="shared" si="140"/>
        <v>53</v>
      </c>
      <c r="K107" s="27">
        <f t="shared" si="140"/>
        <v>60</v>
      </c>
      <c r="L107" s="27">
        <f t="shared" si="140"/>
        <v>67</v>
      </c>
      <c r="M107" s="27">
        <f t="shared" si="140"/>
        <v>74</v>
      </c>
      <c r="N107" s="27">
        <f t="shared" si="140"/>
        <v>81</v>
      </c>
      <c r="O107" s="27">
        <f t="shared" si="140"/>
        <v>88</v>
      </c>
      <c r="P107" s="27">
        <f t="shared" si="140"/>
        <v>95</v>
      </c>
      <c r="Q107" s="27">
        <f t="shared" si="140"/>
        <v>102</v>
      </c>
      <c r="R107" s="27">
        <f t="shared" si="140"/>
        <v>109</v>
      </c>
      <c r="S107" s="27">
        <f t="shared" si="140"/>
        <v>116</v>
      </c>
      <c r="T107" s="27">
        <f t="shared" si="140"/>
        <v>123</v>
      </c>
      <c r="U107" s="27">
        <f t="shared" si="140"/>
        <v>130</v>
      </c>
      <c r="V107" s="27">
        <f t="shared" si="140"/>
        <v>137</v>
      </c>
      <c r="W107" s="27">
        <f t="shared" si="140"/>
        <v>144</v>
      </c>
      <c r="X107" s="27">
        <f t="shared" si="140"/>
        <v>151</v>
      </c>
      <c r="Y107" s="27">
        <f t="shared" si="140"/>
        <v>158</v>
      </c>
      <c r="Z107" s="27">
        <f t="shared" si="140"/>
        <v>165</v>
      </c>
      <c r="AA107" s="27">
        <f t="shared" si="140"/>
        <v>172</v>
      </c>
      <c r="AB107" s="27">
        <f t="shared" si="140"/>
        <v>179</v>
      </c>
      <c r="AC107" s="27">
        <f t="shared" si="140"/>
        <v>186</v>
      </c>
      <c r="AD107" s="27">
        <f t="shared" si="140"/>
        <v>193</v>
      </c>
      <c r="AE107" s="27">
        <f t="shared" si="140"/>
        <v>200</v>
      </c>
      <c r="AF107" s="27">
        <f t="shared" si="140"/>
        <v>207</v>
      </c>
      <c r="AG107" s="27">
        <f t="shared" si="140"/>
        <v>214</v>
      </c>
      <c r="AH107" s="27">
        <f t="shared" si="140"/>
        <v>221</v>
      </c>
      <c r="AI107" s="27">
        <f t="shared" si="140"/>
        <v>228</v>
      </c>
      <c r="AJ107" s="27">
        <f t="shared" si="140"/>
        <v>235</v>
      </c>
      <c r="AK107" s="27">
        <f t="shared" si="140"/>
        <v>242</v>
      </c>
      <c r="AL107" s="27">
        <f t="shared" si="140"/>
        <v>249</v>
      </c>
      <c r="AM107" s="27">
        <f t="shared" si="140"/>
        <v>256</v>
      </c>
      <c r="AN107" s="27">
        <f t="shared" si="140"/>
        <v>263</v>
      </c>
      <c r="AO107" s="27">
        <f t="shared" si="140"/>
        <v>270</v>
      </c>
      <c r="AP107" s="27">
        <f t="shared" si="140"/>
        <v>277</v>
      </c>
      <c r="AQ107" s="27">
        <f t="shared" si="140"/>
        <v>284</v>
      </c>
      <c r="AR107" s="27">
        <f t="shared" si="140"/>
        <v>291</v>
      </c>
      <c r="AS107" s="27">
        <f t="shared" si="140"/>
        <v>298</v>
      </c>
      <c r="AT107" s="27">
        <f t="shared" si="140"/>
        <v>305</v>
      </c>
      <c r="AU107" s="27">
        <f t="shared" si="140"/>
        <v>312</v>
      </c>
      <c r="AV107" s="27">
        <f t="shared" si="140"/>
        <v>319</v>
      </c>
      <c r="AW107" s="27">
        <f t="shared" si="140"/>
        <v>326</v>
      </c>
      <c r="AX107" s="27">
        <f t="shared" si="140"/>
        <v>333</v>
      </c>
      <c r="AY107" s="27">
        <f t="shared" si="140"/>
        <v>340</v>
      </c>
      <c r="AZ107" s="27">
        <f t="shared" si="140"/>
        <v>347</v>
      </c>
      <c r="BA107" s="27">
        <f t="shared" si="140"/>
        <v>354</v>
      </c>
      <c r="BB107" s="27">
        <f t="shared" si="140"/>
        <v>361</v>
      </c>
      <c r="BC107" s="27">
        <f t="shared" si="140"/>
        <v>368</v>
      </c>
      <c r="BD107" s="27">
        <f t="shared" si="140"/>
        <v>375</v>
      </c>
      <c r="BE107" s="20"/>
    </row>
    <row r="108" spans="1:57" x14ac:dyDescent="0.3">
      <c r="A108" s="4"/>
      <c r="C108" s="27">
        <v>5</v>
      </c>
      <c r="D108" s="27">
        <f t="shared" si="141"/>
        <v>12</v>
      </c>
      <c r="E108" s="27">
        <f t="shared" si="140"/>
        <v>19</v>
      </c>
      <c r="F108" s="27">
        <f t="shared" si="140"/>
        <v>26</v>
      </c>
      <c r="G108" s="27">
        <f t="shared" si="140"/>
        <v>33</v>
      </c>
      <c r="H108" s="27">
        <f t="shared" si="140"/>
        <v>40</v>
      </c>
      <c r="I108" s="27">
        <f t="shared" si="140"/>
        <v>47</v>
      </c>
      <c r="J108" s="27">
        <f t="shared" si="140"/>
        <v>54</v>
      </c>
      <c r="K108" s="27">
        <f t="shared" si="140"/>
        <v>61</v>
      </c>
      <c r="L108" s="27">
        <f t="shared" si="140"/>
        <v>68</v>
      </c>
      <c r="M108" s="27">
        <f t="shared" si="140"/>
        <v>75</v>
      </c>
      <c r="N108" s="27">
        <f t="shared" si="140"/>
        <v>82</v>
      </c>
      <c r="O108" s="27">
        <f t="shared" si="140"/>
        <v>89</v>
      </c>
      <c r="P108" s="27">
        <f t="shared" si="140"/>
        <v>96</v>
      </c>
      <c r="Q108" s="27">
        <f t="shared" si="140"/>
        <v>103</v>
      </c>
      <c r="R108" s="27">
        <f t="shared" si="140"/>
        <v>110</v>
      </c>
      <c r="S108" s="27">
        <f t="shared" si="140"/>
        <v>117</v>
      </c>
      <c r="T108" s="27">
        <f t="shared" si="140"/>
        <v>124</v>
      </c>
      <c r="U108" s="27">
        <f t="shared" si="140"/>
        <v>131</v>
      </c>
      <c r="V108" s="27">
        <f t="shared" si="140"/>
        <v>138</v>
      </c>
      <c r="W108" s="27">
        <f t="shared" si="140"/>
        <v>145</v>
      </c>
      <c r="X108" s="27">
        <f t="shared" si="140"/>
        <v>152</v>
      </c>
      <c r="Y108" s="27">
        <f t="shared" si="140"/>
        <v>159</v>
      </c>
      <c r="Z108" s="27">
        <f t="shared" si="140"/>
        <v>166</v>
      </c>
      <c r="AA108" s="27">
        <f t="shared" si="140"/>
        <v>173</v>
      </c>
      <c r="AB108" s="27">
        <f t="shared" si="140"/>
        <v>180</v>
      </c>
      <c r="AC108" s="27">
        <f t="shared" si="140"/>
        <v>187</v>
      </c>
      <c r="AD108" s="27">
        <f t="shared" si="140"/>
        <v>194</v>
      </c>
      <c r="AE108" s="27">
        <f t="shared" si="140"/>
        <v>201</v>
      </c>
      <c r="AF108" s="27">
        <f t="shared" si="140"/>
        <v>208</v>
      </c>
      <c r="AG108" s="27">
        <f t="shared" si="140"/>
        <v>215</v>
      </c>
      <c r="AH108" s="27">
        <f t="shared" si="140"/>
        <v>222</v>
      </c>
      <c r="AI108" s="27">
        <f t="shared" si="140"/>
        <v>229</v>
      </c>
      <c r="AJ108" s="27">
        <f t="shared" si="140"/>
        <v>236</v>
      </c>
      <c r="AK108" s="27">
        <f t="shared" si="140"/>
        <v>243</v>
      </c>
      <c r="AL108" s="27">
        <f t="shared" si="140"/>
        <v>250</v>
      </c>
      <c r="AM108" s="27">
        <f t="shared" si="140"/>
        <v>257</v>
      </c>
      <c r="AN108" s="27">
        <f t="shared" si="140"/>
        <v>264</v>
      </c>
      <c r="AO108" s="27">
        <f t="shared" si="140"/>
        <v>271</v>
      </c>
      <c r="AP108" s="27">
        <f t="shared" si="140"/>
        <v>278</v>
      </c>
      <c r="AQ108" s="27">
        <f t="shared" si="140"/>
        <v>285</v>
      </c>
      <c r="AR108" s="27">
        <f t="shared" si="140"/>
        <v>292</v>
      </c>
      <c r="AS108" s="27">
        <f t="shared" si="140"/>
        <v>299</v>
      </c>
      <c r="AT108" s="27">
        <f t="shared" si="140"/>
        <v>306</v>
      </c>
      <c r="AU108" s="27">
        <f t="shared" si="140"/>
        <v>313</v>
      </c>
      <c r="AV108" s="27">
        <f t="shared" si="140"/>
        <v>320</v>
      </c>
      <c r="AW108" s="27">
        <f t="shared" si="140"/>
        <v>327</v>
      </c>
      <c r="AX108" s="27">
        <f t="shared" si="140"/>
        <v>334</v>
      </c>
      <c r="AY108" s="27">
        <f t="shared" si="140"/>
        <v>341</v>
      </c>
      <c r="AZ108" s="27">
        <f t="shared" si="140"/>
        <v>348</v>
      </c>
      <c r="BA108" s="27">
        <f t="shared" si="140"/>
        <v>355</v>
      </c>
      <c r="BB108" s="27">
        <f t="shared" si="140"/>
        <v>362</v>
      </c>
      <c r="BC108" s="27">
        <f t="shared" si="140"/>
        <v>369</v>
      </c>
      <c r="BD108" s="27">
        <f t="shared" si="140"/>
        <v>376</v>
      </c>
      <c r="BE108" s="20"/>
    </row>
    <row r="109" spans="1:57" x14ac:dyDescent="0.3">
      <c r="C109" s="27">
        <v>6</v>
      </c>
      <c r="D109" s="27">
        <f t="shared" si="141"/>
        <v>13</v>
      </c>
      <c r="E109" s="27">
        <f t="shared" si="140"/>
        <v>20</v>
      </c>
      <c r="F109" s="27">
        <f t="shared" si="140"/>
        <v>27</v>
      </c>
      <c r="G109" s="27">
        <f t="shared" si="140"/>
        <v>34</v>
      </c>
      <c r="H109" s="27">
        <f t="shared" si="140"/>
        <v>41</v>
      </c>
      <c r="I109" s="27">
        <f t="shared" si="140"/>
        <v>48</v>
      </c>
      <c r="J109" s="27">
        <f t="shared" si="140"/>
        <v>55</v>
      </c>
      <c r="K109" s="27">
        <f t="shared" si="140"/>
        <v>62</v>
      </c>
      <c r="L109" s="27">
        <f t="shared" si="140"/>
        <v>69</v>
      </c>
      <c r="M109" s="27">
        <f t="shared" si="140"/>
        <v>76</v>
      </c>
      <c r="N109" s="27">
        <f t="shared" si="140"/>
        <v>83</v>
      </c>
      <c r="O109" s="27">
        <f t="shared" si="140"/>
        <v>90</v>
      </c>
      <c r="P109" s="27">
        <f t="shared" si="140"/>
        <v>97</v>
      </c>
      <c r="Q109" s="27">
        <f t="shared" si="140"/>
        <v>104</v>
      </c>
      <c r="R109" s="27">
        <f t="shared" si="140"/>
        <v>111</v>
      </c>
      <c r="S109" s="27">
        <f t="shared" si="140"/>
        <v>118</v>
      </c>
      <c r="T109" s="27">
        <f t="shared" si="140"/>
        <v>125</v>
      </c>
      <c r="U109" s="27">
        <f t="shared" si="140"/>
        <v>132</v>
      </c>
      <c r="V109" s="27">
        <f t="shared" si="140"/>
        <v>139</v>
      </c>
      <c r="W109" s="27">
        <f t="shared" si="140"/>
        <v>146</v>
      </c>
      <c r="X109" s="27">
        <f t="shared" si="140"/>
        <v>153</v>
      </c>
      <c r="Y109" s="27">
        <f t="shared" si="140"/>
        <v>160</v>
      </c>
      <c r="Z109" s="27">
        <f t="shared" si="140"/>
        <v>167</v>
      </c>
      <c r="AA109" s="27">
        <f t="shared" si="140"/>
        <v>174</v>
      </c>
      <c r="AB109" s="27">
        <f t="shared" si="140"/>
        <v>181</v>
      </c>
      <c r="AC109" s="27">
        <f t="shared" si="140"/>
        <v>188</v>
      </c>
      <c r="AD109" s="27">
        <f t="shared" si="140"/>
        <v>195</v>
      </c>
      <c r="AE109" s="27">
        <f t="shared" si="140"/>
        <v>202</v>
      </c>
      <c r="AF109" s="27">
        <f t="shared" si="140"/>
        <v>209</v>
      </c>
      <c r="AG109" s="27">
        <f t="shared" si="140"/>
        <v>216</v>
      </c>
      <c r="AH109" s="27">
        <f t="shared" si="140"/>
        <v>223</v>
      </c>
      <c r="AI109" s="27">
        <f t="shared" si="140"/>
        <v>230</v>
      </c>
      <c r="AJ109" s="27">
        <f t="shared" si="140"/>
        <v>237</v>
      </c>
      <c r="AK109" s="27">
        <f t="shared" si="140"/>
        <v>244</v>
      </c>
      <c r="AL109" s="27">
        <f t="shared" si="140"/>
        <v>251</v>
      </c>
      <c r="AM109" s="27">
        <f t="shared" si="140"/>
        <v>258</v>
      </c>
      <c r="AN109" s="27">
        <f t="shared" si="140"/>
        <v>265</v>
      </c>
      <c r="AO109" s="27">
        <f t="shared" si="140"/>
        <v>272</v>
      </c>
      <c r="AP109" s="27">
        <f t="shared" si="140"/>
        <v>279</v>
      </c>
      <c r="AQ109" s="27">
        <f t="shared" si="140"/>
        <v>286</v>
      </c>
      <c r="AR109" s="27">
        <f t="shared" si="140"/>
        <v>293</v>
      </c>
      <c r="AS109" s="27">
        <f t="shared" si="140"/>
        <v>300</v>
      </c>
      <c r="AT109" s="27">
        <f t="shared" si="140"/>
        <v>307</v>
      </c>
      <c r="AU109" s="27">
        <f t="shared" si="140"/>
        <v>314</v>
      </c>
      <c r="AV109" s="27">
        <f t="shared" si="140"/>
        <v>321</v>
      </c>
      <c r="AW109" s="27">
        <f t="shared" si="140"/>
        <v>328</v>
      </c>
      <c r="AX109" s="27">
        <f t="shared" si="140"/>
        <v>335</v>
      </c>
      <c r="AY109" s="27">
        <f t="shared" si="140"/>
        <v>342</v>
      </c>
      <c r="AZ109" s="27">
        <f t="shared" ref="AZ109:AZ110" si="142">AZ108+1</f>
        <v>349</v>
      </c>
      <c r="BA109" s="27">
        <f t="shared" ref="BA109:BA110" si="143">BA108+1</f>
        <v>356</v>
      </c>
      <c r="BB109" s="27">
        <f t="shared" ref="BB109:BB110" si="144">BB108+1</f>
        <v>363</v>
      </c>
      <c r="BC109" s="27">
        <f t="shared" ref="BC109:BC110" si="145">BC108+1</f>
        <v>370</v>
      </c>
      <c r="BD109" s="27">
        <f t="shared" ref="BD109:BD110" si="146">BD108+1</f>
        <v>377</v>
      </c>
      <c r="BE109" s="20"/>
    </row>
    <row r="110" spans="1:57" x14ac:dyDescent="0.3">
      <c r="C110" s="27">
        <v>7</v>
      </c>
      <c r="D110" s="27">
        <f t="shared" si="141"/>
        <v>14</v>
      </c>
      <c r="E110" s="27">
        <f t="shared" ref="E110" si="147">E109+1</f>
        <v>21</v>
      </c>
      <c r="F110" s="27">
        <f t="shared" ref="F110" si="148">F109+1</f>
        <v>28</v>
      </c>
      <c r="G110" s="27">
        <f t="shared" ref="G110" si="149">G109+1</f>
        <v>35</v>
      </c>
      <c r="H110" s="27">
        <f t="shared" ref="H110" si="150">H109+1</f>
        <v>42</v>
      </c>
      <c r="I110" s="27">
        <f t="shared" ref="I110" si="151">I109+1</f>
        <v>49</v>
      </c>
      <c r="J110" s="27">
        <f t="shared" ref="J110" si="152">J109+1</f>
        <v>56</v>
      </c>
      <c r="K110" s="27">
        <f t="shared" ref="K110" si="153">K109+1</f>
        <v>63</v>
      </c>
      <c r="L110" s="27">
        <f t="shared" ref="L110" si="154">L109+1</f>
        <v>70</v>
      </c>
      <c r="M110" s="27">
        <f t="shared" ref="M110" si="155">M109+1</f>
        <v>77</v>
      </c>
      <c r="N110" s="27">
        <f t="shared" ref="N110" si="156">N109+1</f>
        <v>84</v>
      </c>
      <c r="O110" s="27">
        <f t="shared" ref="O110" si="157">O109+1</f>
        <v>91</v>
      </c>
      <c r="P110" s="27">
        <f t="shared" ref="P110" si="158">P109+1</f>
        <v>98</v>
      </c>
      <c r="Q110" s="27">
        <f t="shared" ref="Q110" si="159">Q109+1</f>
        <v>105</v>
      </c>
      <c r="R110" s="27">
        <f t="shared" ref="R110" si="160">R109+1</f>
        <v>112</v>
      </c>
      <c r="S110" s="27">
        <f t="shared" ref="S110" si="161">S109+1</f>
        <v>119</v>
      </c>
      <c r="T110" s="27">
        <f t="shared" ref="T110" si="162">T109+1</f>
        <v>126</v>
      </c>
      <c r="U110" s="27">
        <f t="shared" ref="U110" si="163">U109+1</f>
        <v>133</v>
      </c>
      <c r="V110" s="27">
        <f t="shared" ref="V110" si="164">V109+1</f>
        <v>140</v>
      </c>
      <c r="W110" s="27">
        <f t="shared" ref="W110" si="165">W109+1</f>
        <v>147</v>
      </c>
      <c r="X110" s="27">
        <f t="shared" ref="X110" si="166">X109+1</f>
        <v>154</v>
      </c>
      <c r="Y110" s="27">
        <f t="shared" ref="Y110" si="167">Y109+1</f>
        <v>161</v>
      </c>
      <c r="Z110" s="27">
        <f t="shared" ref="Z110" si="168">Z109+1</f>
        <v>168</v>
      </c>
      <c r="AA110" s="27">
        <f t="shared" ref="AA110" si="169">AA109+1</f>
        <v>175</v>
      </c>
      <c r="AB110" s="27">
        <f t="shared" ref="AB110" si="170">AB109+1</f>
        <v>182</v>
      </c>
      <c r="AC110" s="27">
        <f t="shared" ref="AC110" si="171">AC109+1</f>
        <v>189</v>
      </c>
      <c r="AD110" s="27">
        <f t="shared" ref="AD110" si="172">AD109+1</f>
        <v>196</v>
      </c>
      <c r="AE110" s="27">
        <f t="shared" ref="AE110" si="173">AE109+1</f>
        <v>203</v>
      </c>
      <c r="AF110" s="27">
        <f t="shared" ref="AF110" si="174">AF109+1</f>
        <v>210</v>
      </c>
      <c r="AG110" s="27">
        <f t="shared" ref="AG110" si="175">AG109+1</f>
        <v>217</v>
      </c>
      <c r="AH110" s="27">
        <f t="shared" ref="AH110" si="176">AH109+1</f>
        <v>224</v>
      </c>
      <c r="AI110" s="27">
        <f t="shared" ref="AI110" si="177">AI109+1</f>
        <v>231</v>
      </c>
      <c r="AJ110" s="27">
        <f t="shared" ref="AJ110" si="178">AJ109+1</f>
        <v>238</v>
      </c>
      <c r="AK110" s="27">
        <f t="shared" ref="AK110" si="179">AK109+1</f>
        <v>245</v>
      </c>
      <c r="AL110" s="27">
        <f t="shared" ref="AL110" si="180">AL109+1</f>
        <v>252</v>
      </c>
      <c r="AM110" s="27">
        <f t="shared" ref="AM110" si="181">AM109+1</f>
        <v>259</v>
      </c>
      <c r="AN110" s="27">
        <f t="shared" ref="AN110" si="182">AN109+1</f>
        <v>266</v>
      </c>
      <c r="AO110" s="27">
        <f t="shared" ref="AO110" si="183">AO109+1</f>
        <v>273</v>
      </c>
      <c r="AP110" s="27">
        <f t="shared" ref="AP110" si="184">AP109+1</f>
        <v>280</v>
      </c>
      <c r="AQ110" s="27">
        <f t="shared" ref="AQ110" si="185">AQ109+1</f>
        <v>287</v>
      </c>
      <c r="AR110" s="27">
        <f t="shared" ref="AR110" si="186">AR109+1</f>
        <v>294</v>
      </c>
      <c r="AS110" s="27">
        <f t="shared" ref="AS110" si="187">AS109+1</f>
        <v>301</v>
      </c>
      <c r="AT110" s="27">
        <f t="shared" ref="AT110" si="188">AT109+1</f>
        <v>308</v>
      </c>
      <c r="AU110" s="27">
        <f t="shared" ref="AU110" si="189">AU109+1</f>
        <v>315</v>
      </c>
      <c r="AV110" s="27">
        <f t="shared" ref="AV110" si="190">AV109+1</f>
        <v>322</v>
      </c>
      <c r="AW110" s="27">
        <f t="shared" ref="AW110" si="191">AW109+1</f>
        <v>329</v>
      </c>
      <c r="AX110" s="27">
        <f t="shared" ref="AX110" si="192">AX109+1</f>
        <v>336</v>
      </c>
      <c r="AY110" s="27">
        <f t="shared" ref="AY110" si="193">AY109+1</f>
        <v>343</v>
      </c>
      <c r="AZ110" s="27">
        <f t="shared" si="142"/>
        <v>350</v>
      </c>
      <c r="BA110" s="27">
        <f t="shared" si="143"/>
        <v>357</v>
      </c>
      <c r="BB110" s="27">
        <f t="shared" si="144"/>
        <v>364</v>
      </c>
      <c r="BC110" s="27">
        <f t="shared" si="145"/>
        <v>371</v>
      </c>
      <c r="BD110" s="27">
        <f t="shared" si="146"/>
        <v>378</v>
      </c>
      <c r="BE110" s="20"/>
    </row>
    <row r="111" spans="1:57" x14ac:dyDescent="0.3">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7" x14ac:dyDescent="0.3">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x14ac:dyDescent="0.3">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x14ac:dyDescent="0.3">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row>
    <row r="115" spans="1:56" x14ac:dyDescent="0.3">
      <c r="A115" s="4"/>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row>
    <row r="116" spans="1:56" x14ac:dyDescent="0.3">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row>
    <row r="117" spans="1:56" x14ac:dyDescent="0.3">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row>
    <row r="118" spans="1:56" x14ac:dyDescent="0.3">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row>
    <row r="119" spans="1:56" x14ac:dyDescent="0.3">
      <c r="C119" s="20"/>
      <c r="D119" s="20"/>
      <c r="E119" s="20"/>
      <c r="F119" s="20"/>
      <c r="G119" s="20"/>
      <c r="H119" s="20"/>
      <c r="I119" s="20"/>
      <c r="J119" s="20"/>
      <c r="K119" s="20"/>
      <c r="L119" s="20"/>
      <c r="M119" s="20"/>
      <c r="N119" s="20"/>
      <c r="O119" s="20"/>
      <c r="Q119" s="20"/>
      <c r="X119" s="20"/>
      <c r="Y119" s="20"/>
      <c r="Z119" s="20"/>
      <c r="AA119" s="20"/>
      <c r="AB119" s="20"/>
      <c r="AC119" s="20"/>
    </row>
    <row r="120" spans="1:56" x14ac:dyDescent="0.3">
      <c r="C120" s="28"/>
      <c r="D120" s="28"/>
      <c r="E120" s="28"/>
      <c r="F120" s="28"/>
      <c r="G120" s="28"/>
      <c r="H120" s="28"/>
      <c r="I120" s="28"/>
      <c r="J120" s="28"/>
      <c r="K120" s="28"/>
      <c r="L120" s="28"/>
      <c r="M120" s="28"/>
      <c r="N120" s="28"/>
      <c r="O120" s="28"/>
      <c r="Q120" s="20"/>
      <c r="X120" s="28"/>
      <c r="Y120" s="28"/>
      <c r="Z120" s="28"/>
      <c r="AA120" s="28"/>
      <c r="AB120" s="28"/>
      <c r="AC120" s="28"/>
    </row>
    <row r="121" spans="1:56" x14ac:dyDescent="0.3">
      <c r="C121" s="28"/>
      <c r="D121" s="28"/>
      <c r="E121" s="28"/>
      <c r="F121" s="28"/>
      <c r="G121" s="28"/>
      <c r="H121" s="28"/>
      <c r="I121" s="28"/>
      <c r="J121" s="28"/>
      <c r="K121" s="28"/>
      <c r="L121" s="28"/>
      <c r="M121" s="28"/>
      <c r="N121" s="28"/>
      <c r="O121" s="28"/>
      <c r="X121" s="28"/>
      <c r="Y121" s="28"/>
      <c r="Z121" s="28"/>
      <c r="AA121" s="28"/>
      <c r="AB121" s="28"/>
      <c r="AC121" s="28"/>
    </row>
    <row r="122" spans="1:56" x14ac:dyDescent="0.3">
      <c r="A122" s="4"/>
      <c r="C122" s="2"/>
      <c r="D122" s="2"/>
      <c r="E122" s="2"/>
      <c r="F122" s="2"/>
      <c r="Q122" s="38"/>
    </row>
    <row r="123" spans="1:56" x14ac:dyDescent="0.3">
      <c r="C123" s="28"/>
      <c r="D123" s="28"/>
      <c r="E123" s="28"/>
      <c r="F123" s="28"/>
      <c r="G123" s="28"/>
      <c r="H123" s="28"/>
      <c r="I123" s="28"/>
      <c r="J123" s="28"/>
      <c r="K123" s="28"/>
      <c r="L123" s="28"/>
      <c r="M123" s="28"/>
      <c r="N123" s="28"/>
      <c r="O123" s="28"/>
      <c r="Q123" s="31"/>
      <c r="X123" s="28"/>
      <c r="Y123" s="28"/>
      <c r="Z123" s="28"/>
      <c r="AA123" s="28"/>
      <c r="AB123" s="28"/>
      <c r="AC123" s="28"/>
    </row>
    <row r="124" spans="1:56" x14ac:dyDescent="0.3">
      <c r="C124" s="28"/>
      <c r="D124" s="28"/>
      <c r="E124" s="28"/>
      <c r="F124" s="28"/>
      <c r="G124" s="28"/>
      <c r="H124" s="28"/>
      <c r="I124" s="28"/>
      <c r="J124" s="28"/>
      <c r="K124" s="28"/>
      <c r="L124" s="28"/>
      <c r="M124" s="28"/>
      <c r="N124" s="28"/>
      <c r="O124" s="28"/>
      <c r="Q124" s="31"/>
      <c r="X124" s="28"/>
      <c r="Y124" s="28"/>
      <c r="Z124" s="28"/>
      <c r="AA124" s="28"/>
      <c r="AB124" s="28"/>
      <c r="AC124" s="28"/>
    </row>
    <row r="125" spans="1:56" x14ac:dyDescent="0.3">
      <c r="A125" s="29"/>
    </row>
    <row r="126" spans="1:56" s="29" customFormat="1" x14ac:dyDescent="0.3">
      <c r="C126" s="32"/>
      <c r="D126" s="32"/>
      <c r="E126" s="32"/>
      <c r="F126" s="32"/>
      <c r="G126" s="32"/>
      <c r="H126" s="32"/>
      <c r="I126" s="32"/>
      <c r="J126" s="32"/>
      <c r="K126" s="32"/>
      <c r="L126" s="32"/>
      <c r="M126" s="32"/>
      <c r="N126" s="32"/>
      <c r="O126" s="32"/>
      <c r="Q126" s="33"/>
      <c r="X126" s="32"/>
      <c r="Y126" s="32"/>
      <c r="Z126" s="32"/>
      <c r="AA126" s="32"/>
      <c r="AB126" s="32"/>
      <c r="AC126" s="32"/>
    </row>
    <row r="127" spans="1:56" s="29" customFormat="1" x14ac:dyDescent="0.3">
      <c r="C127" s="34"/>
      <c r="D127" s="34"/>
      <c r="E127" s="34"/>
      <c r="F127" s="34"/>
      <c r="G127" s="34"/>
      <c r="H127" s="34"/>
      <c r="I127" s="34"/>
      <c r="J127" s="34"/>
      <c r="K127" s="34"/>
      <c r="L127" s="34"/>
      <c r="M127" s="34"/>
      <c r="N127" s="34"/>
      <c r="O127" s="34"/>
      <c r="X127" s="34"/>
      <c r="Y127" s="34"/>
      <c r="Z127" s="34"/>
      <c r="AA127" s="34"/>
      <c r="AB127" s="34"/>
      <c r="AC127" s="34"/>
    </row>
  </sheetData>
  <mergeCells count="94">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 ref="C39:W39"/>
    <mergeCell ref="C40:W40"/>
    <mergeCell ref="X39:BA39"/>
    <mergeCell ref="X40:BA40"/>
    <mergeCell ref="AJ37:AL37"/>
    <mergeCell ref="C37:E37"/>
    <mergeCell ref="F37:H37"/>
    <mergeCell ref="I37:K37"/>
    <mergeCell ref="L37:N37"/>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AP51:AR51"/>
    <mergeCell ref="AS51:AU51"/>
    <mergeCell ref="AV51:AX51"/>
    <mergeCell ref="AY51:BA51"/>
    <mergeCell ref="BB51:BD51"/>
    <mergeCell ref="C52:E52"/>
    <mergeCell ref="F52:H52"/>
    <mergeCell ref="I52:K52"/>
    <mergeCell ref="L52:N52"/>
    <mergeCell ref="O52:Q52"/>
    <mergeCell ref="R52:T52"/>
    <mergeCell ref="U52:W52"/>
    <mergeCell ref="X52:Z52"/>
    <mergeCell ref="AA52:AC52"/>
    <mergeCell ref="AD52:AF52"/>
    <mergeCell ref="AG52:AI52"/>
    <mergeCell ref="AJ52:AL52"/>
    <mergeCell ref="AM52:AO52"/>
    <mergeCell ref="AP52:AR52"/>
    <mergeCell ref="AS52:AU52"/>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P53:AR53"/>
    <mergeCell ref="AS53:AU53"/>
    <mergeCell ref="AV53:AX53"/>
    <mergeCell ref="AY53:BA53"/>
    <mergeCell ref="BB53:BD53"/>
    <mergeCell ref="X58:BA58"/>
    <mergeCell ref="BB58:BD58"/>
    <mergeCell ref="C59:W59"/>
    <mergeCell ref="X59:BA59"/>
    <mergeCell ref="BB59:BD59"/>
    <mergeCell ref="C58:W58"/>
    <mergeCell ref="BB60:BD60"/>
    <mergeCell ref="C61:W61"/>
    <mergeCell ref="X61:BA61"/>
    <mergeCell ref="BB61:BD61"/>
    <mergeCell ref="C62:W62"/>
    <mergeCell ref="X62:BA62"/>
    <mergeCell ref="BB62:BD62"/>
    <mergeCell ref="C60:W60"/>
    <mergeCell ref="X60:BA60"/>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6" t="s">
        <v>32</v>
      </c>
      <c r="B1" s="6" t="s">
        <v>43</v>
      </c>
      <c r="C1" s="6" t="s">
        <v>19</v>
      </c>
    </row>
    <row r="2" spans="1:3" ht="28.8" x14ac:dyDescent="0.3">
      <c r="A2" s="7" t="s">
        <v>17</v>
      </c>
      <c r="B2" s="8" t="s">
        <v>28</v>
      </c>
      <c r="C2" s="8" t="s">
        <v>29</v>
      </c>
    </row>
    <row r="3" spans="1:3" ht="57.6" x14ac:dyDescent="0.3">
      <c r="A3" s="7" t="s">
        <v>40</v>
      </c>
      <c r="B3" s="8" t="s">
        <v>41</v>
      </c>
      <c r="C3" s="8" t="s">
        <v>30</v>
      </c>
    </row>
    <row r="4" spans="1:3" ht="28.8" x14ac:dyDescent="0.3">
      <c r="A4" s="7" t="s">
        <v>0</v>
      </c>
      <c r="B4" s="8" t="s">
        <v>39</v>
      </c>
      <c r="C4" s="8" t="s">
        <v>42</v>
      </c>
    </row>
    <row r="5" spans="1:3" ht="57.6" x14ac:dyDescent="0.3">
      <c r="A5" s="7" t="s">
        <v>34</v>
      </c>
      <c r="B5" s="8" t="s">
        <v>37</v>
      </c>
      <c r="C5" s="8"/>
    </row>
    <row r="6" spans="1:3" x14ac:dyDescent="0.3">
      <c r="A6" s="7" t="s">
        <v>1</v>
      </c>
      <c r="B6" s="8" t="s">
        <v>38</v>
      </c>
      <c r="C6" s="8"/>
    </row>
    <row r="7" spans="1:3" ht="57.6" x14ac:dyDescent="0.3">
      <c r="A7" s="7" t="s">
        <v>35</v>
      </c>
      <c r="B7" s="8" t="s">
        <v>36</v>
      </c>
      <c r="C7" s="8"/>
    </row>
    <row r="8" spans="1:3" x14ac:dyDescent="0.3">
      <c r="A8" s="7" t="s">
        <v>26</v>
      </c>
      <c r="B8" s="8" t="s">
        <v>27</v>
      </c>
      <c r="C8" s="8"/>
    </row>
    <row r="9" spans="1:3" x14ac:dyDescent="0.3">
      <c r="A9" s="16"/>
    </row>
    <row r="10" spans="1:3" x14ac:dyDescent="0.3">
      <c r="A10" s="16"/>
    </row>
    <row r="11" spans="1:3" x14ac:dyDescent="0.3">
      <c r="A11" s="12"/>
    </row>
    <row r="12" spans="1:3" x14ac:dyDescent="0.3">
      <c r="A12" s="12"/>
    </row>
    <row r="13" spans="1:3" x14ac:dyDescent="0.3">
      <c r="A13" s="12"/>
    </row>
    <row r="14" spans="1:3" x14ac:dyDescent="0.3">
      <c r="A14" s="12"/>
    </row>
    <row r="15" spans="1:3" x14ac:dyDescent="0.3">
      <c r="A15" s="12"/>
      <c r="B15"/>
    </row>
    <row r="16" spans="1:3" x14ac:dyDescent="0.3">
      <c r="A16" s="12"/>
      <c r="B16"/>
    </row>
    <row r="17" spans="1:2" x14ac:dyDescent="0.3">
      <c r="A17" s="12"/>
      <c r="B17"/>
    </row>
    <row r="18" spans="1:2" x14ac:dyDescent="0.3">
      <c r="A18" s="12"/>
      <c r="B18"/>
    </row>
    <row r="19" spans="1:2" x14ac:dyDescent="0.3">
      <c r="A19" s="12"/>
      <c r="B19"/>
    </row>
    <row r="20" spans="1:2" x14ac:dyDescent="0.3">
      <c r="A20" s="12"/>
      <c r="B20"/>
    </row>
    <row r="21" spans="1:2" x14ac:dyDescent="0.3">
      <c r="A21" s="12"/>
      <c r="B21"/>
    </row>
    <row r="22" spans="1:2" x14ac:dyDescent="0.3">
      <c r="A22" s="12"/>
      <c r="B22"/>
    </row>
    <row r="23" spans="1:2" x14ac:dyDescent="0.3">
      <c r="A23" s="12"/>
      <c r="B23"/>
    </row>
    <row r="24" spans="1:2" x14ac:dyDescent="0.3">
      <c r="A24" s="12"/>
      <c r="B24"/>
    </row>
    <row r="25" spans="1:2" x14ac:dyDescent="0.3">
      <c r="A25" s="12"/>
      <c r="B25"/>
    </row>
    <row r="26" spans="1:2" x14ac:dyDescent="0.3">
      <c r="A26" s="12"/>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U327"/>
  <sheetViews>
    <sheetView topLeftCell="H1" zoomScale="85" zoomScaleNormal="85" workbookViewId="0">
      <selection activeCell="O1" sqref="O1"/>
    </sheetView>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47" x14ac:dyDescent="0.3">
      <c r="A1" t="s">
        <v>44</v>
      </c>
    </row>
    <row r="2" spans="1:47" x14ac:dyDescent="0.3">
      <c r="E2" t="s">
        <v>139</v>
      </c>
      <c r="O2" s="12"/>
      <c r="S2" s="12"/>
      <c r="X2" s="12"/>
      <c r="AN2" s="12" t="s">
        <v>155</v>
      </c>
      <c r="AT2" s="12" t="s">
        <v>156</v>
      </c>
    </row>
    <row r="3" spans="1:47" x14ac:dyDescent="0.3">
      <c r="B3" t="s">
        <v>125</v>
      </c>
      <c r="C3" t="s">
        <v>123</v>
      </c>
      <c r="D3" t="s">
        <v>122</v>
      </c>
      <c r="E3" t="s">
        <v>128</v>
      </c>
      <c r="F3" t="s">
        <v>116</v>
      </c>
      <c r="G3" t="s">
        <v>129</v>
      </c>
      <c r="H3" t="s">
        <v>130</v>
      </c>
      <c r="K3" s="12" t="s">
        <v>131</v>
      </c>
      <c r="AN3" t="s">
        <v>149</v>
      </c>
      <c r="AO3" t="s">
        <v>150</v>
      </c>
      <c r="AP3" t="s">
        <v>151</v>
      </c>
      <c r="AQ3" t="s">
        <v>152</v>
      </c>
      <c r="AR3" t="s">
        <v>153</v>
      </c>
      <c r="AT3" t="s">
        <v>150</v>
      </c>
      <c r="AU3" t="s">
        <v>154</v>
      </c>
    </row>
    <row r="4" spans="1:47" x14ac:dyDescent="0.3">
      <c r="B4">
        <v>1</v>
      </c>
      <c r="C4" t="s">
        <v>58</v>
      </c>
      <c r="D4">
        <v>23039308</v>
      </c>
      <c r="E4">
        <v>1</v>
      </c>
      <c r="F4">
        <v>1</v>
      </c>
      <c r="G4">
        <v>1</v>
      </c>
      <c r="H4">
        <v>1</v>
      </c>
      <c r="K4" s="105" t="s">
        <v>148</v>
      </c>
      <c r="L4" s="105" t="s">
        <v>126</v>
      </c>
      <c r="N4" s="19"/>
      <c r="O4" s="104"/>
      <c r="P4" s="37"/>
      <c r="Q4" s="104"/>
      <c r="R4" s="19"/>
      <c r="S4" s="37"/>
      <c r="T4" s="37"/>
      <c r="U4" s="37"/>
      <c r="V4" s="37"/>
      <c r="W4" s="19"/>
      <c r="X4" s="37"/>
      <c r="Y4" s="37"/>
      <c r="Z4" s="37"/>
      <c r="AA4" s="37"/>
      <c r="AB4" s="37"/>
      <c r="AC4" s="37"/>
      <c r="AD4" s="37"/>
      <c r="AE4" s="37"/>
      <c r="AF4" s="37"/>
      <c r="AG4" s="37"/>
      <c r="AH4" s="37"/>
      <c r="AI4" s="37"/>
      <c r="AJ4" s="19"/>
      <c r="AN4">
        <v>1</v>
      </c>
      <c r="AO4">
        <v>1</v>
      </c>
      <c r="AP4">
        <v>1</v>
      </c>
      <c r="AQ4">
        <v>1</v>
      </c>
      <c r="AR4">
        <v>1</v>
      </c>
      <c r="AT4">
        <v>1</v>
      </c>
      <c r="AU4">
        <v>5151251</v>
      </c>
    </row>
    <row r="5" spans="1:47" x14ac:dyDescent="0.3">
      <c r="B5">
        <v>2</v>
      </c>
      <c r="C5" t="s">
        <v>45</v>
      </c>
      <c r="D5">
        <v>23039308</v>
      </c>
      <c r="E5">
        <v>2</v>
      </c>
      <c r="F5">
        <v>1</v>
      </c>
      <c r="G5">
        <v>1</v>
      </c>
      <c r="H5">
        <v>1</v>
      </c>
      <c r="K5" t="s">
        <v>132</v>
      </c>
      <c r="L5">
        <v>1</v>
      </c>
      <c r="N5" s="19"/>
      <c r="O5" s="104"/>
      <c r="P5" s="37"/>
      <c r="Q5" s="104"/>
      <c r="R5" s="100"/>
      <c r="S5" s="37"/>
      <c r="T5" s="37"/>
      <c r="U5" s="37"/>
      <c r="V5" s="37"/>
      <c r="W5" s="100"/>
      <c r="X5" s="102"/>
      <c r="Y5" s="102"/>
      <c r="Z5" s="37"/>
      <c r="AA5" s="102"/>
      <c r="AB5" s="102"/>
      <c r="AC5" s="102"/>
      <c r="AD5" s="102"/>
      <c r="AE5" s="102"/>
      <c r="AF5" s="102"/>
      <c r="AG5" s="102"/>
      <c r="AH5" s="102"/>
      <c r="AI5" s="102"/>
      <c r="AJ5" s="100"/>
      <c r="AN5">
        <v>2</v>
      </c>
      <c r="AO5">
        <v>2</v>
      </c>
      <c r="AP5">
        <v>1</v>
      </c>
      <c r="AQ5">
        <v>1</v>
      </c>
      <c r="AR5">
        <v>1</v>
      </c>
      <c r="AT5">
        <v>2</v>
      </c>
      <c r="AU5">
        <v>9218612</v>
      </c>
    </row>
    <row r="6" spans="1:47" x14ac:dyDescent="0.3">
      <c r="B6">
        <v>3</v>
      </c>
      <c r="C6" t="s">
        <v>57</v>
      </c>
      <c r="D6">
        <v>23039308</v>
      </c>
      <c r="E6">
        <v>3</v>
      </c>
      <c r="F6">
        <v>1</v>
      </c>
      <c r="G6">
        <v>1</v>
      </c>
      <c r="H6">
        <v>1</v>
      </c>
      <c r="K6" t="s">
        <v>133</v>
      </c>
      <c r="L6">
        <v>2</v>
      </c>
      <c r="N6" s="19"/>
      <c r="O6" s="104"/>
      <c r="P6" s="37"/>
      <c r="Q6" s="104"/>
      <c r="S6" s="37"/>
      <c r="T6" s="37"/>
      <c r="U6" s="37"/>
      <c r="V6" s="37"/>
      <c r="X6" s="37"/>
      <c r="Y6" s="102"/>
      <c r="Z6" s="37"/>
      <c r="AA6" s="102"/>
      <c r="AC6" s="102"/>
      <c r="AD6" s="102"/>
      <c r="AE6" s="102"/>
      <c r="AF6" s="102"/>
      <c r="AG6" s="102"/>
      <c r="AH6" s="102"/>
      <c r="AI6" s="102"/>
      <c r="AN6">
        <v>3</v>
      </c>
      <c r="AO6">
        <v>3</v>
      </c>
      <c r="AP6">
        <v>1</v>
      </c>
      <c r="AQ6">
        <v>1</v>
      </c>
      <c r="AR6">
        <v>1</v>
      </c>
      <c r="AT6">
        <v>3</v>
      </c>
      <c r="AU6">
        <v>6971414</v>
      </c>
    </row>
    <row r="7" spans="1:47" x14ac:dyDescent="0.3">
      <c r="B7">
        <v>4</v>
      </c>
      <c r="C7" t="s">
        <v>58</v>
      </c>
      <c r="D7">
        <v>23039309</v>
      </c>
      <c r="E7">
        <v>4</v>
      </c>
      <c r="F7">
        <v>2</v>
      </c>
      <c r="G7">
        <v>1</v>
      </c>
      <c r="H7">
        <v>1</v>
      </c>
      <c r="K7" t="s">
        <v>134</v>
      </c>
      <c r="L7">
        <v>3</v>
      </c>
      <c r="N7" s="19"/>
      <c r="O7" s="104"/>
      <c r="P7" s="37"/>
      <c r="Q7" s="104"/>
      <c r="S7" s="37"/>
      <c r="T7" s="37"/>
      <c r="U7" s="37"/>
      <c r="V7" s="37"/>
      <c r="X7" s="102"/>
      <c r="Y7" s="102"/>
      <c r="Z7" s="37"/>
      <c r="AA7" s="102"/>
      <c r="AC7" s="102"/>
      <c r="AD7" s="102"/>
      <c r="AE7" s="102"/>
      <c r="AF7" s="102"/>
      <c r="AG7" s="102"/>
      <c r="AH7" s="102"/>
      <c r="AI7" s="102"/>
      <c r="AN7">
        <v>4</v>
      </c>
      <c r="AO7">
        <v>4</v>
      </c>
      <c r="AP7">
        <v>2</v>
      </c>
      <c r="AQ7">
        <v>2</v>
      </c>
      <c r="AR7">
        <v>2</v>
      </c>
      <c r="AT7">
        <v>4</v>
      </c>
      <c r="AU7">
        <v>14278941</v>
      </c>
    </row>
    <row r="8" spans="1:47" x14ac:dyDescent="0.3">
      <c r="B8">
        <v>5</v>
      </c>
      <c r="C8" t="s">
        <v>45</v>
      </c>
      <c r="D8">
        <v>23039309</v>
      </c>
      <c r="E8">
        <v>5</v>
      </c>
      <c r="F8">
        <v>2</v>
      </c>
      <c r="G8">
        <v>1</v>
      </c>
      <c r="H8">
        <v>1</v>
      </c>
      <c r="K8" t="s">
        <v>135</v>
      </c>
      <c r="L8">
        <v>4</v>
      </c>
      <c r="N8" s="19"/>
      <c r="O8" s="104"/>
      <c r="P8" s="37"/>
      <c r="Q8" s="104"/>
      <c r="S8" s="37"/>
      <c r="T8" s="37"/>
      <c r="U8" s="37"/>
      <c r="V8" s="37"/>
      <c r="X8" s="37"/>
      <c r="Y8" s="102"/>
      <c r="Z8" s="37"/>
      <c r="AA8" s="102"/>
      <c r="AC8" s="102"/>
      <c r="AD8" s="102"/>
      <c r="AE8" s="102"/>
      <c r="AF8" s="102"/>
      <c r="AG8" s="102"/>
      <c r="AH8" s="102"/>
      <c r="AI8" s="102"/>
      <c r="AN8">
        <v>5</v>
      </c>
      <c r="AO8">
        <v>5</v>
      </c>
      <c r="AP8">
        <v>2</v>
      </c>
      <c r="AQ8">
        <v>2</v>
      </c>
      <c r="AR8">
        <v>2</v>
      </c>
      <c r="AT8">
        <v>5</v>
      </c>
      <c r="AU8">
        <v>11579501</v>
      </c>
    </row>
    <row r="9" spans="1:47" x14ac:dyDescent="0.3">
      <c r="B9">
        <v>6</v>
      </c>
      <c r="C9" t="s">
        <v>57</v>
      </c>
      <c r="D9">
        <v>23039309</v>
      </c>
      <c r="E9">
        <v>6</v>
      </c>
      <c r="F9">
        <v>2</v>
      </c>
      <c r="G9">
        <v>1</v>
      </c>
      <c r="H9">
        <v>1</v>
      </c>
      <c r="K9" t="s">
        <v>136</v>
      </c>
      <c r="L9">
        <v>5</v>
      </c>
      <c r="N9" s="19"/>
      <c r="O9" s="104"/>
      <c r="P9" s="37"/>
      <c r="Q9" s="104"/>
      <c r="S9" s="37"/>
      <c r="T9" s="37"/>
      <c r="U9" s="37"/>
      <c r="V9" s="37"/>
      <c r="X9" s="102"/>
      <c r="Y9" s="102"/>
      <c r="Z9" s="37"/>
      <c r="AA9" s="102"/>
      <c r="AC9" s="102"/>
      <c r="AD9" s="102"/>
      <c r="AE9" s="102"/>
      <c r="AF9" s="102"/>
      <c r="AG9" s="102"/>
      <c r="AH9" s="102"/>
      <c r="AI9" s="102"/>
      <c r="AN9">
        <v>6</v>
      </c>
      <c r="AO9">
        <v>6</v>
      </c>
      <c r="AP9">
        <v>2</v>
      </c>
      <c r="AQ9">
        <v>2</v>
      </c>
      <c r="AR9">
        <v>2</v>
      </c>
      <c r="AT9">
        <v>6</v>
      </c>
      <c r="AU9">
        <v>7742781</v>
      </c>
    </row>
    <row r="10" spans="1:47" x14ac:dyDescent="0.3">
      <c r="B10">
        <v>7</v>
      </c>
      <c r="C10" t="s">
        <v>58</v>
      </c>
      <c r="D10">
        <v>23039311</v>
      </c>
      <c r="E10">
        <v>7</v>
      </c>
      <c r="F10">
        <v>3</v>
      </c>
      <c r="G10">
        <v>1</v>
      </c>
      <c r="H10">
        <v>1</v>
      </c>
      <c r="K10" t="s">
        <v>137</v>
      </c>
      <c r="L10">
        <v>6</v>
      </c>
      <c r="N10" s="19"/>
      <c r="O10" s="104"/>
      <c r="P10" s="37"/>
      <c r="Q10" s="104"/>
      <c r="S10" s="37"/>
      <c r="T10" s="37"/>
      <c r="U10" s="37"/>
      <c r="V10" s="37"/>
      <c r="X10" s="37"/>
      <c r="Y10" s="102"/>
      <c r="Z10" s="37"/>
      <c r="AA10" s="102"/>
      <c r="AC10" s="102"/>
      <c r="AD10" s="102"/>
      <c r="AE10" s="102"/>
      <c r="AF10" s="102"/>
      <c r="AG10" s="102"/>
      <c r="AH10" s="102"/>
      <c r="AI10" s="102"/>
      <c r="AN10">
        <v>7</v>
      </c>
      <c r="AO10">
        <v>7</v>
      </c>
      <c r="AP10">
        <v>3</v>
      </c>
      <c r="AQ10">
        <v>3</v>
      </c>
      <c r="AR10">
        <v>3</v>
      </c>
      <c r="AT10">
        <v>7</v>
      </c>
      <c r="AU10">
        <v>3545116</v>
      </c>
    </row>
    <row r="11" spans="1:47" x14ac:dyDescent="0.3">
      <c r="B11">
        <v>8</v>
      </c>
      <c r="C11" t="s">
        <v>45</v>
      </c>
      <c r="D11">
        <v>23039311</v>
      </c>
      <c r="E11">
        <v>8</v>
      </c>
      <c r="F11">
        <v>3</v>
      </c>
      <c r="G11">
        <v>1</v>
      </c>
      <c r="H11">
        <v>1</v>
      </c>
      <c r="N11" s="19"/>
      <c r="O11" s="104"/>
      <c r="P11" s="37"/>
      <c r="Q11" s="104"/>
      <c r="S11" s="37"/>
      <c r="T11" s="37"/>
      <c r="U11" s="37"/>
      <c r="V11" s="37"/>
      <c r="X11" s="102"/>
      <c r="Y11" s="102"/>
      <c r="Z11" s="37"/>
      <c r="AA11" s="102"/>
      <c r="AC11" s="102"/>
      <c r="AD11" s="102"/>
      <c r="AE11" s="102"/>
      <c r="AF11" s="102"/>
      <c r="AG11" s="102"/>
      <c r="AH11" s="102"/>
      <c r="AI11" s="102"/>
      <c r="AN11">
        <v>8</v>
      </c>
      <c r="AO11">
        <v>8</v>
      </c>
      <c r="AP11">
        <v>3</v>
      </c>
      <c r="AQ11">
        <v>3</v>
      </c>
      <c r="AR11">
        <v>3</v>
      </c>
      <c r="AT11">
        <v>8</v>
      </c>
      <c r="AU11">
        <v>12082515</v>
      </c>
    </row>
    <row r="12" spans="1:47" x14ac:dyDescent="0.3">
      <c r="B12">
        <v>9</v>
      </c>
      <c r="C12" t="s">
        <v>57</v>
      </c>
      <c r="D12">
        <v>23039311</v>
      </c>
      <c r="E12">
        <v>9</v>
      </c>
      <c r="F12">
        <v>3</v>
      </c>
      <c r="G12">
        <v>1</v>
      </c>
      <c r="H12">
        <v>1</v>
      </c>
      <c r="N12" s="19"/>
      <c r="O12" s="104"/>
      <c r="P12" s="37"/>
      <c r="Q12" s="104"/>
      <c r="S12" s="37"/>
      <c r="T12" s="37"/>
      <c r="U12" s="37"/>
      <c r="V12" s="37"/>
      <c r="X12" s="37"/>
      <c r="Y12" s="102"/>
      <c r="Z12" s="37"/>
      <c r="AA12" s="102"/>
      <c r="AB12" s="37"/>
      <c r="AC12" s="102"/>
      <c r="AD12" s="102"/>
      <c r="AE12" s="102"/>
      <c r="AF12" s="102"/>
      <c r="AG12" s="102"/>
      <c r="AH12" s="102"/>
      <c r="AI12" s="102"/>
      <c r="AN12">
        <v>9</v>
      </c>
      <c r="AO12">
        <v>9</v>
      </c>
      <c r="AP12">
        <v>3</v>
      </c>
      <c r="AQ12">
        <v>3</v>
      </c>
      <c r="AR12">
        <v>3</v>
      </c>
      <c r="AT12">
        <v>9</v>
      </c>
      <c r="AU12">
        <v>3651644</v>
      </c>
    </row>
    <row r="13" spans="1:47" x14ac:dyDescent="0.3">
      <c r="B13">
        <v>10</v>
      </c>
      <c r="C13" t="s">
        <v>58</v>
      </c>
      <c r="D13">
        <v>23039320</v>
      </c>
      <c r="E13">
        <v>10</v>
      </c>
      <c r="F13">
        <v>4</v>
      </c>
      <c r="G13">
        <v>1</v>
      </c>
      <c r="H13">
        <v>1</v>
      </c>
      <c r="K13" s="12" t="s">
        <v>138</v>
      </c>
      <c r="N13" s="19"/>
      <c r="O13" s="104"/>
      <c r="P13" s="37"/>
      <c r="Q13" s="104"/>
      <c r="S13" s="37"/>
      <c r="T13" s="37"/>
      <c r="U13" s="37"/>
      <c r="V13" s="37"/>
      <c r="X13" s="102"/>
      <c r="Y13" s="102"/>
      <c r="Z13" s="37"/>
      <c r="AA13" s="102"/>
      <c r="AB13" s="37"/>
      <c r="AC13" s="102"/>
      <c r="AD13" s="102"/>
      <c r="AE13" s="102"/>
      <c r="AF13" s="102"/>
      <c r="AG13" s="102"/>
      <c r="AH13" s="102"/>
      <c r="AI13" s="102"/>
      <c r="AN13">
        <v>10</v>
      </c>
      <c r="AO13">
        <v>10</v>
      </c>
      <c r="AP13">
        <v>4</v>
      </c>
      <c r="AQ13">
        <v>4</v>
      </c>
      <c r="AR13">
        <v>4</v>
      </c>
      <c r="AT13">
        <v>10</v>
      </c>
      <c r="AU13">
        <v>4451091</v>
      </c>
    </row>
    <row r="14" spans="1:47" x14ac:dyDescent="0.3">
      <c r="B14">
        <v>11</v>
      </c>
      <c r="C14" t="s">
        <v>45</v>
      </c>
      <c r="D14">
        <v>23039320</v>
      </c>
      <c r="E14">
        <v>11</v>
      </c>
      <c r="F14">
        <v>4</v>
      </c>
      <c r="G14">
        <v>1</v>
      </c>
      <c r="H14">
        <v>1</v>
      </c>
      <c r="K14" s="105" t="s">
        <v>140</v>
      </c>
      <c r="L14" s="105" t="s">
        <v>141</v>
      </c>
      <c r="M14" s="105" t="s">
        <v>142</v>
      </c>
      <c r="N14" s="19"/>
      <c r="O14" s="104"/>
      <c r="P14" s="37"/>
      <c r="Q14" s="104"/>
      <c r="S14" s="37"/>
      <c r="T14" s="37"/>
      <c r="U14" s="37"/>
      <c r="V14" s="37"/>
      <c r="X14" s="37"/>
      <c r="Y14" s="102"/>
      <c r="Z14" s="37"/>
      <c r="AA14" s="102"/>
      <c r="AB14" s="37"/>
      <c r="AC14" s="102"/>
      <c r="AD14" s="102"/>
      <c r="AE14" s="102"/>
      <c r="AF14" s="102"/>
      <c r="AG14" s="102"/>
      <c r="AH14" s="102"/>
      <c r="AI14" s="102"/>
      <c r="AN14">
        <v>11</v>
      </c>
      <c r="AO14">
        <v>11</v>
      </c>
      <c r="AP14">
        <v>4</v>
      </c>
      <c r="AQ14">
        <v>4</v>
      </c>
      <c r="AR14">
        <v>4</v>
      </c>
      <c r="AT14">
        <v>11</v>
      </c>
      <c r="AU14">
        <v>7620574</v>
      </c>
    </row>
    <row r="15" spans="1:47" x14ac:dyDescent="0.3">
      <c r="B15">
        <v>12</v>
      </c>
      <c r="C15" t="s">
        <v>57</v>
      </c>
      <c r="D15">
        <v>23039320</v>
      </c>
      <c r="E15">
        <v>12</v>
      </c>
      <c r="F15">
        <v>4</v>
      </c>
      <c r="G15">
        <v>1</v>
      </c>
      <c r="H15">
        <v>1</v>
      </c>
      <c r="K15" t="s">
        <v>143</v>
      </c>
      <c r="L15">
        <v>3</v>
      </c>
      <c r="M15">
        <v>12</v>
      </c>
      <c r="O15" s="104"/>
      <c r="P15" s="37"/>
      <c r="Q15" s="104"/>
      <c r="S15" s="37"/>
      <c r="T15" s="37"/>
      <c r="U15" s="37"/>
      <c r="V15" s="37"/>
      <c r="X15" s="102"/>
      <c r="Y15" s="102"/>
      <c r="Z15" s="37"/>
      <c r="AA15" s="102"/>
      <c r="AB15" s="37"/>
      <c r="AC15" s="102"/>
      <c r="AD15" s="102"/>
      <c r="AE15" s="102"/>
      <c r="AF15" s="102"/>
      <c r="AG15" s="102"/>
      <c r="AH15" s="102"/>
      <c r="AI15" s="102"/>
      <c r="AN15">
        <v>12</v>
      </c>
      <c r="AO15">
        <v>12</v>
      </c>
      <c r="AP15">
        <v>4</v>
      </c>
      <c r="AQ15">
        <v>4</v>
      </c>
      <c r="AR15">
        <v>4</v>
      </c>
      <c r="AT15">
        <v>12</v>
      </c>
      <c r="AU15">
        <v>3947225</v>
      </c>
    </row>
    <row r="16" spans="1:47" x14ac:dyDescent="0.3">
      <c r="B16">
        <v>13</v>
      </c>
      <c r="C16" t="s">
        <v>58</v>
      </c>
      <c r="D16">
        <v>23039326</v>
      </c>
      <c r="E16">
        <v>13</v>
      </c>
      <c r="F16">
        <v>5</v>
      </c>
      <c r="G16">
        <v>1</v>
      </c>
      <c r="H16">
        <v>1</v>
      </c>
      <c r="K16" t="s">
        <v>159</v>
      </c>
      <c r="L16">
        <v>5</v>
      </c>
      <c r="M16">
        <v>11</v>
      </c>
      <c r="O16" s="104"/>
      <c r="P16" s="37"/>
      <c r="Q16" s="104"/>
      <c r="S16" s="37"/>
      <c r="T16" s="37"/>
      <c r="U16" s="37"/>
      <c r="V16" s="37"/>
      <c r="Y16" s="102"/>
      <c r="Z16" s="37"/>
      <c r="AA16" s="102"/>
      <c r="AE16" s="102"/>
      <c r="AF16" s="102"/>
      <c r="AG16" s="102"/>
      <c r="AH16" s="102"/>
      <c r="AI16" s="102"/>
      <c r="AN16">
        <v>13</v>
      </c>
      <c r="AO16">
        <v>13</v>
      </c>
      <c r="AP16">
        <v>5</v>
      </c>
      <c r="AQ16">
        <v>5</v>
      </c>
      <c r="AR16">
        <v>5</v>
      </c>
      <c r="AT16">
        <v>13</v>
      </c>
      <c r="AU16">
        <v>8468889</v>
      </c>
    </row>
    <row r="17" spans="2:47" x14ac:dyDescent="0.3">
      <c r="B17">
        <v>14</v>
      </c>
      <c r="C17" t="s">
        <v>45</v>
      </c>
      <c r="D17">
        <v>23039326</v>
      </c>
      <c r="E17">
        <v>14</v>
      </c>
      <c r="F17">
        <v>5</v>
      </c>
      <c r="G17">
        <v>1</v>
      </c>
      <c r="H17">
        <v>1</v>
      </c>
      <c r="K17" t="s">
        <v>144</v>
      </c>
      <c r="L17">
        <v>6</v>
      </c>
      <c r="M17">
        <v>2</v>
      </c>
      <c r="O17" s="104"/>
      <c r="P17" s="37"/>
      <c r="Q17" s="104"/>
      <c r="S17" s="37"/>
      <c r="T17" s="37"/>
      <c r="U17" s="37"/>
      <c r="V17" s="37"/>
      <c r="Y17" s="102"/>
      <c r="Z17" s="37"/>
      <c r="AA17" s="102"/>
      <c r="AE17" s="102"/>
      <c r="AF17" s="102"/>
      <c r="AG17" s="102"/>
      <c r="AH17" s="102"/>
      <c r="AI17" s="102"/>
      <c r="AN17">
        <v>14</v>
      </c>
      <c r="AO17">
        <v>14</v>
      </c>
      <c r="AP17">
        <v>5</v>
      </c>
      <c r="AQ17">
        <v>5</v>
      </c>
      <c r="AR17">
        <v>5</v>
      </c>
      <c r="AT17">
        <v>14</v>
      </c>
      <c r="AU17">
        <v>2291251</v>
      </c>
    </row>
    <row r="18" spans="2:47" x14ac:dyDescent="0.3">
      <c r="B18">
        <v>15</v>
      </c>
      <c r="C18" t="s">
        <v>57</v>
      </c>
      <c r="D18">
        <v>23039326</v>
      </c>
      <c r="E18">
        <v>15</v>
      </c>
      <c r="F18">
        <v>5</v>
      </c>
      <c r="G18">
        <v>1</v>
      </c>
      <c r="H18">
        <v>1</v>
      </c>
      <c r="K18" t="s">
        <v>145</v>
      </c>
      <c r="L18">
        <v>12</v>
      </c>
      <c r="M18">
        <v>14</v>
      </c>
      <c r="O18" s="104"/>
      <c r="P18" s="37"/>
      <c r="Q18" s="104"/>
      <c r="S18" s="37"/>
      <c r="T18" s="37"/>
      <c r="U18" s="37"/>
      <c r="V18" s="37"/>
      <c r="Y18" s="102"/>
      <c r="Z18" s="37"/>
      <c r="AA18" s="102"/>
      <c r="AE18" s="102"/>
      <c r="AF18" s="102"/>
      <c r="AG18" s="102"/>
      <c r="AH18" s="102"/>
      <c r="AI18" s="102"/>
      <c r="AN18">
        <v>15</v>
      </c>
      <c r="AO18">
        <v>15</v>
      </c>
      <c r="AP18">
        <v>5</v>
      </c>
      <c r="AQ18">
        <v>5</v>
      </c>
      <c r="AR18">
        <v>5</v>
      </c>
      <c r="AT18">
        <v>15</v>
      </c>
      <c r="AU18">
        <v>1319339</v>
      </c>
    </row>
    <row r="19" spans="2:47" x14ac:dyDescent="0.3">
      <c r="B19">
        <v>16</v>
      </c>
      <c r="C19" t="s">
        <v>58</v>
      </c>
      <c r="D19">
        <v>23039331</v>
      </c>
      <c r="E19">
        <v>16</v>
      </c>
      <c r="F19">
        <v>6</v>
      </c>
      <c r="G19">
        <v>1</v>
      </c>
      <c r="H19">
        <v>1</v>
      </c>
      <c r="O19" s="104"/>
      <c r="P19" s="37"/>
      <c r="Q19" s="104"/>
      <c r="S19" s="37"/>
      <c r="T19" s="37"/>
      <c r="U19" s="37"/>
      <c r="V19" s="37"/>
      <c r="Y19" s="102"/>
      <c r="Z19" s="37"/>
      <c r="AA19" s="102"/>
      <c r="AE19" s="102"/>
      <c r="AF19" s="102"/>
      <c r="AG19" s="102"/>
      <c r="AH19" s="102"/>
      <c r="AI19" s="102"/>
      <c r="AN19">
        <v>16</v>
      </c>
      <c r="AO19">
        <v>16</v>
      </c>
      <c r="AP19">
        <v>6</v>
      </c>
      <c r="AQ19">
        <v>6</v>
      </c>
      <c r="AR19">
        <v>6</v>
      </c>
      <c r="AT19">
        <v>16</v>
      </c>
      <c r="AU19">
        <v>3348165</v>
      </c>
    </row>
    <row r="20" spans="2:47" x14ac:dyDescent="0.3">
      <c r="B20">
        <v>17</v>
      </c>
      <c r="C20" t="s">
        <v>45</v>
      </c>
      <c r="D20">
        <v>23039331</v>
      </c>
      <c r="E20">
        <v>17</v>
      </c>
      <c r="F20">
        <v>6</v>
      </c>
      <c r="G20">
        <v>1</v>
      </c>
      <c r="H20">
        <v>1</v>
      </c>
      <c r="K20" s="12" t="s">
        <v>147</v>
      </c>
      <c r="O20" s="104"/>
      <c r="P20" s="37"/>
      <c r="Q20" s="104"/>
      <c r="S20" s="37"/>
      <c r="T20" s="37"/>
      <c r="U20" s="37"/>
      <c r="V20" s="37"/>
      <c r="Y20" s="102"/>
      <c r="Z20" s="37"/>
      <c r="AA20" s="102"/>
      <c r="AE20" s="102"/>
      <c r="AF20" s="102"/>
      <c r="AG20" s="102"/>
      <c r="AH20" s="102"/>
      <c r="AI20" s="102"/>
      <c r="AN20">
        <v>17</v>
      </c>
      <c r="AO20">
        <v>17</v>
      </c>
      <c r="AP20">
        <v>6</v>
      </c>
      <c r="AQ20">
        <v>6</v>
      </c>
      <c r="AR20">
        <v>6</v>
      </c>
      <c r="AT20">
        <v>17</v>
      </c>
      <c r="AU20">
        <v>2803085</v>
      </c>
    </row>
    <row r="21" spans="2:47" x14ac:dyDescent="0.3">
      <c r="B21">
        <v>18</v>
      </c>
      <c r="C21" t="s">
        <v>57</v>
      </c>
      <c r="D21">
        <v>23039331</v>
      </c>
      <c r="E21">
        <v>18</v>
      </c>
      <c r="F21">
        <v>6</v>
      </c>
      <c r="G21">
        <v>1</v>
      </c>
      <c r="H21">
        <v>1</v>
      </c>
      <c r="K21" s="105" t="s">
        <v>146</v>
      </c>
      <c r="L21" s="105" t="s">
        <v>127</v>
      </c>
      <c r="O21" s="104"/>
      <c r="P21" s="37"/>
      <c r="Q21" s="104"/>
      <c r="S21" s="37"/>
      <c r="T21" s="37"/>
      <c r="U21" s="37"/>
      <c r="V21" s="37"/>
      <c r="Y21" s="102"/>
      <c r="Z21" s="37"/>
      <c r="AA21" s="102"/>
      <c r="AE21" s="102"/>
      <c r="AF21" s="102"/>
      <c r="AG21" s="102"/>
      <c r="AH21" s="102"/>
      <c r="AI21" s="102"/>
      <c r="AN21">
        <v>18</v>
      </c>
      <c r="AO21">
        <v>18</v>
      </c>
      <c r="AP21">
        <v>6</v>
      </c>
      <c r="AQ21">
        <v>6</v>
      </c>
      <c r="AR21">
        <v>6</v>
      </c>
      <c r="AT21">
        <v>18</v>
      </c>
      <c r="AU21">
        <v>1389718</v>
      </c>
    </row>
    <row r="22" spans="2:47" x14ac:dyDescent="0.3">
      <c r="B22">
        <v>19</v>
      </c>
      <c r="C22" t="s">
        <v>58</v>
      </c>
      <c r="D22">
        <v>23039338</v>
      </c>
      <c r="E22">
        <v>19</v>
      </c>
      <c r="F22">
        <v>7</v>
      </c>
      <c r="G22">
        <v>1</v>
      </c>
      <c r="H22">
        <v>1</v>
      </c>
      <c r="K22" s="101">
        <v>477353</v>
      </c>
      <c r="L22">
        <v>1</v>
      </c>
      <c r="O22" s="104"/>
      <c r="P22" s="37"/>
      <c r="Q22" s="104"/>
      <c r="S22" s="37"/>
      <c r="T22" s="37"/>
      <c r="U22" s="37"/>
      <c r="V22" s="37"/>
      <c r="Y22" s="102"/>
      <c r="Z22" s="37"/>
      <c r="AA22" s="102"/>
      <c r="AE22" s="102"/>
      <c r="AF22" s="102"/>
      <c r="AG22" s="102"/>
      <c r="AH22" s="102"/>
      <c r="AI22" s="102"/>
      <c r="AN22">
        <v>19</v>
      </c>
      <c r="AO22">
        <v>19</v>
      </c>
      <c r="AP22">
        <v>7</v>
      </c>
      <c r="AQ22">
        <v>7</v>
      </c>
      <c r="AR22">
        <v>7</v>
      </c>
      <c r="AT22">
        <v>19</v>
      </c>
      <c r="AU22">
        <v>7385659</v>
      </c>
    </row>
    <row r="23" spans="2:47" x14ac:dyDescent="0.3">
      <c r="B23">
        <v>20</v>
      </c>
      <c r="C23" t="s">
        <v>45</v>
      </c>
      <c r="D23">
        <v>23039338</v>
      </c>
      <c r="E23">
        <v>20</v>
      </c>
      <c r="F23">
        <v>7</v>
      </c>
      <c r="G23">
        <v>1</v>
      </c>
      <c r="H23">
        <v>1</v>
      </c>
      <c r="K23" s="101">
        <v>477354</v>
      </c>
      <c r="L23">
        <v>2</v>
      </c>
      <c r="O23" s="104"/>
      <c r="P23" s="37"/>
      <c r="Q23" s="104"/>
      <c r="S23" s="37"/>
      <c r="T23" s="37"/>
      <c r="U23" s="37"/>
      <c r="V23" s="37"/>
      <c r="AN23">
        <v>20</v>
      </c>
      <c r="AO23">
        <v>20</v>
      </c>
      <c r="AP23">
        <v>7</v>
      </c>
      <c r="AQ23">
        <v>7</v>
      </c>
      <c r="AR23">
        <v>7</v>
      </c>
      <c r="AT23">
        <v>20</v>
      </c>
      <c r="AU23">
        <v>5205069</v>
      </c>
    </row>
    <row r="24" spans="2:47" x14ac:dyDescent="0.3">
      <c r="B24">
        <v>21</v>
      </c>
      <c r="C24" t="s">
        <v>57</v>
      </c>
      <c r="D24">
        <v>23039338</v>
      </c>
      <c r="E24">
        <v>21</v>
      </c>
      <c r="F24">
        <v>7</v>
      </c>
      <c r="G24">
        <v>1</v>
      </c>
      <c r="H24">
        <v>1</v>
      </c>
      <c r="K24" s="101">
        <v>477355</v>
      </c>
      <c r="L24">
        <v>3</v>
      </c>
      <c r="O24" s="104"/>
      <c r="P24" s="37"/>
      <c r="Q24" s="104"/>
      <c r="S24" s="37"/>
      <c r="T24" s="37"/>
      <c r="U24" s="37"/>
      <c r="V24" s="37"/>
      <c r="AN24">
        <v>21</v>
      </c>
      <c r="AO24">
        <v>21</v>
      </c>
      <c r="AP24">
        <v>7</v>
      </c>
      <c r="AQ24">
        <v>7</v>
      </c>
      <c r="AR24">
        <v>7</v>
      </c>
      <c r="AT24">
        <v>21</v>
      </c>
      <c r="AU24">
        <v>3064532</v>
      </c>
    </row>
    <row r="25" spans="2:47" x14ac:dyDescent="0.3">
      <c r="B25">
        <v>22</v>
      </c>
      <c r="C25" t="s">
        <v>58</v>
      </c>
      <c r="D25">
        <v>23039310</v>
      </c>
      <c r="E25">
        <v>22</v>
      </c>
      <c r="F25">
        <v>8</v>
      </c>
      <c r="G25">
        <v>2</v>
      </c>
      <c r="H25">
        <v>1</v>
      </c>
      <c r="K25" s="101">
        <v>477356</v>
      </c>
      <c r="L25">
        <v>4</v>
      </c>
      <c r="O25" s="104"/>
      <c r="P25" s="37"/>
      <c r="Q25" s="104"/>
      <c r="S25" s="37"/>
      <c r="T25" s="37"/>
      <c r="U25" s="37"/>
      <c r="V25" s="37"/>
      <c r="X25" s="12"/>
      <c r="AN25">
        <v>22</v>
      </c>
      <c r="AO25">
        <v>22</v>
      </c>
      <c r="AP25">
        <v>8</v>
      </c>
      <c r="AQ25">
        <v>8</v>
      </c>
      <c r="AR25">
        <v>8</v>
      </c>
      <c r="AT25">
        <v>22</v>
      </c>
      <c r="AU25">
        <v>174639</v>
      </c>
    </row>
    <row r="26" spans="2:47" x14ac:dyDescent="0.3">
      <c r="B26">
        <v>23</v>
      </c>
      <c r="C26" t="s">
        <v>45</v>
      </c>
      <c r="D26">
        <v>23039310</v>
      </c>
      <c r="E26">
        <v>23</v>
      </c>
      <c r="F26">
        <v>8</v>
      </c>
      <c r="G26">
        <v>2</v>
      </c>
      <c r="H26">
        <v>1</v>
      </c>
      <c r="K26" s="101">
        <v>477357</v>
      </c>
      <c r="L26">
        <v>5</v>
      </c>
      <c r="O26" s="104"/>
      <c r="P26" s="37"/>
      <c r="Q26" s="104"/>
      <c r="S26" s="37"/>
      <c r="T26" s="37"/>
      <c r="U26" s="37"/>
      <c r="V26" s="37"/>
      <c r="AN26">
        <v>23</v>
      </c>
      <c r="AO26">
        <v>23</v>
      </c>
      <c r="AP26">
        <v>8</v>
      </c>
      <c r="AQ26">
        <v>8</v>
      </c>
      <c r="AR26">
        <v>8</v>
      </c>
      <c r="AT26">
        <v>23</v>
      </c>
      <c r="AU26">
        <v>138330</v>
      </c>
    </row>
    <row r="27" spans="2:47" x14ac:dyDescent="0.3">
      <c r="B27">
        <v>24</v>
      </c>
      <c r="C27" t="s">
        <v>57</v>
      </c>
      <c r="D27">
        <v>23039310</v>
      </c>
      <c r="E27">
        <v>24</v>
      </c>
      <c r="F27">
        <v>8</v>
      </c>
      <c r="G27">
        <v>2</v>
      </c>
      <c r="H27">
        <v>1</v>
      </c>
      <c r="K27" s="101">
        <v>477358</v>
      </c>
      <c r="L27">
        <v>6</v>
      </c>
      <c r="O27" s="104"/>
      <c r="P27" s="37"/>
      <c r="Q27" s="104"/>
      <c r="S27" s="37"/>
      <c r="T27" s="37"/>
      <c r="U27" s="37"/>
      <c r="V27" s="37"/>
      <c r="AN27">
        <v>24</v>
      </c>
      <c r="AO27">
        <v>24</v>
      </c>
      <c r="AP27">
        <v>8</v>
      </c>
      <c r="AQ27">
        <v>8</v>
      </c>
      <c r="AR27">
        <v>8</v>
      </c>
      <c r="AT27">
        <v>24</v>
      </c>
      <c r="AU27">
        <v>0</v>
      </c>
    </row>
    <row r="28" spans="2:47" x14ac:dyDescent="0.3">
      <c r="B28">
        <v>25</v>
      </c>
      <c r="C28" t="s">
        <v>58</v>
      </c>
      <c r="D28">
        <v>23039324</v>
      </c>
      <c r="E28">
        <v>25</v>
      </c>
      <c r="F28">
        <v>9</v>
      </c>
      <c r="G28">
        <v>2</v>
      </c>
      <c r="H28">
        <v>1</v>
      </c>
      <c r="K28" s="101">
        <v>477359</v>
      </c>
      <c r="L28">
        <v>7</v>
      </c>
      <c r="O28" s="104"/>
      <c r="P28" s="37"/>
      <c r="Q28" s="104"/>
      <c r="S28" s="37"/>
      <c r="T28" s="37"/>
      <c r="U28" s="37"/>
      <c r="V28" s="37"/>
      <c r="AN28">
        <v>25</v>
      </c>
      <c r="AO28">
        <v>25</v>
      </c>
      <c r="AP28">
        <v>9</v>
      </c>
      <c r="AQ28">
        <v>9</v>
      </c>
      <c r="AR28">
        <v>9</v>
      </c>
      <c r="AT28">
        <v>25</v>
      </c>
      <c r="AU28">
        <v>0</v>
      </c>
    </row>
    <row r="29" spans="2:47" x14ac:dyDescent="0.3">
      <c r="B29">
        <v>26</v>
      </c>
      <c r="C29" t="s">
        <v>45</v>
      </c>
      <c r="D29">
        <v>23039324</v>
      </c>
      <c r="E29">
        <v>26</v>
      </c>
      <c r="F29">
        <v>9</v>
      </c>
      <c r="G29">
        <v>2</v>
      </c>
      <c r="H29">
        <v>1</v>
      </c>
      <c r="L29" s="19"/>
      <c r="M29" s="37"/>
      <c r="O29" s="104"/>
      <c r="P29" s="37"/>
      <c r="Q29" s="104"/>
      <c r="S29" s="37"/>
      <c r="T29" s="37"/>
      <c r="U29" s="37"/>
      <c r="V29" s="37"/>
      <c r="AN29">
        <v>26</v>
      </c>
      <c r="AO29">
        <v>26</v>
      </c>
      <c r="AP29">
        <v>9</v>
      </c>
      <c r="AQ29">
        <v>9</v>
      </c>
      <c r="AR29">
        <v>9</v>
      </c>
      <c r="AT29">
        <v>26</v>
      </c>
      <c r="AU29">
        <v>429307</v>
      </c>
    </row>
    <row r="30" spans="2:47" x14ac:dyDescent="0.3">
      <c r="B30">
        <v>27</v>
      </c>
      <c r="C30" t="s">
        <v>57</v>
      </c>
      <c r="D30">
        <v>23039324</v>
      </c>
      <c r="E30">
        <v>27</v>
      </c>
      <c r="F30">
        <v>9</v>
      </c>
      <c r="G30">
        <v>2</v>
      </c>
      <c r="H30">
        <v>1</v>
      </c>
      <c r="L30" s="100"/>
      <c r="M30" s="100"/>
      <c r="O30" s="104"/>
      <c r="P30" s="37"/>
      <c r="Q30" s="104"/>
      <c r="S30" s="37"/>
      <c r="T30" s="37"/>
      <c r="U30" s="37"/>
      <c r="V30" s="37"/>
      <c r="AN30">
        <v>27</v>
      </c>
      <c r="AO30">
        <v>27</v>
      </c>
      <c r="AP30">
        <v>9</v>
      </c>
      <c r="AQ30">
        <v>9</v>
      </c>
      <c r="AR30">
        <v>9</v>
      </c>
      <c r="AT30">
        <v>27</v>
      </c>
      <c r="AU30">
        <v>0</v>
      </c>
    </row>
    <row r="31" spans="2:47" x14ac:dyDescent="0.3">
      <c r="B31">
        <v>28</v>
      </c>
      <c r="C31" t="s">
        <v>58</v>
      </c>
      <c r="D31">
        <v>23039357</v>
      </c>
      <c r="E31">
        <v>28</v>
      </c>
      <c r="F31">
        <v>10</v>
      </c>
      <c r="G31">
        <v>2</v>
      </c>
      <c r="H31">
        <v>1</v>
      </c>
      <c r="O31" s="104"/>
      <c r="P31" s="37"/>
      <c r="Q31" s="104"/>
      <c r="S31" s="37"/>
      <c r="T31" s="37"/>
      <c r="U31" s="37"/>
      <c r="V31" s="37"/>
      <c r="AN31">
        <v>28</v>
      </c>
      <c r="AO31">
        <v>28</v>
      </c>
      <c r="AP31">
        <v>10</v>
      </c>
      <c r="AQ31">
        <v>10</v>
      </c>
      <c r="AR31">
        <v>10</v>
      </c>
      <c r="AT31">
        <v>28</v>
      </c>
      <c r="AU31">
        <v>0</v>
      </c>
    </row>
    <row r="32" spans="2:47" x14ac:dyDescent="0.3">
      <c r="B32">
        <v>29</v>
      </c>
      <c r="C32" t="s">
        <v>45</v>
      </c>
      <c r="D32">
        <v>23039357</v>
      </c>
      <c r="E32">
        <v>29</v>
      </c>
      <c r="F32">
        <v>10</v>
      </c>
      <c r="G32">
        <v>2</v>
      </c>
      <c r="H32">
        <v>1</v>
      </c>
      <c r="O32" s="104"/>
      <c r="P32" s="37"/>
      <c r="Q32" s="104"/>
      <c r="S32" s="37"/>
      <c r="T32" s="37"/>
      <c r="U32" s="37"/>
      <c r="V32" s="37"/>
      <c r="AN32">
        <v>29</v>
      </c>
      <c r="AO32">
        <v>29</v>
      </c>
      <c r="AP32">
        <v>10</v>
      </c>
      <c r="AQ32">
        <v>10</v>
      </c>
      <c r="AR32">
        <v>10</v>
      </c>
      <c r="AT32">
        <v>29</v>
      </c>
      <c r="AU32">
        <v>81651</v>
      </c>
    </row>
    <row r="33" spans="2:47" x14ac:dyDescent="0.3">
      <c r="B33">
        <v>30</v>
      </c>
      <c r="C33" t="s">
        <v>57</v>
      </c>
      <c r="D33">
        <v>23039357</v>
      </c>
      <c r="E33">
        <v>30</v>
      </c>
      <c r="F33">
        <v>10</v>
      </c>
      <c r="G33">
        <v>2</v>
      </c>
      <c r="H33">
        <v>1</v>
      </c>
      <c r="O33" s="104"/>
      <c r="P33" s="37"/>
      <c r="Q33" s="104"/>
      <c r="S33" s="37"/>
      <c r="T33" s="37"/>
      <c r="U33" s="37"/>
      <c r="V33" s="37"/>
      <c r="AN33">
        <v>30</v>
      </c>
      <c r="AO33">
        <v>30</v>
      </c>
      <c r="AP33">
        <v>10</v>
      </c>
      <c r="AQ33">
        <v>10</v>
      </c>
      <c r="AR33">
        <v>10</v>
      </c>
      <c r="AT33">
        <v>30</v>
      </c>
      <c r="AU33">
        <v>0</v>
      </c>
    </row>
    <row r="34" spans="2:47" x14ac:dyDescent="0.3">
      <c r="B34">
        <v>31</v>
      </c>
      <c r="C34" t="s">
        <v>58</v>
      </c>
      <c r="D34">
        <v>23039389</v>
      </c>
      <c r="E34">
        <v>31</v>
      </c>
      <c r="F34">
        <v>11</v>
      </c>
      <c r="G34">
        <v>2</v>
      </c>
      <c r="H34">
        <v>1</v>
      </c>
      <c r="O34" s="104"/>
      <c r="P34" s="37"/>
      <c r="Q34" s="104"/>
      <c r="S34" s="37"/>
      <c r="T34" s="37"/>
      <c r="U34" s="37"/>
      <c r="V34" s="37"/>
      <c r="AN34">
        <v>31</v>
      </c>
      <c r="AO34">
        <v>31</v>
      </c>
      <c r="AP34">
        <v>11</v>
      </c>
      <c r="AQ34">
        <v>11</v>
      </c>
      <c r="AR34">
        <v>11</v>
      </c>
      <c r="AT34">
        <v>31</v>
      </c>
      <c r="AU34">
        <v>0</v>
      </c>
    </row>
    <row r="35" spans="2:47" x14ac:dyDescent="0.3">
      <c r="B35">
        <v>32</v>
      </c>
      <c r="C35" t="s">
        <v>45</v>
      </c>
      <c r="D35">
        <v>23039389</v>
      </c>
      <c r="E35">
        <v>32</v>
      </c>
      <c r="F35">
        <v>11</v>
      </c>
      <c r="G35">
        <v>2</v>
      </c>
      <c r="H35">
        <v>1</v>
      </c>
      <c r="O35" s="104"/>
      <c r="P35" s="37"/>
      <c r="Q35" s="104"/>
      <c r="S35" s="37"/>
      <c r="T35" s="37"/>
      <c r="U35" s="37"/>
      <c r="V35" s="37"/>
      <c r="AN35">
        <v>32</v>
      </c>
      <c r="AO35">
        <v>32</v>
      </c>
      <c r="AP35">
        <v>11</v>
      </c>
      <c r="AQ35">
        <v>11</v>
      </c>
      <c r="AR35">
        <v>11</v>
      </c>
      <c r="AT35">
        <v>32</v>
      </c>
      <c r="AU35">
        <v>2626101</v>
      </c>
    </row>
    <row r="36" spans="2:47" x14ac:dyDescent="0.3">
      <c r="B36">
        <v>33</v>
      </c>
      <c r="C36" t="s">
        <v>57</v>
      </c>
      <c r="D36">
        <v>23039389</v>
      </c>
      <c r="E36">
        <v>33</v>
      </c>
      <c r="F36">
        <v>11</v>
      </c>
      <c r="G36">
        <v>2</v>
      </c>
      <c r="H36">
        <v>1</v>
      </c>
      <c r="O36" s="104"/>
      <c r="P36" s="37"/>
      <c r="Q36" s="104"/>
      <c r="S36" s="37"/>
      <c r="T36" s="37"/>
      <c r="U36" s="37"/>
      <c r="V36" s="37"/>
      <c r="AN36">
        <v>33</v>
      </c>
      <c r="AO36">
        <v>33</v>
      </c>
      <c r="AP36">
        <v>11</v>
      </c>
      <c r="AQ36">
        <v>11</v>
      </c>
      <c r="AR36">
        <v>11</v>
      </c>
      <c r="AT36">
        <v>33</v>
      </c>
      <c r="AU36">
        <v>0</v>
      </c>
    </row>
    <row r="37" spans="2:47" x14ac:dyDescent="0.3">
      <c r="B37">
        <v>34</v>
      </c>
      <c r="C37" t="s">
        <v>58</v>
      </c>
      <c r="D37">
        <v>23039390</v>
      </c>
      <c r="E37">
        <v>34</v>
      </c>
      <c r="F37">
        <v>12</v>
      </c>
      <c r="G37">
        <v>2</v>
      </c>
      <c r="H37">
        <v>1</v>
      </c>
      <c r="O37" s="104"/>
      <c r="P37" s="37"/>
      <c r="Q37" s="104"/>
      <c r="S37" s="37"/>
      <c r="T37" s="37"/>
      <c r="U37" s="37"/>
      <c r="V37" s="37"/>
      <c r="AN37">
        <v>34</v>
      </c>
      <c r="AO37">
        <v>34</v>
      </c>
      <c r="AP37">
        <v>12</v>
      </c>
      <c r="AQ37">
        <v>12</v>
      </c>
      <c r="AR37">
        <v>12</v>
      </c>
      <c r="AT37">
        <v>34</v>
      </c>
      <c r="AU37">
        <v>0</v>
      </c>
    </row>
    <row r="38" spans="2:47" x14ac:dyDescent="0.3">
      <c r="B38">
        <v>35</v>
      </c>
      <c r="C38" t="s">
        <v>45</v>
      </c>
      <c r="D38">
        <v>23039390</v>
      </c>
      <c r="E38">
        <v>35</v>
      </c>
      <c r="F38">
        <v>12</v>
      </c>
      <c r="G38">
        <v>2</v>
      </c>
      <c r="H38">
        <v>1</v>
      </c>
      <c r="O38" s="104"/>
      <c r="P38" s="37"/>
      <c r="Q38" s="104"/>
      <c r="S38" s="37"/>
      <c r="T38" s="37"/>
      <c r="U38" s="37"/>
      <c r="V38" s="37"/>
      <c r="AN38">
        <v>35</v>
      </c>
      <c r="AO38">
        <v>35</v>
      </c>
      <c r="AP38">
        <v>12</v>
      </c>
      <c r="AQ38">
        <v>12</v>
      </c>
      <c r="AR38">
        <v>12</v>
      </c>
      <c r="AT38">
        <v>35</v>
      </c>
      <c r="AU38">
        <v>42247</v>
      </c>
    </row>
    <row r="39" spans="2:47" x14ac:dyDescent="0.3">
      <c r="B39">
        <v>36</v>
      </c>
      <c r="C39" t="s">
        <v>57</v>
      </c>
      <c r="D39">
        <v>23039390</v>
      </c>
      <c r="E39">
        <v>36</v>
      </c>
      <c r="F39">
        <v>12</v>
      </c>
      <c r="G39">
        <v>2</v>
      </c>
      <c r="H39">
        <v>1</v>
      </c>
      <c r="O39" s="104"/>
      <c r="P39" s="37"/>
      <c r="Q39" s="104"/>
      <c r="S39" s="37"/>
      <c r="T39" s="37"/>
      <c r="U39" s="37"/>
      <c r="V39" s="37"/>
      <c r="AN39">
        <v>36</v>
      </c>
      <c r="AO39">
        <v>36</v>
      </c>
      <c r="AP39">
        <v>12</v>
      </c>
      <c r="AQ39">
        <v>12</v>
      </c>
      <c r="AR39">
        <v>12</v>
      </c>
      <c r="AT39">
        <v>36</v>
      </c>
      <c r="AU39">
        <v>0</v>
      </c>
    </row>
    <row r="40" spans="2:47" x14ac:dyDescent="0.3">
      <c r="B40">
        <v>37</v>
      </c>
      <c r="C40" t="s">
        <v>58</v>
      </c>
      <c r="D40">
        <v>23039729</v>
      </c>
      <c r="E40">
        <v>37</v>
      </c>
      <c r="F40">
        <v>13</v>
      </c>
      <c r="G40">
        <v>2</v>
      </c>
      <c r="H40">
        <v>1</v>
      </c>
      <c r="O40" s="104"/>
      <c r="P40" s="37"/>
      <c r="Q40" s="104"/>
      <c r="S40" s="37"/>
      <c r="T40" s="37"/>
      <c r="U40" s="37"/>
      <c r="V40" s="37"/>
      <c r="AN40">
        <v>37</v>
      </c>
      <c r="AO40">
        <v>37</v>
      </c>
      <c r="AP40">
        <v>13</v>
      </c>
      <c r="AQ40">
        <v>13</v>
      </c>
      <c r="AR40">
        <v>13</v>
      </c>
      <c r="AT40">
        <v>37</v>
      </c>
      <c r="AU40">
        <v>0</v>
      </c>
    </row>
    <row r="41" spans="2:47" x14ac:dyDescent="0.3">
      <c r="B41">
        <v>38</v>
      </c>
      <c r="C41" t="s">
        <v>45</v>
      </c>
      <c r="D41">
        <v>23039729</v>
      </c>
      <c r="E41">
        <v>38</v>
      </c>
      <c r="F41">
        <v>13</v>
      </c>
      <c r="G41">
        <v>2</v>
      </c>
      <c r="H41">
        <v>1</v>
      </c>
      <c r="O41" s="104"/>
      <c r="P41" s="37"/>
      <c r="Q41" s="104"/>
      <c r="S41" s="37"/>
      <c r="T41" s="37"/>
      <c r="U41" s="37"/>
      <c r="V41" s="37"/>
      <c r="AN41">
        <v>38</v>
      </c>
      <c r="AO41">
        <v>38</v>
      </c>
      <c r="AP41">
        <v>13</v>
      </c>
      <c r="AQ41">
        <v>13</v>
      </c>
      <c r="AR41">
        <v>13</v>
      </c>
      <c r="AT41">
        <v>38</v>
      </c>
      <c r="AU41">
        <v>2988068</v>
      </c>
    </row>
    <row r="42" spans="2:47" x14ac:dyDescent="0.3">
      <c r="B42">
        <v>39</v>
      </c>
      <c r="C42" t="s">
        <v>57</v>
      </c>
      <c r="D42">
        <v>23039729</v>
      </c>
      <c r="E42">
        <v>39</v>
      </c>
      <c r="F42">
        <v>13</v>
      </c>
      <c r="G42">
        <v>2</v>
      </c>
      <c r="H42">
        <v>1</v>
      </c>
      <c r="O42" s="104"/>
      <c r="P42" s="37"/>
      <c r="Q42" s="104"/>
      <c r="S42" s="37"/>
      <c r="T42" s="37"/>
      <c r="U42" s="37"/>
      <c r="V42" s="37"/>
      <c r="AN42">
        <v>39</v>
      </c>
      <c r="AO42">
        <v>39</v>
      </c>
      <c r="AP42">
        <v>13</v>
      </c>
      <c r="AQ42">
        <v>13</v>
      </c>
      <c r="AR42">
        <v>13</v>
      </c>
      <c r="AT42">
        <v>39</v>
      </c>
      <c r="AU42">
        <v>0</v>
      </c>
    </row>
    <row r="43" spans="2:47" x14ac:dyDescent="0.3">
      <c r="B43">
        <v>40</v>
      </c>
      <c r="C43" t="s">
        <v>58</v>
      </c>
      <c r="D43">
        <v>23039730</v>
      </c>
      <c r="E43">
        <v>40</v>
      </c>
      <c r="F43">
        <v>14</v>
      </c>
      <c r="G43">
        <v>2</v>
      </c>
      <c r="H43">
        <v>1</v>
      </c>
      <c r="O43" s="104"/>
      <c r="P43" s="37"/>
      <c r="Q43" s="104"/>
      <c r="S43" s="37"/>
      <c r="T43" s="37"/>
      <c r="U43" s="37"/>
      <c r="V43" s="37"/>
      <c r="AN43">
        <v>40</v>
      </c>
      <c r="AO43">
        <v>40</v>
      </c>
      <c r="AP43">
        <v>14</v>
      </c>
      <c r="AQ43">
        <v>14</v>
      </c>
      <c r="AR43">
        <v>14</v>
      </c>
      <c r="AT43">
        <v>40</v>
      </c>
      <c r="AU43">
        <v>0</v>
      </c>
    </row>
    <row r="44" spans="2:47" x14ac:dyDescent="0.3">
      <c r="B44">
        <v>41</v>
      </c>
      <c r="C44" t="s">
        <v>45</v>
      </c>
      <c r="D44">
        <v>23039730</v>
      </c>
      <c r="E44">
        <v>41</v>
      </c>
      <c r="F44">
        <v>14</v>
      </c>
      <c r="G44">
        <v>2</v>
      </c>
      <c r="H44">
        <v>1</v>
      </c>
      <c r="O44" s="104"/>
      <c r="P44" s="37"/>
      <c r="Q44" s="104"/>
      <c r="S44" s="37"/>
      <c r="T44" s="37"/>
      <c r="U44" s="37"/>
      <c r="V44" s="37"/>
      <c r="AN44">
        <v>41</v>
      </c>
      <c r="AO44">
        <v>41</v>
      </c>
      <c r="AP44">
        <v>14</v>
      </c>
      <c r="AQ44">
        <v>14</v>
      </c>
      <c r="AR44">
        <v>14</v>
      </c>
      <c r="AT44">
        <v>41</v>
      </c>
      <c r="AU44">
        <v>21108</v>
      </c>
    </row>
    <row r="45" spans="2:47" x14ac:dyDescent="0.3">
      <c r="B45">
        <v>42</v>
      </c>
      <c r="C45" t="s">
        <v>57</v>
      </c>
      <c r="D45">
        <v>23039730</v>
      </c>
      <c r="E45">
        <v>42</v>
      </c>
      <c r="F45">
        <v>14</v>
      </c>
      <c r="G45">
        <v>2</v>
      </c>
      <c r="H45">
        <v>1</v>
      </c>
      <c r="O45" s="104"/>
      <c r="P45" s="37"/>
      <c r="Q45" s="104"/>
      <c r="S45" s="37"/>
      <c r="T45" s="37"/>
      <c r="U45" s="37"/>
      <c r="V45" s="37"/>
      <c r="AN45">
        <v>42</v>
      </c>
      <c r="AO45">
        <v>42</v>
      </c>
      <c r="AP45">
        <v>14</v>
      </c>
      <c r="AQ45">
        <v>14</v>
      </c>
      <c r="AR45">
        <v>14</v>
      </c>
      <c r="AT45">
        <v>42</v>
      </c>
      <c r="AU45">
        <v>0</v>
      </c>
    </row>
    <row r="46" spans="2:47" x14ac:dyDescent="0.3">
      <c r="B46">
        <v>43</v>
      </c>
      <c r="C46" t="s">
        <v>58</v>
      </c>
      <c r="D46">
        <v>23039811</v>
      </c>
      <c r="E46">
        <v>43</v>
      </c>
      <c r="F46">
        <v>15</v>
      </c>
      <c r="G46">
        <v>2</v>
      </c>
      <c r="H46">
        <v>1</v>
      </c>
      <c r="O46" s="104"/>
      <c r="P46" s="37"/>
      <c r="Q46" s="104"/>
      <c r="S46" s="37"/>
      <c r="T46" s="37"/>
      <c r="U46" s="37"/>
      <c r="V46" s="37"/>
      <c r="AN46">
        <v>43</v>
      </c>
      <c r="AO46">
        <v>43</v>
      </c>
      <c r="AP46">
        <v>15</v>
      </c>
      <c r="AQ46">
        <v>15</v>
      </c>
      <c r="AR46">
        <v>15</v>
      </c>
      <c r="AT46">
        <v>43</v>
      </c>
      <c r="AU46">
        <v>0</v>
      </c>
    </row>
    <row r="47" spans="2:47" x14ac:dyDescent="0.3">
      <c r="B47">
        <v>44</v>
      </c>
      <c r="C47" t="s">
        <v>45</v>
      </c>
      <c r="D47">
        <v>23039811</v>
      </c>
      <c r="E47">
        <v>44</v>
      </c>
      <c r="F47">
        <v>15</v>
      </c>
      <c r="G47">
        <v>2</v>
      </c>
      <c r="H47">
        <v>1</v>
      </c>
      <c r="O47" s="104"/>
      <c r="P47" s="37"/>
      <c r="Q47" s="104"/>
      <c r="S47" s="37"/>
      <c r="T47" s="37"/>
      <c r="U47" s="37"/>
      <c r="V47" s="37"/>
      <c r="AN47">
        <v>44</v>
      </c>
      <c r="AO47">
        <v>44</v>
      </c>
      <c r="AP47">
        <v>15</v>
      </c>
      <c r="AQ47">
        <v>15</v>
      </c>
      <c r="AR47">
        <v>15</v>
      </c>
      <c r="AT47">
        <v>44</v>
      </c>
      <c r="AU47">
        <v>300000</v>
      </c>
    </row>
    <row r="48" spans="2:47" x14ac:dyDescent="0.3">
      <c r="B48">
        <v>45</v>
      </c>
      <c r="C48" t="s">
        <v>57</v>
      </c>
      <c r="D48">
        <v>23039811</v>
      </c>
      <c r="E48">
        <v>45</v>
      </c>
      <c r="F48">
        <v>15</v>
      </c>
      <c r="G48">
        <v>2</v>
      </c>
      <c r="H48">
        <v>1</v>
      </c>
      <c r="O48" s="104"/>
      <c r="P48" s="37"/>
      <c r="Q48" s="104"/>
      <c r="S48" s="37"/>
      <c r="T48" s="37"/>
      <c r="U48" s="37"/>
      <c r="V48" s="37"/>
      <c r="AN48">
        <v>45</v>
      </c>
      <c r="AO48">
        <v>45</v>
      </c>
      <c r="AP48">
        <v>15</v>
      </c>
      <c r="AQ48">
        <v>15</v>
      </c>
      <c r="AR48">
        <v>15</v>
      </c>
      <c r="AT48">
        <v>45</v>
      </c>
      <c r="AU48">
        <v>2556066.1</v>
      </c>
    </row>
    <row r="49" spans="2:47" x14ac:dyDescent="0.3">
      <c r="B49">
        <v>46</v>
      </c>
      <c r="C49" t="s">
        <v>58</v>
      </c>
      <c r="D49">
        <v>23039853</v>
      </c>
      <c r="E49">
        <v>46</v>
      </c>
      <c r="F49">
        <v>16</v>
      </c>
      <c r="G49">
        <v>2</v>
      </c>
      <c r="H49">
        <v>1</v>
      </c>
      <c r="O49" s="104"/>
      <c r="P49" s="37"/>
      <c r="Q49" s="104"/>
      <c r="S49" s="37"/>
      <c r="T49" s="37"/>
      <c r="U49" s="37"/>
      <c r="V49" s="37"/>
      <c r="AN49">
        <v>46</v>
      </c>
      <c r="AO49">
        <v>46</v>
      </c>
      <c r="AP49">
        <v>16</v>
      </c>
      <c r="AQ49">
        <v>16</v>
      </c>
      <c r="AR49">
        <v>16</v>
      </c>
      <c r="AT49">
        <v>46</v>
      </c>
      <c r="AU49">
        <v>0</v>
      </c>
    </row>
    <row r="50" spans="2:47" x14ac:dyDescent="0.3">
      <c r="B50">
        <v>47</v>
      </c>
      <c r="C50" t="s">
        <v>45</v>
      </c>
      <c r="D50">
        <v>23039853</v>
      </c>
      <c r="E50">
        <v>47</v>
      </c>
      <c r="F50">
        <v>16</v>
      </c>
      <c r="G50">
        <v>2</v>
      </c>
      <c r="H50">
        <v>1</v>
      </c>
      <c r="O50" s="104"/>
      <c r="P50" s="37"/>
      <c r="Q50" s="104"/>
      <c r="S50" s="37"/>
      <c r="T50" s="37"/>
      <c r="U50" s="37"/>
      <c r="V50" s="37"/>
      <c r="AN50">
        <v>47</v>
      </c>
      <c r="AO50">
        <v>47</v>
      </c>
      <c r="AP50">
        <v>16</v>
      </c>
      <c r="AQ50">
        <v>16</v>
      </c>
      <c r="AR50">
        <v>16</v>
      </c>
      <c r="AT50">
        <v>47</v>
      </c>
      <c r="AU50">
        <v>4672794</v>
      </c>
    </row>
    <row r="51" spans="2:47" x14ac:dyDescent="0.3">
      <c r="B51">
        <v>48</v>
      </c>
      <c r="C51" t="s">
        <v>57</v>
      </c>
      <c r="D51">
        <v>23039853</v>
      </c>
      <c r="E51">
        <v>48</v>
      </c>
      <c r="F51">
        <v>16</v>
      </c>
      <c r="G51">
        <v>2</v>
      </c>
      <c r="H51">
        <v>1</v>
      </c>
      <c r="O51" s="104"/>
      <c r="P51" s="37"/>
      <c r="Q51" s="104"/>
      <c r="S51" s="37"/>
      <c r="T51" s="37"/>
      <c r="U51" s="37"/>
      <c r="V51" s="37"/>
      <c r="AN51">
        <v>48</v>
      </c>
      <c r="AO51">
        <v>48</v>
      </c>
      <c r="AP51">
        <v>16</v>
      </c>
      <c r="AQ51">
        <v>16</v>
      </c>
      <c r="AR51">
        <v>16</v>
      </c>
      <c r="AT51">
        <v>48</v>
      </c>
      <c r="AU51">
        <v>0</v>
      </c>
    </row>
    <row r="52" spans="2:47" x14ac:dyDescent="0.3">
      <c r="B52">
        <v>49</v>
      </c>
      <c r="C52" t="s">
        <v>58</v>
      </c>
      <c r="D52">
        <v>23039855</v>
      </c>
      <c r="E52">
        <v>49</v>
      </c>
      <c r="F52">
        <v>17</v>
      </c>
      <c r="G52">
        <v>2</v>
      </c>
      <c r="H52">
        <v>1</v>
      </c>
      <c r="O52" s="104"/>
      <c r="P52" s="37"/>
      <c r="Q52" s="104"/>
      <c r="S52" s="37"/>
      <c r="T52" s="37"/>
      <c r="U52" s="37"/>
      <c r="V52" s="37"/>
      <c r="AN52">
        <v>49</v>
      </c>
      <c r="AO52">
        <v>49</v>
      </c>
      <c r="AP52">
        <v>17</v>
      </c>
      <c r="AQ52">
        <v>17</v>
      </c>
      <c r="AR52">
        <v>17</v>
      </c>
      <c r="AT52">
        <v>49</v>
      </c>
      <c r="AU52">
        <v>0</v>
      </c>
    </row>
    <row r="53" spans="2:47" x14ac:dyDescent="0.3">
      <c r="B53">
        <v>50</v>
      </c>
      <c r="C53" t="s">
        <v>45</v>
      </c>
      <c r="D53">
        <v>23039855</v>
      </c>
      <c r="E53">
        <v>50</v>
      </c>
      <c r="F53">
        <v>17</v>
      </c>
      <c r="G53">
        <v>2</v>
      </c>
      <c r="H53">
        <v>1</v>
      </c>
      <c r="O53" s="104"/>
      <c r="P53" s="37"/>
      <c r="Q53" s="104"/>
      <c r="S53" s="37"/>
      <c r="T53" s="37"/>
      <c r="U53" s="37"/>
      <c r="V53" s="37"/>
      <c r="AN53">
        <v>50</v>
      </c>
      <c r="AO53">
        <v>50</v>
      </c>
      <c r="AP53">
        <v>17</v>
      </c>
      <c r="AQ53">
        <v>17</v>
      </c>
      <c r="AR53">
        <v>17</v>
      </c>
      <c r="AT53">
        <v>50</v>
      </c>
      <c r="AU53">
        <v>181995</v>
      </c>
    </row>
    <row r="54" spans="2:47" x14ac:dyDescent="0.3">
      <c r="B54">
        <v>51</v>
      </c>
      <c r="C54" t="s">
        <v>57</v>
      </c>
      <c r="D54">
        <v>23039855</v>
      </c>
      <c r="E54">
        <v>51</v>
      </c>
      <c r="F54">
        <v>17</v>
      </c>
      <c r="G54">
        <v>2</v>
      </c>
      <c r="H54">
        <v>1</v>
      </c>
      <c r="O54" s="104"/>
      <c r="P54" s="37"/>
      <c r="Q54" s="104"/>
      <c r="S54" s="37"/>
      <c r="T54" s="37"/>
      <c r="U54" s="37"/>
      <c r="V54" s="37"/>
      <c r="AN54">
        <v>51</v>
      </c>
      <c r="AO54">
        <v>51</v>
      </c>
      <c r="AP54">
        <v>17</v>
      </c>
      <c r="AQ54">
        <v>17</v>
      </c>
      <c r="AR54">
        <v>17</v>
      </c>
      <c r="AT54">
        <v>51</v>
      </c>
      <c r="AU54">
        <v>0</v>
      </c>
    </row>
    <row r="55" spans="2:47" x14ac:dyDescent="0.3">
      <c r="B55">
        <v>52</v>
      </c>
      <c r="C55" t="s">
        <v>58</v>
      </c>
      <c r="D55">
        <v>23039428</v>
      </c>
      <c r="E55">
        <v>52</v>
      </c>
      <c r="F55">
        <v>18</v>
      </c>
      <c r="G55">
        <v>3</v>
      </c>
      <c r="H55">
        <v>1</v>
      </c>
      <c r="O55" s="104"/>
      <c r="P55" s="37"/>
      <c r="Q55" s="104"/>
      <c r="S55" s="37"/>
      <c r="T55" s="37"/>
      <c r="U55" s="37"/>
      <c r="V55" s="37"/>
      <c r="AN55">
        <v>52</v>
      </c>
      <c r="AO55">
        <v>52</v>
      </c>
      <c r="AP55">
        <v>18</v>
      </c>
      <c r="AQ55">
        <v>18</v>
      </c>
      <c r="AR55">
        <v>18</v>
      </c>
      <c r="AT55">
        <v>52</v>
      </c>
      <c r="AU55">
        <v>13583065</v>
      </c>
    </row>
    <row r="56" spans="2:47" x14ac:dyDescent="0.3">
      <c r="B56">
        <v>53</v>
      </c>
      <c r="C56" t="s">
        <v>45</v>
      </c>
      <c r="D56">
        <v>23039428</v>
      </c>
      <c r="E56">
        <v>53</v>
      </c>
      <c r="F56">
        <v>18</v>
      </c>
      <c r="G56">
        <v>3</v>
      </c>
      <c r="H56">
        <v>1</v>
      </c>
      <c r="O56" s="104"/>
      <c r="P56" s="37"/>
      <c r="Q56" s="104"/>
      <c r="S56" s="37"/>
      <c r="T56" s="37"/>
      <c r="U56" s="37"/>
      <c r="V56" s="37"/>
      <c r="AN56">
        <v>53</v>
      </c>
      <c r="AO56">
        <v>53</v>
      </c>
      <c r="AP56">
        <v>18</v>
      </c>
      <c r="AQ56">
        <v>18</v>
      </c>
      <c r="AR56">
        <v>18</v>
      </c>
      <c r="AT56">
        <v>53</v>
      </c>
      <c r="AU56">
        <v>1839750</v>
      </c>
    </row>
    <row r="57" spans="2:47" x14ac:dyDescent="0.3">
      <c r="B57">
        <v>54</v>
      </c>
      <c r="C57" t="s">
        <v>57</v>
      </c>
      <c r="D57">
        <v>23039428</v>
      </c>
      <c r="E57">
        <v>54</v>
      </c>
      <c r="F57">
        <v>18</v>
      </c>
      <c r="G57">
        <v>3</v>
      </c>
      <c r="H57">
        <v>1</v>
      </c>
      <c r="O57" s="104"/>
      <c r="P57" s="37"/>
      <c r="Q57" s="104"/>
      <c r="S57" s="37"/>
      <c r="T57" s="37"/>
      <c r="U57" s="37"/>
      <c r="V57" s="37"/>
      <c r="AN57">
        <v>54</v>
      </c>
      <c r="AO57">
        <v>54</v>
      </c>
      <c r="AP57">
        <v>18</v>
      </c>
      <c r="AQ57">
        <v>18</v>
      </c>
      <c r="AR57">
        <v>18</v>
      </c>
      <c r="AT57">
        <v>54</v>
      </c>
      <c r="AU57">
        <v>0</v>
      </c>
    </row>
    <row r="58" spans="2:47" x14ac:dyDescent="0.3">
      <c r="O58" s="104"/>
      <c r="P58" s="37"/>
      <c r="Q58" s="104"/>
      <c r="S58" s="37"/>
      <c r="T58" s="37"/>
      <c r="V58" s="37"/>
    </row>
    <row r="59" spans="2:47" x14ac:dyDescent="0.3">
      <c r="O59" s="104"/>
      <c r="P59" s="37"/>
      <c r="Q59" s="104"/>
      <c r="S59" s="37"/>
      <c r="T59" s="37"/>
      <c r="V59" s="37"/>
    </row>
    <row r="60" spans="2:47" x14ac:dyDescent="0.3">
      <c r="O60" s="104"/>
      <c r="P60" s="37"/>
      <c r="Q60" s="104"/>
      <c r="S60" s="37"/>
      <c r="T60" s="37"/>
      <c r="V60" s="37"/>
    </row>
    <row r="61" spans="2:47" x14ac:dyDescent="0.3">
      <c r="O61" s="104"/>
      <c r="P61" s="37"/>
      <c r="Q61" s="104"/>
      <c r="S61" s="37"/>
      <c r="T61" s="37"/>
      <c r="V61" s="37"/>
    </row>
    <row r="62" spans="2:47" x14ac:dyDescent="0.3">
      <c r="O62" s="104"/>
      <c r="P62" s="37"/>
      <c r="Q62" s="104"/>
      <c r="S62" s="37"/>
      <c r="T62" s="37"/>
      <c r="V62" s="37"/>
    </row>
    <row r="63" spans="2:47" x14ac:dyDescent="0.3">
      <c r="O63" s="104"/>
      <c r="P63" s="37"/>
      <c r="Q63" s="104"/>
      <c r="S63" s="37"/>
      <c r="T63" s="37"/>
      <c r="V63" s="37"/>
    </row>
    <row r="64" spans="2:47" x14ac:dyDescent="0.3">
      <c r="O64" s="104"/>
      <c r="P64" s="37"/>
      <c r="Q64" s="104"/>
      <c r="S64" s="37"/>
      <c r="T64" s="37"/>
      <c r="V64" s="37"/>
    </row>
    <row r="65" spans="15:22" x14ac:dyDescent="0.3">
      <c r="O65" s="104"/>
      <c r="P65" s="37"/>
      <c r="Q65" s="104"/>
      <c r="S65" s="37"/>
      <c r="T65" s="37"/>
      <c r="V65" s="37"/>
    </row>
    <row r="66" spans="15:22" x14ac:dyDescent="0.3">
      <c r="O66" s="104"/>
      <c r="P66" s="37"/>
      <c r="Q66" s="104"/>
      <c r="S66" s="37"/>
      <c r="T66" s="37"/>
      <c r="V66" s="37"/>
    </row>
    <row r="67" spans="15:22" x14ac:dyDescent="0.3">
      <c r="O67" s="104"/>
      <c r="P67" s="37"/>
      <c r="Q67" s="104"/>
      <c r="S67" s="37"/>
      <c r="T67" s="37"/>
      <c r="V67" s="37"/>
    </row>
    <row r="68" spans="15:22" x14ac:dyDescent="0.3">
      <c r="O68" s="104"/>
      <c r="P68" s="37"/>
      <c r="Q68" s="104"/>
      <c r="S68" s="37"/>
      <c r="T68" s="37"/>
      <c r="V68" s="37"/>
    </row>
    <row r="69" spans="15:22" x14ac:dyDescent="0.3">
      <c r="O69" s="104"/>
      <c r="P69" s="37"/>
      <c r="Q69" s="104"/>
      <c r="S69" s="37"/>
      <c r="T69" s="37"/>
      <c r="V69" s="37"/>
    </row>
    <row r="70" spans="15:22" x14ac:dyDescent="0.3">
      <c r="O70" s="104"/>
      <c r="P70" s="37"/>
      <c r="Q70" s="104"/>
      <c r="S70" s="37"/>
      <c r="T70" s="37"/>
      <c r="V70" s="37"/>
    </row>
    <row r="71" spans="15:22" x14ac:dyDescent="0.3">
      <c r="O71" s="104"/>
      <c r="P71" s="37"/>
      <c r="Q71" s="104"/>
      <c r="S71" s="37"/>
      <c r="T71" s="37"/>
      <c r="V71" s="37"/>
    </row>
    <row r="72" spans="15:22" x14ac:dyDescent="0.3">
      <c r="O72" s="104"/>
      <c r="P72" s="37"/>
      <c r="Q72" s="104"/>
      <c r="S72" s="37"/>
      <c r="T72" s="37"/>
      <c r="V72" s="37"/>
    </row>
    <row r="73" spans="15:22" x14ac:dyDescent="0.3">
      <c r="O73" s="104"/>
      <c r="P73" s="37"/>
      <c r="Q73" s="104"/>
      <c r="S73" s="37"/>
      <c r="T73" s="37"/>
      <c r="V73" s="37"/>
    </row>
    <row r="74" spans="15:22" x14ac:dyDescent="0.3">
      <c r="O74" s="104"/>
      <c r="P74" s="37"/>
      <c r="Q74" s="104"/>
      <c r="S74" s="37"/>
      <c r="T74" s="37"/>
      <c r="V74" s="37"/>
    </row>
    <row r="75" spans="15:22" x14ac:dyDescent="0.3">
      <c r="O75" s="104"/>
      <c r="P75" s="37"/>
      <c r="Q75" s="104"/>
      <c r="S75" s="37"/>
      <c r="T75" s="37"/>
      <c r="V75" s="37"/>
    </row>
    <row r="76" spans="15:22" x14ac:dyDescent="0.3">
      <c r="O76" s="104"/>
      <c r="P76" s="37"/>
      <c r="Q76" s="104"/>
      <c r="S76" s="37"/>
      <c r="T76" s="37"/>
      <c r="U76" s="37"/>
      <c r="V76" s="37"/>
    </row>
    <row r="77" spans="15:22" x14ac:dyDescent="0.3">
      <c r="O77" s="104"/>
      <c r="P77" s="37"/>
      <c r="Q77" s="104"/>
      <c r="S77" s="37"/>
      <c r="T77" s="37"/>
      <c r="U77" s="37"/>
      <c r="V77" s="37"/>
    </row>
    <row r="78" spans="15:22" x14ac:dyDescent="0.3">
      <c r="O78" s="104"/>
      <c r="P78" s="37"/>
      <c r="Q78" s="104"/>
      <c r="S78" s="37"/>
      <c r="T78" s="37"/>
      <c r="U78" s="37"/>
      <c r="V78" s="37"/>
    </row>
    <row r="79" spans="15:22" x14ac:dyDescent="0.3">
      <c r="O79" s="104"/>
      <c r="P79" s="37"/>
      <c r="Q79" s="104"/>
      <c r="S79" s="37"/>
      <c r="T79" s="37"/>
      <c r="U79" s="37"/>
      <c r="V79" s="37"/>
    </row>
    <row r="80" spans="15:22" x14ac:dyDescent="0.3">
      <c r="O80" s="104"/>
      <c r="P80" s="37"/>
      <c r="Q80" s="104"/>
      <c r="S80" s="37"/>
      <c r="T80" s="37"/>
      <c r="U80" s="37"/>
      <c r="V80" s="37"/>
    </row>
    <row r="81" spans="15:22" x14ac:dyDescent="0.3">
      <c r="O81" s="104"/>
      <c r="P81" s="37"/>
      <c r="Q81" s="104"/>
      <c r="S81" s="37"/>
      <c r="T81" s="37"/>
      <c r="U81" s="37"/>
      <c r="V81" s="37"/>
    </row>
    <row r="82" spans="15:22" x14ac:dyDescent="0.3">
      <c r="O82" s="104"/>
      <c r="P82" s="37"/>
      <c r="Q82" s="104"/>
      <c r="S82" s="37"/>
      <c r="T82" s="37"/>
      <c r="U82" s="37"/>
      <c r="V82" s="37"/>
    </row>
    <row r="83" spans="15:22" x14ac:dyDescent="0.3">
      <c r="O83" s="104"/>
      <c r="P83" s="37"/>
      <c r="Q83" s="104"/>
      <c r="S83" s="37"/>
      <c r="T83" s="37"/>
      <c r="U83" s="37"/>
      <c r="V83" s="37"/>
    </row>
    <row r="84" spans="15:22" x14ac:dyDescent="0.3">
      <c r="O84" s="104"/>
      <c r="P84" s="37"/>
      <c r="Q84" s="104"/>
      <c r="S84" s="37"/>
      <c r="T84" s="37"/>
      <c r="U84" s="37"/>
      <c r="V84" s="37"/>
    </row>
    <row r="85" spans="15:22" x14ac:dyDescent="0.3">
      <c r="O85" s="104"/>
      <c r="P85" s="37"/>
      <c r="Q85" s="104"/>
      <c r="S85" s="37"/>
      <c r="T85" s="37"/>
      <c r="U85" s="37"/>
      <c r="V85" s="37"/>
    </row>
    <row r="86" spans="15:22" x14ac:dyDescent="0.3">
      <c r="O86" s="104"/>
      <c r="P86" s="37"/>
      <c r="Q86" s="104"/>
      <c r="S86" s="37"/>
      <c r="T86" s="37"/>
      <c r="U86" s="37"/>
      <c r="V86" s="37"/>
    </row>
    <row r="87" spans="15:22" x14ac:dyDescent="0.3">
      <c r="O87" s="104"/>
      <c r="P87" s="37"/>
      <c r="Q87" s="104"/>
      <c r="S87" s="37"/>
      <c r="T87" s="37"/>
      <c r="U87" s="37"/>
      <c r="V87" s="37"/>
    </row>
    <row r="88" spans="15:22" x14ac:dyDescent="0.3">
      <c r="O88" s="104"/>
      <c r="P88" s="37"/>
      <c r="Q88" s="104"/>
      <c r="S88" s="37"/>
      <c r="T88" s="37"/>
      <c r="U88" s="37"/>
      <c r="V88" s="37"/>
    </row>
    <row r="89" spans="15:22" x14ac:dyDescent="0.3">
      <c r="O89" s="104"/>
      <c r="P89" s="37"/>
      <c r="Q89" s="104"/>
      <c r="S89" s="37"/>
      <c r="T89" s="37"/>
      <c r="U89" s="37"/>
      <c r="V89" s="37"/>
    </row>
    <row r="90" spans="15:22" x14ac:dyDescent="0.3">
      <c r="O90" s="104"/>
      <c r="P90" s="37"/>
      <c r="Q90" s="104"/>
    </row>
    <row r="91" spans="15:22" x14ac:dyDescent="0.3">
      <c r="O91" s="104"/>
      <c r="P91" s="37"/>
      <c r="Q91" s="104"/>
    </row>
    <row r="92" spans="15:22" x14ac:dyDescent="0.3">
      <c r="O92" s="104"/>
      <c r="P92" s="37"/>
      <c r="Q92" s="104"/>
    </row>
    <row r="93" spans="15:22" x14ac:dyDescent="0.3">
      <c r="O93" s="104"/>
      <c r="P93" s="37"/>
      <c r="Q93" s="104"/>
    </row>
    <row r="94" spans="15:22" x14ac:dyDescent="0.3">
      <c r="O94" s="104"/>
      <c r="P94" s="37"/>
      <c r="Q94" s="104"/>
    </row>
    <row r="95" spans="15:22" x14ac:dyDescent="0.3">
      <c r="O95" s="104"/>
      <c r="P95" s="37"/>
      <c r="Q95" s="104"/>
    </row>
    <row r="96" spans="15:22" x14ac:dyDescent="0.3">
      <c r="O96" s="104"/>
      <c r="P96" s="37"/>
      <c r="Q96" s="104"/>
    </row>
    <row r="97" spans="15:17" x14ac:dyDescent="0.3">
      <c r="O97" s="104"/>
      <c r="P97" s="37"/>
      <c r="Q97" s="104"/>
    </row>
    <row r="98" spans="15:17" x14ac:dyDescent="0.3">
      <c r="O98" s="104"/>
      <c r="P98" s="37"/>
      <c r="Q98" s="104"/>
    </row>
    <row r="99" spans="15:17" x14ac:dyDescent="0.3">
      <c r="O99" s="104"/>
      <c r="P99" s="37"/>
      <c r="Q99" s="104"/>
    </row>
    <row r="100" spans="15:17" x14ac:dyDescent="0.3">
      <c r="O100" s="104"/>
      <c r="P100" s="37"/>
      <c r="Q100" s="104"/>
    </row>
    <row r="101" spans="15:17" x14ac:dyDescent="0.3">
      <c r="O101" s="104"/>
      <c r="P101" s="37"/>
      <c r="Q101" s="104"/>
    </row>
    <row r="102" spans="15:17" x14ac:dyDescent="0.3">
      <c r="O102" s="104"/>
      <c r="P102" s="37"/>
      <c r="Q102" s="104"/>
    </row>
    <row r="103" spans="15:17" x14ac:dyDescent="0.3">
      <c r="O103" s="104"/>
      <c r="P103" s="37"/>
      <c r="Q103" s="104"/>
    </row>
    <row r="104" spans="15:17" x14ac:dyDescent="0.3">
      <c r="O104" s="104"/>
      <c r="P104" s="37"/>
      <c r="Q104" s="104"/>
    </row>
    <row r="105" spans="15:17" x14ac:dyDescent="0.3">
      <c r="O105" s="104"/>
      <c r="P105" s="37"/>
      <c r="Q105" s="104"/>
    </row>
    <row r="106" spans="15:17" x14ac:dyDescent="0.3">
      <c r="O106" s="104"/>
      <c r="P106" s="37"/>
      <c r="Q106" s="104"/>
    </row>
    <row r="107" spans="15:17" x14ac:dyDescent="0.3">
      <c r="O107" s="104"/>
      <c r="P107" s="37"/>
      <c r="Q107" s="104"/>
    </row>
    <row r="108" spans="15:17" x14ac:dyDescent="0.3">
      <c r="O108" s="104"/>
      <c r="P108" s="37"/>
      <c r="Q108" s="104"/>
    </row>
    <row r="109" spans="15:17" x14ac:dyDescent="0.3">
      <c r="O109" s="104"/>
      <c r="P109" s="37"/>
      <c r="Q109" s="104"/>
    </row>
    <row r="110" spans="15:17" x14ac:dyDescent="0.3">
      <c r="O110" s="104"/>
      <c r="P110" s="37"/>
      <c r="Q110" s="104"/>
    </row>
    <row r="111" spans="15:17" x14ac:dyDescent="0.3">
      <c r="O111" s="104"/>
      <c r="P111" s="37"/>
      <c r="Q111" s="104"/>
    </row>
    <row r="112" spans="15:17" x14ac:dyDescent="0.3">
      <c r="O112" s="104"/>
      <c r="P112" s="37"/>
      <c r="Q112" s="104"/>
    </row>
    <row r="113" spans="15:17" x14ac:dyDescent="0.3">
      <c r="O113" s="104"/>
      <c r="P113" s="37"/>
      <c r="Q113" s="104"/>
    </row>
    <row r="114" spans="15:17" x14ac:dyDescent="0.3">
      <c r="O114" s="104"/>
      <c r="P114" s="37"/>
      <c r="Q114" s="104"/>
    </row>
    <row r="115" spans="15:17" x14ac:dyDescent="0.3">
      <c r="O115" s="104"/>
      <c r="P115" s="37"/>
      <c r="Q115" s="104"/>
    </row>
    <row r="116" spans="15:17" x14ac:dyDescent="0.3">
      <c r="O116" s="104"/>
      <c r="P116" s="37"/>
      <c r="Q116" s="104"/>
    </row>
    <row r="117" spans="15:17" x14ac:dyDescent="0.3">
      <c r="O117" s="104"/>
      <c r="P117" s="37"/>
      <c r="Q117" s="104"/>
    </row>
    <row r="118" spans="15:17" x14ac:dyDescent="0.3">
      <c r="O118" s="104"/>
      <c r="P118" s="37"/>
      <c r="Q118" s="104"/>
    </row>
    <row r="119" spans="15:17" x14ac:dyDescent="0.3">
      <c r="O119" s="104"/>
      <c r="P119" s="37"/>
      <c r="Q119" s="104"/>
    </row>
    <row r="120" spans="15:17" x14ac:dyDescent="0.3">
      <c r="O120" s="104"/>
      <c r="P120" s="37"/>
      <c r="Q120" s="104"/>
    </row>
    <row r="121" spans="15:17" x14ac:dyDescent="0.3">
      <c r="O121" s="104"/>
      <c r="P121" s="37"/>
      <c r="Q121" s="104"/>
    </row>
    <row r="122" spans="15:17" x14ac:dyDescent="0.3">
      <c r="O122" s="104"/>
      <c r="P122" s="37"/>
      <c r="Q122" s="104"/>
    </row>
    <row r="123" spans="15:17" x14ac:dyDescent="0.3">
      <c r="O123" s="104"/>
      <c r="P123" s="37"/>
      <c r="Q123" s="104"/>
    </row>
    <row r="124" spans="15:17" x14ac:dyDescent="0.3">
      <c r="O124" s="104"/>
      <c r="P124" s="37"/>
      <c r="Q124" s="104"/>
    </row>
    <row r="125" spans="15:17" x14ac:dyDescent="0.3">
      <c r="O125" s="104"/>
      <c r="P125" s="37"/>
      <c r="Q125" s="104"/>
    </row>
    <row r="126" spans="15:17" x14ac:dyDescent="0.3">
      <c r="O126" s="104"/>
      <c r="P126" s="37"/>
      <c r="Q126" s="104"/>
    </row>
    <row r="127" spans="15:17" x14ac:dyDescent="0.3">
      <c r="O127" s="104"/>
      <c r="P127" s="37"/>
      <c r="Q127" s="104"/>
    </row>
    <row r="128" spans="15:17" x14ac:dyDescent="0.3">
      <c r="O128" s="104"/>
      <c r="P128" s="37"/>
      <c r="Q128" s="104"/>
    </row>
    <row r="129" spans="15:17" x14ac:dyDescent="0.3">
      <c r="O129" s="104"/>
      <c r="P129" s="37"/>
      <c r="Q129" s="104"/>
    </row>
    <row r="130" spans="15:17" x14ac:dyDescent="0.3">
      <c r="O130" s="104"/>
      <c r="P130" s="37"/>
      <c r="Q130" s="104"/>
    </row>
    <row r="131" spans="15:17" x14ac:dyDescent="0.3">
      <c r="O131" s="104"/>
      <c r="P131" s="37"/>
      <c r="Q131" s="104"/>
    </row>
    <row r="132" spans="15:17" x14ac:dyDescent="0.3">
      <c r="O132" s="104"/>
      <c r="P132" s="37"/>
      <c r="Q132" s="104"/>
    </row>
    <row r="133" spans="15:17" x14ac:dyDescent="0.3">
      <c r="O133" s="104"/>
      <c r="P133" s="37"/>
      <c r="Q133" s="104"/>
    </row>
    <row r="134" spans="15:17" x14ac:dyDescent="0.3">
      <c r="O134" s="104"/>
      <c r="P134" s="37"/>
      <c r="Q134" s="104"/>
    </row>
    <row r="135" spans="15:17" x14ac:dyDescent="0.3">
      <c r="O135" s="104"/>
      <c r="P135" s="37"/>
      <c r="Q135" s="104"/>
    </row>
    <row r="136" spans="15:17" x14ac:dyDescent="0.3">
      <c r="O136" s="104"/>
      <c r="P136" s="37"/>
      <c r="Q136" s="104"/>
    </row>
    <row r="137" spans="15:17" x14ac:dyDescent="0.3">
      <c r="O137" s="104"/>
      <c r="P137" s="37"/>
      <c r="Q137" s="104"/>
    </row>
    <row r="138" spans="15:17" x14ac:dyDescent="0.3">
      <c r="O138" s="104"/>
      <c r="P138" s="37"/>
      <c r="Q138" s="104"/>
    </row>
    <row r="139" spans="15:17" x14ac:dyDescent="0.3">
      <c r="O139" s="104"/>
      <c r="P139" s="37"/>
      <c r="Q139" s="104"/>
    </row>
    <row r="140" spans="15:17" x14ac:dyDescent="0.3">
      <c r="O140" s="104"/>
      <c r="P140" s="37"/>
      <c r="Q140" s="104"/>
    </row>
    <row r="141" spans="15:17" x14ac:dyDescent="0.3">
      <c r="O141" s="104"/>
      <c r="P141" s="37"/>
      <c r="Q141" s="104"/>
    </row>
    <row r="142" spans="15:17" x14ac:dyDescent="0.3">
      <c r="O142" s="104"/>
      <c r="P142" s="37"/>
      <c r="Q142" s="104"/>
    </row>
    <row r="143" spans="15:17" x14ac:dyDescent="0.3">
      <c r="O143" s="104"/>
      <c r="P143" s="37"/>
      <c r="Q143" s="104"/>
    </row>
    <row r="144" spans="15:17" x14ac:dyDescent="0.3">
      <c r="O144" s="104"/>
      <c r="P144" s="37"/>
      <c r="Q144" s="104"/>
    </row>
    <row r="145" spans="15:17" x14ac:dyDescent="0.3">
      <c r="O145" s="104"/>
      <c r="P145" s="37"/>
      <c r="Q145" s="104"/>
    </row>
    <row r="146" spans="15:17" x14ac:dyDescent="0.3">
      <c r="O146" s="104"/>
      <c r="P146" s="37"/>
      <c r="Q146" s="104"/>
    </row>
    <row r="147" spans="15:17" x14ac:dyDescent="0.3">
      <c r="O147" s="104"/>
      <c r="P147" s="37"/>
      <c r="Q147" s="104"/>
    </row>
    <row r="148" spans="15:17" x14ac:dyDescent="0.3">
      <c r="O148" s="104"/>
      <c r="P148" s="37"/>
      <c r="Q148" s="104"/>
    </row>
    <row r="149" spans="15:17" x14ac:dyDescent="0.3">
      <c r="O149" s="104"/>
      <c r="P149" s="37"/>
      <c r="Q149" s="104"/>
    </row>
    <row r="150" spans="15:17" x14ac:dyDescent="0.3">
      <c r="O150" s="104"/>
      <c r="P150" s="37"/>
      <c r="Q150" s="104"/>
    </row>
    <row r="151" spans="15:17" x14ac:dyDescent="0.3">
      <c r="O151" s="104"/>
      <c r="P151" s="37"/>
      <c r="Q151" s="104"/>
    </row>
    <row r="152" spans="15:17" x14ac:dyDescent="0.3">
      <c r="O152" s="104"/>
      <c r="P152" s="37"/>
      <c r="Q152" s="104"/>
    </row>
    <row r="153" spans="15:17" x14ac:dyDescent="0.3">
      <c r="O153" s="104"/>
      <c r="P153" s="37"/>
      <c r="Q153" s="104"/>
    </row>
    <row r="154" spans="15:17" x14ac:dyDescent="0.3">
      <c r="O154" s="104"/>
      <c r="P154" s="37"/>
      <c r="Q154" s="104"/>
    </row>
    <row r="155" spans="15:17" x14ac:dyDescent="0.3">
      <c r="O155" s="104"/>
      <c r="P155" s="37"/>
      <c r="Q155" s="104"/>
    </row>
    <row r="156" spans="15:17" x14ac:dyDescent="0.3">
      <c r="O156" s="104"/>
      <c r="P156" s="37"/>
      <c r="Q156" s="104"/>
    </row>
    <row r="157" spans="15:17" x14ac:dyDescent="0.3">
      <c r="O157" s="104"/>
      <c r="P157" s="37"/>
      <c r="Q157" s="104"/>
    </row>
    <row r="158" spans="15:17" x14ac:dyDescent="0.3">
      <c r="O158" s="104"/>
      <c r="P158" s="37"/>
      <c r="Q158" s="104"/>
    </row>
    <row r="159" spans="15:17" x14ac:dyDescent="0.3">
      <c r="O159" s="104"/>
      <c r="P159" s="37"/>
      <c r="Q159" s="104"/>
    </row>
    <row r="160" spans="15:17" x14ac:dyDescent="0.3">
      <c r="O160" s="104"/>
      <c r="P160" s="37"/>
      <c r="Q160" s="104"/>
    </row>
    <row r="161" spans="15:17" x14ac:dyDescent="0.3">
      <c r="O161" s="104"/>
      <c r="P161" s="37"/>
      <c r="Q161" s="104"/>
    </row>
    <row r="162" spans="15:17" x14ac:dyDescent="0.3">
      <c r="O162" s="104"/>
      <c r="P162" s="37"/>
      <c r="Q162" s="104"/>
    </row>
    <row r="163" spans="15:17" x14ac:dyDescent="0.3">
      <c r="O163" s="104"/>
      <c r="P163" s="37"/>
      <c r="Q163" s="104"/>
    </row>
    <row r="164" spans="15:17" x14ac:dyDescent="0.3">
      <c r="O164" s="104"/>
      <c r="P164" s="37"/>
      <c r="Q164" s="104"/>
    </row>
    <row r="165" spans="15:17" x14ac:dyDescent="0.3">
      <c r="O165" s="104"/>
      <c r="P165" s="37"/>
      <c r="Q165" s="104"/>
    </row>
    <row r="166" spans="15:17" x14ac:dyDescent="0.3">
      <c r="O166" s="104"/>
      <c r="P166" s="37"/>
      <c r="Q166" s="104"/>
    </row>
    <row r="167" spans="15:17" x14ac:dyDescent="0.3">
      <c r="O167" s="104"/>
      <c r="P167" s="37"/>
      <c r="Q167" s="104"/>
    </row>
    <row r="168" spans="15:17" x14ac:dyDescent="0.3">
      <c r="O168" s="104"/>
      <c r="P168" s="37"/>
      <c r="Q168" s="104"/>
    </row>
    <row r="169" spans="15:17" x14ac:dyDescent="0.3">
      <c r="O169" s="104"/>
      <c r="P169" s="37"/>
      <c r="Q169" s="104"/>
    </row>
    <row r="170" spans="15:17" x14ac:dyDescent="0.3">
      <c r="O170" s="104"/>
      <c r="P170" s="37"/>
      <c r="Q170" s="104"/>
    </row>
    <row r="171" spans="15:17" x14ac:dyDescent="0.3">
      <c r="O171" s="104"/>
      <c r="P171" s="37"/>
      <c r="Q171" s="104"/>
    </row>
    <row r="172" spans="15:17" x14ac:dyDescent="0.3">
      <c r="O172" s="104"/>
      <c r="P172" s="37"/>
      <c r="Q172" s="104"/>
    </row>
    <row r="173" spans="15:17" x14ac:dyDescent="0.3">
      <c r="O173" s="104"/>
      <c r="P173" s="37"/>
      <c r="Q173" s="104"/>
    </row>
    <row r="174" spans="15:17" x14ac:dyDescent="0.3">
      <c r="O174" s="104"/>
      <c r="P174" s="37"/>
      <c r="Q174" s="104"/>
    </row>
    <row r="175" spans="15:17" x14ac:dyDescent="0.3">
      <c r="O175" s="104"/>
      <c r="P175" s="37"/>
      <c r="Q175" s="104"/>
    </row>
    <row r="176" spans="15:17" x14ac:dyDescent="0.3">
      <c r="O176" s="104"/>
      <c r="P176" s="37"/>
      <c r="Q176" s="104"/>
    </row>
    <row r="177" spans="15:17" x14ac:dyDescent="0.3">
      <c r="O177" s="104"/>
      <c r="P177" s="37"/>
      <c r="Q177" s="104"/>
    </row>
    <row r="178" spans="15:17" x14ac:dyDescent="0.3">
      <c r="O178" s="104"/>
      <c r="P178" s="37"/>
      <c r="Q178" s="104"/>
    </row>
    <row r="179" spans="15:17" x14ac:dyDescent="0.3">
      <c r="O179" s="104"/>
      <c r="P179" s="37"/>
      <c r="Q179" s="104"/>
    </row>
    <row r="180" spans="15:17" x14ac:dyDescent="0.3">
      <c r="O180" s="104"/>
      <c r="P180" s="37"/>
      <c r="Q180" s="104"/>
    </row>
    <row r="181" spans="15:17" x14ac:dyDescent="0.3">
      <c r="O181" s="104"/>
      <c r="P181" s="37"/>
      <c r="Q181" s="104"/>
    </row>
    <row r="182" spans="15:17" x14ac:dyDescent="0.3">
      <c r="O182" s="104"/>
      <c r="P182" s="37"/>
      <c r="Q182" s="104"/>
    </row>
    <row r="183" spans="15:17" x14ac:dyDescent="0.3">
      <c r="O183" s="104"/>
      <c r="P183" s="37"/>
      <c r="Q183" s="104"/>
    </row>
    <row r="184" spans="15:17" x14ac:dyDescent="0.3">
      <c r="O184" s="104"/>
      <c r="P184" s="37"/>
      <c r="Q184" s="104"/>
    </row>
    <row r="185" spans="15:17" x14ac:dyDescent="0.3">
      <c r="O185" s="104"/>
      <c r="P185" s="37"/>
      <c r="Q185" s="104"/>
    </row>
    <row r="186" spans="15:17" x14ac:dyDescent="0.3">
      <c r="O186" s="104"/>
      <c r="P186" s="37"/>
      <c r="Q186" s="104"/>
    </row>
    <row r="187" spans="15:17" x14ac:dyDescent="0.3">
      <c r="O187" s="104"/>
      <c r="P187" s="37"/>
      <c r="Q187" s="104"/>
    </row>
    <row r="188" spans="15:17" x14ac:dyDescent="0.3">
      <c r="O188" s="104"/>
      <c r="P188" s="37"/>
      <c r="Q188" s="104"/>
    </row>
    <row r="189" spans="15:17" x14ac:dyDescent="0.3">
      <c r="O189" s="104"/>
      <c r="P189" s="37"/>
      <c r="Q189" s="104"/>
    </row>
    <row r="190" spans="15:17" x14ac:dyDescent="0.3">
      <c r="O190" s="104"/>
      <c r="P190" s="37"/>
      <c r="Q190" s="104"/>
    </row>
    <row r="191" spans="15:17" x14ac:dyDescent="0.3">
      <c r="O191" s="104"/>
      <c r="P191" s="37"/>
      <c r="Q191" s="104"/>
    </row>
    <row r="192" spans="15:17" x14ac:dyDescent="0.3">
      <c r="O192" s="104"/>
      <c r="P192" s="37"/>
      <c r="Q192" s="104"/>
    </row>
    <row r="193" spans="15:17" x14ac:dyDescent="0.3">
      <c r="O193" s="104"/>
      <c r="P193" s="37"/>
      <c r="Q193" s="104"/>
    </row>
    <row r="194" spans="15:17" x14ac:dyDescent="0.3">
      <c r="O194" s="104"/>
      <c r="P194" s="37"/>
      <c r="Q194" s="104"/>
    </row>
    <row r="195" spans="15:17" x14ac:dyDescent="0.3">
      <c r="O195" s="104"/>
      <c r="P195" s="37"/>
      <c r="Q195" s="104"/>
    </row>
    <row r="196" spans="15:17" x14ac:dyDescent="0.3">
      <c r="O196" s="104"/>
      <c r="P196" s="37"/>
      <c r="Q196" s="104"/>
    </row>
    <row r="197" spans="15:17" x14ac:dyDescent="0.3">
      <c r="O197" s="104"/>
      <c r="P197" s="37"/>
      <c r="Q197" s="104"/>
    </row>
    <row r="198" spans="15:17" x14ac:dyDescent="0.3">
      <c r="O198" s="104"/>
      <c r="P198" s="37"/>
      <c r="Q198" s="104"/>
    </row>
    <row r="199" spans="15:17" x14ac:dyDescent="0.3">
      <c r="O199" s="104"/>
      <c r="P199" s="37"/>
      <c r="Q199" s="104"/>
    </row>
    <row r="200" spans="15:17" x14ac:dyDescent="0.3">
      <c r="O200" s="104"/>
      <c r="P200" s="37"/>
      <c r="Q200" s="104"/>
    </row>
    <row r="201" spans="15:17" x14ac:dyDescent="0.3">
      <c r="O201" s="104"/>
      <c r="P201" s="37"/>
      <c r="Q201" s="104"/>
    </row>
    <row r="202" spans="15:17" x14ac:dyDescent="0.3">
      <c r="O202" s="104"/>
      <c r="P202" s="37"/>
      <c r="Q202" s="104"/>
    </row>
    <row r="203" spans="15:17" x14ac:dyDescent="0.3">
      <c r="O203" s="104"/>
      <c r="P203" s="37"/>
      <c r="Q203" s="104"/>
    </row>
    <row r="204" spans="15:17" x14ac:dyDescent="0.3">
      <c r="O204" s="104"/>
      <c r="P204" s="37"/>
      <c r="Q204" s="104"/>
    </row>
    <row r="205" spans="15:17" x14ac:dyDescent="0.3">
      <c r="O205" s="104"/>
      <c r="P205" s="37"/>
      <c r="Q205" s="104"/>
    </row>
    <row r="206" spans="15:17" x14ac:dyDescent="0.3">
      <c r="O206" s="104"/>
      <c r="P206" s="37"/>
      <c r="Q206" s="104"/>
    </row>
    <row r="207" spans="15:17" x14ac:dyDescent="0.3">
      <c r="O207" s="104"/>
      <c r="P207" s="37"/>
      <c r="Q207" s="104"/>
    </row>
    <row r="208" spans="15:17" x14ac:dyDescent="0.3">
      <c r="O208" s="104"/>
      <c r="P208" s="37"/>
      <c r="Q208" s="104"/>
    </row>
    <row r="209" spans="15:17" x14ac:dyDescent="0.3">
      <c r="O209" s="104"/>
      <c r="P209" s="37"/>
      <c r="Q209" s="104"/>
    </row>
    <row r="210" spans="15:17" x14ac:dyDescent="0.3">
      <c r="O210" s="104"/>
      <c r="P210" s="37"/>
      <c r="Q210" s="104"/>
    </row>
    <row r="211" spans="15:17" x14ac:dyDescent="0.3">
      <c r="O211" s="104"/>
      <c r="P211" s="37"/>
      <c r="Q211" s="104"/>
    </row>
    <row r="212" spans="15:17" x14ac:dyDescent="0.3">
      <c r="O212" s="104"/>
      <c r="P212" s="37"/>
      <c r="Q212" s="104"/>
    </row>
    <row r="213" spans="15:17" x14ac:dyDescent="0.3">
      <c r="O213" s="104"/>
      <c r="P213" s="37"/>
      <c r="Q213" s="104"/>
    </row>
    <row r="214" spans="15:17" x14ac:dyDescent="0.3">
      <c r="O214" s="104"/>
      <c r="P214" s="37"/>
      <c r="Q214" s="104"/>
    </row>
    <row r="215" spans="15:17" x14ac:dyDescent="0.3">
      <c r="O215" s="104"/>
      <c r="P215" s="37"/>
      <c r="Q215" s="104"/>
    </row>
    <row r="216" spans="15:17" x14ac:dyDescent="0.3">
      <c r="O216" s="104"/>
      <c r="P216" s="37"/>
      <c r="Q216" s="104"/>
    </row>
    <row r="217" spans="15:17" x14ac:dyDescent="0.3">
      <c r="O217" s="104"/>
      <c r="P217" s="37"/>
      <c r="Q217" s="104"/>
    </row>
    <row r="218" spans="15:17" x14ac:dyDescent="0.3">
      <c r="O218" s="104"/>
      <c r="P218" s="37"/>
      <c r="Q218" s="104"/>
    </row>
    <row r="219" spans="15:17" x14ac:dyDescent="0.3">
      <c r="O219" s="104"/>
      <c r="P219" s="37"/>
      <c r="Q219" s="104"/>
    </row>
    <row r="220" spans="15:17" x14ac:dyDescent="0.3">
      <c r="O220" s="104"/>
      <c r="P220" s="37"/>
      <c r="Q220" s="104"/>
    </row>
    <row r="221" spans="15:17" x14ac:dyDescent="0.3">
      <c r="O221" s="104"/>
      <c r="P221" s="37"/>
      <c r="Q221" s="104"/>
    </row>
    <row r="222" spans="15:17" x14ac:dyDescent="0.3">
      <c r="O222" s="104"/>
      <c r="P222" s="37"/>
      <c r="Q222" s="104"/>
    </row>
    <row r="223" spans="15:17" x14ac:dyDescent="0.3">
      <c r="O223" s="104"/>
      <c r="P223" s="37"/>
      <c r="Q223" s="104"/>
    </row>
    <row r="224" spans="15:17" x14ac:dyDescent="0.3">
      <c r="O224" s="104"/>
      <c r="P224" s="37"/>
      <c r="Q224" s="104"/>
    </row>
    <row r="225" spans="15:17" x14ac:dyDescent="0.3">
      <c r="O225" s="104"/>
      <c r="P225" s="37"/>
      <c r="Q225" s="104"/>
    </row>
    <row r="226" spans="15:17" x14ac:dyDescent="0.3">
      <c r="O226" s="104"/>
      <c r="P226" s="37"/>
      <c r="Q226" s="104"/>
    </row>
    <row r="227" spans="15:17" x14ac:dyDescent="0.3">
      <c r="O227" s="104"/>
      <c r="P227" s="37"/>
      <c r="Q227" s="104"/>
    </row>
    <row r="228" spans="15:17" x14ac:dyDescent="0.3">
      <c r="O228" s="104"/>
      <c r="P228" s="37"/>
      <c r="Q228" s="104"/>
    </row>
    <row r="229" spans="15:17" x14ac:dyDescent="0.3">
      <c r="O229" s="104"/>
      <c r="P229" s="37"/>
      <c r="Q229" s="104"/>
    </row>
    <row r="230" spans="15:17" x14ac:dyDescent="0.3">
      <c r="O230" s="104"/>
      <c r="P230" s="37"/>
      <c r="Q230" s="104"/>
    </row>
    <row r="231" spans="15:17" x14ac:dyDescent="0.3">
      <c r="O231" s="104"/>
      <c r="P231" s="37"/>
      <c r="Q231" s="104"/>
    </row>
    <row r="232" spans="15:17" x14ac:dyDescent="0.3">
      <c r="O232" s="104"/>
      <c r="P232" s="37"/>
      <c r="Q232" s="104"/>
    </row>
    <row r="233" spans="15:17" x14ac:dyDescent="0.3">
      <c r="O233" s="104"/>
      <c r="P233" s="37"/>
      <c r="Q233" s="104"/>
    </row>
    <row r="234" spans="15:17" x14ac:dyDescent="0.3">
      <c r="O234" s="104"/>
      <c r="P234" s="37"/>
      <c r="Q234" s="104"/>
    </row>
    <row r="235" spans="15:17" x14ac:dyDescent="0.3">
      <c r="O235" s="104"/>
      <c r="P235" s="37"/>
      <c r="Q235" s="104"/>
    </row>
    <row r="236" spans="15:17" x14ac:dyDescent="0.3">
      <c r="O236" s="104"/>
      <c r="P236" s="37"/>
      <c r="Q236" s="104"/>
    </row>
    <row r="237" spans="15:17" x14ac:dyDescent="0.3">
      <c r="O237" s="104"/>
      <c r="P237" s="37"/>
      <c r="Q237" s="104"/>
    </row>
    <row r="238" spans="15:17" x14ac:dyDescent="0.3">
      <c r="O238" s="104"/>
      <c r="P238" s="37"/>
      <c r="Q238" s="104"/>
    </row>
    <row r="239" spans="15:17" x14ac:dyDescent="0.3">
      <c r="O239" s="104"/>
      <c r="P239" s="37"/>
      <c r="Q239" s="104"/>
    </row>
    <row r="240" spans="15:17" x14ac:dyDescent="0.3">
      <c r="O240" s="104"/>
      <c r="P240" s="37"/>
      <c r="Q240" s="104"/>
    </row>
    <row r="241" spans="15:17" x14ac:dyDescent="0.3">
      <c r="O241" s="104"/>
      <c r="P241" s="37"/>
      <c r="Q241" s="104"/>
    </row>
    <row r="242" spans="15:17" x14ac:dyDescent="0.3">
      <c r="O242" s="104"/>
      <c r="P242" s="37"/>
      <c r="Q242" s="104"/>
    </row>
    <row r="243" spans="15:17" x14ac:dyDescent="0.3">
      <c r="O243" s="104"/>
      <c r="P243" s="37"/>
      <c r="Q243" s="104"/>
    </row>
    <row r="244" spans="15:17" x14ac:dyDescent="0.3">
      <c r="O244" s="104"/>
      <c r="P244" s="37"/>
      <c r="Q244" s="104"/>
    </row>
    <row r="245" spans="15:17" x14ac:dyDescent="0.3">
      <c r="O245" s="104"/>
      <c r="P245" s="37"/>
      <c r="Q245" s="104"/>
    </row>
    <row r="246" spans="15:17" x14ac:dyDescent="0.3">
      <c r="O246" s="104"/>
      <c r="P246" s="37"/>
      <c r="Q246" s="104"/>
    </row>
    <row r="247" spans="15:17" x14ac:dyDescent="0.3">
      <c r="O247" s="104"/>
      <c r="P247" s="37"/>
      <c r="Q247" s="104"/>
    </row>
    <row r="248" spans="15:17" x14ac:dyDescent="0.3">
      <c r="O248" s="104"/>
      <c r="P248" s="37"/>
      <c r="Q248" s="104"/>
    </row>
    <row r="249" spans="15:17" x14ac:dyDescent="0.3">
      <c r="O249" s="104"/>
      <c r="P249" s="37"/>
      <c r="Q249" s="104"/>
    </row>
    <row r="250" spans="15:17" x14ac:dyDescent="0.3">
      <c r="O250" s="104"/>
      <c r="P250" s="37"/>
      <c r="Q250" s="104"/>
    </row>
    <row r="251" spans="15:17" x14ac:dyDescent="0.3">
      <c r="O251" s="104"/>
      <c r="P251" s="37"/>
      <c r="Q251" s="104"/>
    </row>
    <row r="252" spans="15:17" x14ac:dyDescent="0.3">
      <c r="O252" s="104"/>
      <c r="P252" s="37"/>
      <c r="Q252" s="104"/>
    </row>
    <row r="253" spans="15:17" x14ac:dyDescent="0.3">
      <c r="O253" s="104"/>
      <c r="P253" s="37"/>
      <c r="Q253" s="104"/>
    </row>
    <row r="254" spans="15:17" x14ac:dyDescent="0.3">
      <c r="O254" s="104"/>
      <c r="P254" s="37"/>
      <c r="Q254" s="104"/>
    </row>
    <row r="255" spans="15:17" x14ac:dyDescent="0.3">
      <c r="O255" s="104"/>
      <c r="P255" s="37"/>
      <c r="Q255" s="104"/>
    </row>
    <row r="256" spans="15:17" x14ac:dyDescent="0.3">
      <c r="O256" s="104"/>
      <c r="P256" s="37"/>
      <c r="Q256" s="104"/>
    </row>
    <row r="257" spans="15:17" x14ac:dyDescent="0.3">
      <c r="O257" s="104"/>
      <c r="P257" s="37"/>
      <c r="Q257" s="104"/>
    </row>
    <row r="258" spans="15:17" x14ac:dyDescent="0.3">
      <c r="O258" s="104"/>
      <c r="P258" s="37"/>
      <c r="Q258" s="104"/>
    </row>
    <row r="259" spans="15:17" x14ac:dyDescent="0.3">
      <c r="O259" s="104"/>
      <c r="P259" s="37"/>
      <c r="Q259" s="104"/>
    </row>
    <row r="260" spans="15:17" x14ac:dyDescent="0.3">
      <c r="O260" s="104"/>
      <c r="P260" s="37"/>
      <c r="Q260" s="104"/>
    </row>
    <row r="261" spans="15:17" x14ac:dyDescent="0.3">
      <c r="O261" s="104"/>
      <c r="P261" s="37"/>
      <c r="Q261" s="104"/>
    </row>
    <row r="262" spans="15:17" x14ac:dyDescent="0.3">
      <c r="O262" s="104"/>
      <c r="P262" s="37"/>
      <c r="Q262" s="104"/>
    </row>
    <row r="263" spans="15:17" x14ac:dyDescent="0.3">
      <c r="O263" s="104"/>
      <c r="P263" s="37"/>
      <c r="Q263" s="104"/>
    </row>
    <row r="264" spans="15:17" x14ac:dyDescent="0.3">
      <c r="O264" s="104"/>
      <c r="P264" s="37"/>
      <c r="Q264" s="104"/>
    </row>
    <row r="265" spans="15:17" x14ac:dyDescent="0.3">
      <c r="O265" s="104"/>
      <c r="P265" s="37"/>
      <c r="Q265" s="104"/>
    </row>
    <row r="266" spans="15:17" x14ac:dyDescent="0.3">
      <c r="O266" s="104"/>
      <c r="P266" s="37"/>
      <c r="Q266" s="104"/>
    </row>
    <row r="267" spans="15:17" x14ac:dyDescent="0.3">
      <c r="O267" s="104"/>
      <c r="P267" s="37"/>
      <c r="Q267" s="104"/>
    </row>
    <row r="268" spans="15:17" x14ac:dyDescent="0.3">
      <c r="O268" s="104"/>
      <c r="P268" s="37"/>
      <c r="Q268" s="104"/>
    </row>
    <row r="269" spans="15:17" x14ac:dyDescent="0.3">
      <c r="O269" s="104"/>
      <c r="P269" s="37"/>
      <c r="Q269" s="104"/>
    </row>
    <row r="270" spans="15:17" x14ac:dyDescent="0.3">
      <c r="O270" s="104"/>
      <c r="P270" s="37"/>
      <c r="Q270" s="104"/>
    </row>
    <row r="271" spans="15:17" x14ac:dyDescent="0.3">
      <c r="O271" s="104"/>
      <c r="P271" s="37"/>
      <c r="Q271" s="104"/>
    </row>
    <row r="272" spans="15:17" x14ac:dyDescent="0.3">
      <c r="O272" s="104"/>
      <c r="P272" s="37"/>
      <c r="Q272" s="104"/>
    </row>
    <row r="273" spans="15:17" x14ac:dyDescent="0.3">
      <c r="O273" s="104"/>
      <c r="P273" s="37"/>
      <c r="Q273" s="104"/>
    </row>
    <row r="274" spans="15:17" x14ac:dyDescent="0.3">
      <c r="O274" s="104"/>
      <c r="P274" s="37"/>
      <c r="Q274" s="104"/>
    </row>
    <row r="275" spans="15:17" x14ac:dyDescent="0.3">
      <c r="O275" s="104"/>
      <c r="P275" s="37"/>
      <c r="Q275" s="104"/>
    </row>
    <row r="276" spans="15:17" x14ac:dyDescent="0.3">
      <c r="O276" s="104"/>
      <c r="P276" s="37"/>
      <c r="Q276" s="104"/>
    </row>
    <row r="277" spans="15:17" x14ac:dyDescent="0.3">
      <c r="O277" s="104"/>
      <c r="P277" s="37"/>
      <c r="Q277" s="104"/>
    </row>
    <row r="278" spans="15:17" x14ac:dyDescent="0.3">
      <c r="O278" s="104"/>
      <c r="P278" s="37"/>
      <c r="Q278" s="104"/>
    </row>
    <row r="279" spans="15:17" x14ac:dyDescent="0.3">
      <c r="O279" s="104"/>
      <c r="P279" s="37"/>
      <c r="Q279" s="104"/>
    </row>
    <row r="280" spans="15:17" x14ac:dyDescent="0.3">
      <c r="O280" s="104"/>
      <c r="P280" s="37"/>
      <c r="Q280" s="104"/>
    </row>
    <row r="281" spans="15:17" x14ac:dyDescent="0.3">
      <c r="O281" s="104"/>
      <c r="P281" s="37"/>
      <c r="Q281" s="104"/>
    </row>
    <row r="282" spans="15:17" x14ac:dyDescent="0.3">
      <c r="O282" s="104"/>
      <c r="P282" s="37"/>
      <c r="Q282" s="104"/>
    </row>
    <row r="283" spans="15:17" x14ac:dyDescent="0.3">
      <c r="O283" s="104"/>
      <c r="P283" s="37"/>
      <c r="Q283" s="104"/>
    </row>
    <row r="284" spans="15:17" x14ac:dyDescent="0.3">
      <c r="O284" s="104"/>
      <c r="P284" s="37"/>
      <c r="Q284" s="104"/>
    </row>
    <row r="285" spans="15:17" x14ac:dyDescent="0.3">
      <c r="O285" s="104"/>
      <c r="P285" s="37"/>
      <c r="Q285" s="104"/>
    </row>
    <row r="286" spans="15:17" x14ac:dyDescent="0.3">
      <c r="O286" s="104"/>
      <c r="P286" s="37"/>
      <c r="Q286" s="104"/>
    </row>
    <row r="287" spans="15:17" x14ac:dyDescent="0.3">
      <c r="O287" s="104"/>
      <c r="P287" s="37"/>
      <c r="Q287" s="104"/>
    </row>
    <row r="288" spans="15:17" x14ac:dyDescent="0.3">
      <c r="O288" s="104"/>
      <c r="P288" s="37"/>
      <c r="Q288" s="104"/>
    </row>
    <row r="289" spans="15:17" x14ac:dyDescent="0.3">
      <c r="O289" s="104"/>
      <c r="P289" s="37"/>
      <c r="Q289" s="104"/>
    </row>
    <row r="290" spans="15:17" x14ac:dyDescent="0.3">
      <c r="O290" s="104"/>
      <c r="P290" s="37"/>
      <c r="Q290" s="104"/>
    </row>
    <row r="291" spans="15:17" x14ac:dyDescent="0.3">
      <c r="O291" s="104"/>
      <c r="P291" s="37"/>
      <c r="Q291" s="104"/>
    </row>
    <row r="292" spans="15:17" x14ac:dyDescent="0.3">
      <c r="O292" s="104"/>
      <c r="P292" s="37"/>
      <c r="Q292" s="104"/>
    </row>
    <row r="293" spans="15:17" x14ac:dyDescent="0.3">
      <c r="O293" s="104"/>
      <c r="P293" s="37"/>
      <c r="Q293" s="104"/>
    </row>
    <row r="294" spans="15:17" x14ac:dyDescent="0.3">
      <c r="O294" s="104"/>
      <c r="P294" s="37"/>
      <c r="Q294" s="104"/>
    </row>
    <row r="295" spans="15:17" x14ac:dyDescent="0.3">
      <c r="O295" s="104"/>
      <c r="P295" s="37"/>
      <c r="Q295" s="104"/>
    </row>
    <row r="296" spans="15:17" x14ac:dyDescent="0.3">
      <c r="O296" s="104"/>
      <c r="P296" s="37"/>
      <c r="Q296" s="104"/>
    </row>
    <row r="297" spans="15:17" x14ac:dyDescent="0.3">
      <c r="O297" s="104"/>
      <c r="P297" s="37"/>
      <c r="Q297" s="104"/>
    </row>
    <row r="298" spans="15:17" x14ac:dyDescent="0.3">
      <c r="O298" s="104"/>
      <c r="P298" s="37"/>
      <c r="Q298" s="104"/>
    </row>
    <row r="299" spans="15:17" x14ac:dyDescent="0.3">
      <c r="O299" s="104"/>
      <c r="P299" s="37"/>
      <c r="Q299" s="104"/>
    </row>
    <row r="300" spans="15:17" x14ac:dyDescent="0.3">
      <c r="O300" s="104"/>
      <c r="P300" s="37"/>
      <c r="Q300" s="104"/>
    </row>
    <row r="301" spans="15:17" x14ac:dyDescent="0.3">
      <c r="O301" s="104"/>
      <c r="P301" s="37"/>
      <c r="Q301" s="104"/>
    </row>
    <row r="302" spans="15:17" x14ac:dyDescent="0.3">
      <c r="O302" s="104"/>
      <c r="P302" s="37"/>
      <c r="Q302" s="104"/>
    </row>
    <row r="303" spans="15:17" x14ac:dyDescent="0.3">
      <c r="O303" s="104"/>
      <c r="P303" s="37"/>
      <c r="Q303" s="104"/>
    </row>
    <row r="304" spans="15:17" x14ac:dyDescent="0.3">
      <c r="O304" s="104"/>
      <c r="P304" s="37"/>
      <c r="Q304" s="104"/>
    </row>
    <row r="305" spans="15:17" x14ac:dyDescent="0.3">
      <c r="O305" s="104"/>
      <c r="P305" s="37"/>
      <c r="Q305" s="104"/>
    </row>
    <row r="306" spans="15:17" x14ac:dyDescent="0.3">
      <c r="O306" s="104"/>
      <c r="P306" s="37"/>
      <c r="Q306" s="104"/>
    </row>
    <row r="307" spans="15:17" x14ac:dyDescent="0.3">
      <c r="O307" s="104"/>
      <c r="P307" s="37"/>
      <c r="Q307" s="104"/>
    </row>
    <row r="308" spans="15:17" x14ac:dyDescent="0.3">
      <c r="O308" s="104"/>
      <c r="P308" s="37"/>
      <c r="Q308" s="104"/>
    </row>
    <row r="309" spans="15:17" x14ac:dyDescent="0.3">
      <c r="O309" s="104"/>
      <c r="P309" s="37"/>
      <c r="Q309" s="104"/>
    </row>
    <row r="310" spans="15:17" x14ac:dyDescent="0.3">
      <c r="O310" s="104"/>
      <c r="P310" s="37"/>
      <c r="Q310" s="104"/>
    </row>
    <row r="311" spans="15:17" x14ac:dyDescent="0.3">
      <c r="O311" s="104"/>
      <c r="P311" s="37"/>
      <c r="Q311" s="104"/>
    </row>
    <row r="312" spans="15:17" x14ac:dyDescent="0.3">
      <c r="O312" s="104"/>
      <c r="P312" s="37"/>
      <c r="Q312" s="104"/>
    </row>
    <row r="313" spans="15:17" x14ac:dyDescent="0.3">
      <c r="O313" s="104"/>
      <c r="P313" s="37"/>
      <c r="Q313" s="104"/>
    </row>
    <row r="314" spans="15:17" x14ac:dyDescent="0.3">
      <c r="O314" s="104"/>
      <c r="P314" s="37"/>
      <c r="Q314" s="104"/>
    </row>
    <row r="315" spans="15:17" x14ac:dyDescent="0.3">
      <c r="O315" s="104"/>
      <c r="P315" s="37"/>
      <c r="Q315" s="104"/>
    </row>
    <row r="316" spans="15:17" x14ac:dyDescent="0.3">
      <c r="O316" s="104"/>
      <c r="P316" s="37"/>
      <c r="Q316" s="104"/>
    </row>
    <row r="317" spans="15:17" x14ac:dyDescent="0.3">
      <c r="O317" s="104"/>
      <c r="P317" s="37"/>
      <c r="Q317" s="104"/>
    </row>
    <row r="318" spans="15:17" x14ac:dyDescent="0.3">
      <c r="O318" s="104"/>
      <c r="P318" s="37"/>
      <c r="Q318" s="104"/>
    </row>
    <row r="319" spans="15:17" x14ac:dyDescent="0.3">
      <c r="O319" s="104"/>
      <c r="P319" s="37"/>
      <c r="Q319" s="104"/>
    </row>
    <row r="320" spans="15:17" x14ac:dyDescent="0.3">
      <c r="O320" s="104"/>
      <c r="P320" s="37"/>
      <c r="Q320" s="104"/>
    </row>
    <row r="321" spans="15:17" x14ac:dyDescent="0.3">
      <c r="O321" s="104"/>
      <c r="P321" s="37"/>
      <c r="Q321" s="104"/>
    </row>
    <row r="322" spans="15:17" x14ac:dyDescent="0.3">
      <c r="O322" s="104"/>
      <c r="P322" s="37"/>
      <c r="Q322" s="104"/>
    </row>
    <row r="323" spans="15:17" x14ac:dyDescent="0.3">
      <c r="O323" s="104"/>
      <c r="P323" s="37"/>
      <c r="Q323" s="104"/>
    </row>
    <row r="324" spans="15:17" x14ac:dyDescent="0.3">
      <c r="O324" s="104"/>
      <c r="P324" s="37"/>
      <c r="Q324" s="104"/>
    </row>
    <row r="325" spans="15:17" x14ac:dyDescent="0.3">
      <c r="O325" s="104"/>
      <c r="P325" s="37"/>
      <c r="Q325" s="104"/>
    </row>
    <row r="326" spans="15:17" x14ac:dyDescent="0.3">
      <c r="O326" s="104"/>
      <c r="P326" s="37"/>
      <c r="Q326" s="104"/>
    </row>
    <row r="327" spans="15:17" x14ac:dyDescent="0.3">
      <c r="O327" s="104"/>
      <c r="P327" s="37"/>
      <c r="Q327" s="104"/>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490F-A624-4641-9C62-B43ECBF3864C}">
  <dimension ref="A1:C379"/>
  <sheetViews>
    <sheetView tabSelected="1" workbookViewId="0">
      <selection activeCell="C13" sqref="C13"/>
    </sheetView>
  </sheetViews>
  <sheetFormatPr defaultRowHeight="14.4" x14ac:dyDescent="0.3"/>
  <sheetData>
    <row r="1" spans="1:3" x14ac:dyDescent="0.3">
      <c r="A1" t="s">
        <v>160</v>
      </c>
      <c r="B1" t="s">
        <v>161</v>
      </c>
      <c r="C1" t="s">
        <v>162</v>
      </c>
    </row>
    <row r="2" spans="1:3" x14ac:dyDescent="0.3">
      <c r="A2">
        <v>1</v>
      </c>
      <c r="B2">
        <v>1</v>
      </c>
      <c r="C2">
        <v>1</v>
      </c>
    </row>
    <row r="3" spans="1:3" x14ac:dyDescent="0.3">
      <c r="A3">
        <v>2</v>
      </c>
      <c r="B3">
        <v>1</v>
      </c>
      <c r="C3">
        <v>2</v>
      </c>
    </row>
    <row r="4" spans="1:3" x14ac:dyDescent="0.3">
      <c r="A4">
        <v>3</v>
      </c>
      <c r="B4">
        <v>1</v>
      </c>
      <c r="C4">
        <v>3</v>
      </c>
    </row>
    <row r="5" spans="1:3" x14ac:dyDescent="0.3">
      <c r="A5">
        <v>4</v>
      </c>
      <c r="B5">
        <v>1</v>
      </c>
      <c r="C5">
        <v>4</v>
      </c>
    </row>
    <row r="6" spans="1:3" x14ac:dyDescent="0.3">
      <c r="A6">
        <v>5</v>
      </c>
      <c r="B6">
        <v>1</v>
      </c>
      <c r="C6">
        <v>5</v>
      </c>
    </row>
    <row r="7" spans="1:3" x14ac:dyDescent="0.3">
      <c r="A7">
        <v>6</v>
      </c>
      <c r="B7">
        <v>1</v>
      </c>
      <c r="C7">
        <v>6</v>
      </c>
    </row>
    <row r="8" spans="1:3" x14ac:dyDescent="0.3">
      <c r="A8">
        <v>7</v>
      </c>
      <c r="B8">
        <v>1</v>
      </c>
      <c r="C8">
        <v>7</v>
      </c>
    </row>
    <row r="9" spans="1:3" x14ac:dyDescent="0.3">
      <c r="A9">
        <v>8</v>
      </c>
      <c r="B9">
        <v>2</v>
      </c>
      <c r="C9">
        <v>1</v>
      </c>
    </row>
    <row r="10" spans="1:3" x14ac:dyDescent="0.3">
      <c r="A10">
        <v>9</v>
      </c>
      <c r="B10">
        <v>2</v>
      </c>
      <c r="C10">
        <v>2</v>
      </c>
    </row>
    <row r="11" spans="1:3" x14ac:dyDescent="0.3">
      <c r="A11">
        <v>10</v>
      </c>
      <c r="B11">
        <v>2</v>
      </c>
      <c r="C11">
        <v>3</v>
      </c>
    </row>
    <row r="12" spans="1:3" x14ac:dyDescent="0.3">
      <c r="A12">
        <v>11</v>
      </c>
      <c r="B12">
        <v>2</v>
      </c>
      <c r="C12">
        <v>4</v>
      </c>
    </row>
    <row r="13" spans="1:3" x14ac:dyDescent="0.3">
      <c r="A13">
        <v>12</v>
      </c>
      <c r="B13">
        <v>2</v>
      </c>
      <c r="C13">
        <v>5</v>
      </c>
    </row>
    <row r="14" spans="1:3" x14ac:dyDescent="0.3">
      <c r="A14">
        <v>13</v>
      </c>
      <c r="B14">
        <v>2</v>
      </c>
      <c r="C14">
        <v>6</v>
      </c>
    </row>
    <row r="15" spans="1:3" x14ac:dyDescent="0.3">
      <c r="A15">
        <v>14</v>
      </c>
      <c r="B15">
        <v>2</v>
      </c>
      <c r="C15">
        <v>7</v>
      </c>
    </row>
    <row r="16" spans="1:3" x14ac:dyDescent="0.3">
      <c r="A16">
        <v>15</v>
      </c>
      <c r="B16">
        <v>3</v>
      </c>
      <c r="C16">
        <v>1</v>
      </c>
    </row>
    <row r="17" spans="1:3" x14ac:dyDescent="0.3">
      <c r="A17">
        <v>16</v>
      </c>
      <c r="B17">
        <v>3</v>
      </c>
      <c r="C17">
        <v>2</v>
      </c>
    </row>
    <row r="18" spans="1:3" x14ac:dyDescent="0.3">
      <c r="A18">
        <v>17</v>
      </c>
      <c r="B18">
        <v>3</v>
      </c>
      <c r="C18">
        <v>3</v>
      </c>
    </row>
    <row r="19" spans="1:3" x14ac:dyDescent="0.3">
      <c r="A19">
        <v>18</v>
      </c>
      <c r="B19">
        <v>3</v>
      </c>
      <c r="C19">
        <v>4</v>
      </c>
    </row>
    <row r="20" spans="1:3" x14ac:dyDescent="0.3">
      <c r="A20">
        <v>19</v>
      </c>
      <c r="B20">
        <v>3</v>
      </c>
      <c r="C20">
        <v>5</v>
      </c>
    </row>
    <row r="21" spans="1:3" x14ac:dyDescent="0.3">
      <c r="A21">
        <v>20</v>
      </c>
      <c r="B21">
        <v>3</v>
      </c>
      <c r="C21">
        <v>6</v>
      </c>
    </row>
    <row r="22" spans="1:3" x14ac:dyDescent="0.3">
      <c r="A22">
        <v>21</v>
      </c>
      <c r="B22">
        <v>3</v>
      </c>
      <c r="C22">
        <v>7</v>
      </c>
    </row>
    <row r="23" spans="1:3" x14ac:dyDescent="0.3">
      <c r="A23">
        <v>22</v>
      </c>
      <c r="B23">
        <v>4</v>
      </c>
      <c r="C23">
        <v>1</v>
      </c>
    </row>
    <row r="24" spans="1:3" x14ac:dyDescent="0.3">
      <c r="A24">
        <v>23</v>
      </c>
      <c r="B24">
        <v>4</v>
      </c>
      <c r="C24">
        <v>2</v>
      </c>
    </row>
    <row r="25" spans="1:3" x14ac:dyDescent="0.3">
      <c r="A25">
        <v>24</v>
      </c>
      <c r="B25">
        <v>4</v>
      </c>
      <c r="C25">
        <v>3</v>
      </c>
    </row>
    <row r="26" spans="1:3" x14ac:dyDescent="0.3">
      <c r="A26">
        <v>25</v>
      </c>
      <c r="B26">
        <v>4</v>
      </c>
      <c r="C26">
        <v>4</v>
      </c>
    </row>
    <row r="27" spans="1:3" x14ac:dyDescent="0.3">
      <c r="A27">
        <v>26</v>
      </c>
      <c r="B27">
        <v>4</v>
      </c>
      <c r="C27">
        <v>5</v>
      </c>
    </row>
    <row r="28" spans="1:3" x14ac:dyDescent="0.3">
      <c r="A28">
        <v>27</v>
      </c>
      <c r="B28">
        <v>4</v>
      </c>
      <c r="C28">
        <v>6</v>
      </c>
    </row>
    <row r="29" spans="1:3" x14ac:dyDescent="0.3">
      <c r="A29">
        <v>28</v>
      </c>
      <c r="B29">
        <v>4</v>
      </c>
      <c r="C29">
        <v>7</v>
      </c>
    </row>
    <row r="30" spans="1:3" x14ac:dyDescent="0.3">
      <c r="A30">
        <v>29</v>
      </c>
      <c r="B30">
        <v>5</v>
      </c>
      <c r="C30">
        <v>1</v>
      </c>
    </row>
    <row r="31" spans="1:3" x14ac:dyDescent="0.3">
      <c r="A31">
        <v>30</v>
      </c>
      <c r="B31">
        <v>5</v>
      </c>
      <c r="C31">
        <v>2</v>
      </c>
    </row>
    <row r="32" spans="1:3" x14ac:dyDescent="0.3">
      <c r="A32">
        <v>31</v>
      </c>
      <c r="B32">
        <v>5</v>
      </c>
      <c r="C32">
        <v>3</v>
      </c>
    </row>
    <row r="33" spans="1:3" x14ac:dyDescent="0.3">
      <c r="A33">
        <v>32</v>
      </c>
      <c r="B33">
        <v>5</v>
      </c>
      <c r="C33">
        <v>4</v>
      </c>
    </row>
    <row r="34" spans="1:3" x14ac:dyDescent="0.3">
      <c r="A34">
        <v>33</v>
      </c>
      <c r="B34">
        <v>5</v>
      </c>
      <c r="C34">
        <v>5</v>
      </c>
    </row>
    <row r="35" spans="1:3" x14ac:dyDescent="0.3">
      <c r="A35">
        <v>34</v>
      </c>
      <c r="B35">
        <v>5</v>
      </c>
      <c r="C35">
        <v>6</v>
      </c>
    </row>
    <row r="36" spans="1:3" x14ac:dyDescent="0.3">
      <c r="A36">
        <v>35</v>
      </c>
      <c r="B36">
        <v>5</v>
      </c>
      <c r="C36">
        <v>7</v>
      </c>
    </row>
    <row r="37" spans="1:3" x14ac:dyDescent="0.3">
      <c r="A37">
        <v>36</v>
      </c>
      <c r="B37">
        <v>6</v>
      </c>
      <c r="C37">
        <v>1</v>
      </c>
    </row>
    <row r="38" spans="1:3" x14ac:dyDescent="0.3">
      <c r="A38">
        <v>37</v>
      </c>
      <c r="B38">
        <v>6</v>
      </c>
      <c r="C38">
        <v>2</v>
      </c>
    </row>
    <row r="39" spans="1:3" x14ac:dyDescent="0.3">
      <c r="A39">
        <v>38</v>
      </c>
      <c r="B39">
        <v>6</v>
      </c>
      <c r="C39">
        <v>3</v>
      </c>
    </row>
    <row r="40" spans="1:3" x14ac:dyDescent="0.3">
      <c r="A40">
        <v>39</v>
      </c>
      <c r="B40">
        <v>6</v>
      </c>
      <c r="C40">
        <v>4</v>
      </c>
    </row>
    <row r="41" spans="1:3" x14ac:dyDescent="0.3">
      <c r="A41">
        <v>40</v>
      </c>
      <c r="B41">
        <v>6</v>
      </c>
      <c r="C41">
        <v>5</v>
      </c>
    </row>
    <row r="42" spans="1:3" x14ac:dyDescent="0.3">
      <c r="A42">
        <v>41</v>
      </c>
      <c r="B42">
        <v>6</v>
      </c>
      <c r="C42">
        <v>6</v>
      </c>
    </row>
    <row r="43" spans="1:3" x14ac:dyDescent="0.3">
      <c r="A43">
        <v>42</v>
      </c>
      <c r="B43">
        <v>6</v>
      </c>
      <c r="C43">
        <v>7</v>
      </c>
    </row>
    <row r="44" spans="1:3" x14ac:dyDescent="0.3">
      <c r="A44">
        <v>43</v>
      </c>
      <c r="B44">
        <v>7</v>
      </c>
      <c r="C44">
        <v>1</v>
      </c>
    </row>
    <row r="45" spans="1:3" x14ac:dyDescent="0.3">
      <c r="A45">
        <v>44</v>
      </c>
      <c r="B45">
        <v>7</v>
      </c>
      <c r="C45">
        <v>2</v>
      </c>
    </row>
    <row r="46" spans="1:3" x14ac:dyDescent="0.3">
      <c r="A46">
        <v>45</v>
      </c>
      <c r="B46">
        <v>7</v>
      </c>
      <c r="C46">
        <v>3</v>
      </c>
    </row>
    <row r="47" spans="1:3" x14ac:dyDescent="0.3">
      <c r="A47">
        <v>46</v>
      </c>
      <c r="B47">
        <v>7</v>
      </c>
      <c r="C47">
        <v>4</v>
      </c>
    </row>
    <row r="48" spans="1:3" x14ac:dyDescent="0.3">
      <c r="A48">
        <v>47</v>
      </c>
      <c r="B48">
        <v>7</v>
      </c>
      <c r="C48">
        <v>5</v>
      </c>
    </row>
    <row r="49" spans="1:3" x14ac:dyDescent="0.3">
      <c r="A49">
        <v>48</v>
      </c>
      <c r="B49">
        <v>7</v>
      </c>
      <c r="C49">
        <v>6</v>
      </c>
    </row>
    <row r="50" spans="1:3" x14ac:dyDescent="0.3">
      <c r="A50">
        <v>49</v>
      </c>
      <c r="B50">
        <v>7</v>
      </c>
      <c r="C50">
        <v>7</v>
      </c>
    </row>
    <row r="51" spans="1:3" x14ac:dyDescent="0.3">
      <c r="A51">
        <v>50</v>
      </c>
      <c r="B51">
        <v>8</v>
      </c>
      <c r="C51">
        <v>1</v>
      </c>
    </row>
    <row r="52" spans="1:3" x14ac:dyDescent="0.3">
      <c r="A52">
        <v>51</v>
      </c>
      <c r="B52">
        <v>8</v>
      </c>
      <c r="C52">
        <v>2</v>
      </c>
    </row>
    <row r="53" spans="1:3" x14ac:dyDescent="0.3">
      <c r="A53">
        <v>52</v>
      </c>
      <c r="B53">
        <v>8</v>
      </c>
      <c r="C53">
        <v>3</v>
      </c>
    </row>
    <row r="54" spans="1:3" x14ac:dyDescent="0.3">
      <c r="A54">
        <v>53</v>
      </c>
      <c r="B54">
        <v>8</v>
      </c>
      <c r="C54">
        <v>4</v>
      </c>
    </row>
    <row r="55" spans="1:3" x14ac:dyDescent="0.3">
      <c r="A55">
        <v>54</v>
      </c>
      <c r="B55">
        <v>8</v>
      </c>
      <c r="C55">
        <v>5</v>
      </c>
    </row>
    <row r="56" spans="1:3" x14ac:dyDescent="0.3">
      <c r="A56">
        <v>55</v>
      </c>
      <c r="B56">
        <v>8</v>
      </c>
      <c r="C56">
        <v>6</v>
      </c>
    </row>
    <row r="57" spans="1:3" x14ac:dyDescent="0.3">
      <c r="A57">
        <v>56</v>
      </c>
      <c r="B57">
        <v>8</v>
      </c>
      <c r="C57">
        <v>7</v>
      </c>
    </row>
    <row r="58" spans="1:3" x14ac:dyDescent="0.3">
      <c r="A58">
        <v>57</v>
      </c>
      <c r="B58">
        <v>9</v>
      </c>
      <c r="C58">
        <v>1</v>
      </c>
    </row>
    <row r="59" spans="1:3" x14ac:dyDescent="0.3">
      <c r="A59">
        <v>58</v>
      </c>
      <c r="B59">
        <v>9</v>
      </c>
      <c r="C59">
        <v>2</v>
      </c>
    </row>
    <row r="60" spans="1:3" x14ac:dyDescent="0.3">
      <c r="A60">
        <v>59</v>
      </c>
      <c r="B60">
        <v>9</v>
      </c>
      <c r="C60">
        <v>3</v>
      </c>
    </row>
    <row r="61" spans="1:3" x14ac:dyDescent="0.3">
      <c r="A61">
        <v>60</v>
      </c>
      <c r="B61">
        <v>9</v>
      </c>
      <c r="C61">
        <v>4</v>
      </c>
    </row>
    <row r="62" spans="1:3" x14ac:dyDescent="0.3">
      <c r="A62">
        <v>61</v>
      </c>
      <c r="B62">
        <v>9</v>
      </c>
      <c r="C62">
        <v>5</v>
      </c>
    </row>
    <row r="63" spans="1:3" x14ac:dyDescent="0.3">
      <c r="A63">
        <v>62</v>
      </c>
      <c r="B63">
        <v>9</v>
      </c>
      <c r="C63">
        <v>6</v>
      </c>
    </row>
    <row r="64" spans="1:3" x14ac:dyDescent="0.3">
      <c r="A64">
        <v>63</v>
      </c>
      <c r="B64">
        <v>9</v>
      </c>
      <c r="C64">
        <v>7</v>
      </c>
    </row>
    <row r="65" spans="1:3" x14ac:dyDescent="0.3">
      <c r="A65">
        <v>64</v>
      </c>
      <c r="B65">
        <v>10</v>
      </c>
      <c r="C65">
        <v>1</v>
      </c>
    </row>
    <row r="66" spans="1:3" x14ac:dyDescent="0.3">
      <c r="A66">
        <v>65</v>
      </c>
      <c r="B66">
        <v>10</v>
      </c>
      <c r="C66">
        <v>2</v>
      </c>
    </row>
    <row r="67" spans="1:3" x14ac:dyDescent="0.3">
      <c r="A67">
        <v>66</v>
      </c>
      <c r="B67">
        <v>10</v>
      </c>
      <c r="C67">
        <v>3</v>
      </c>
    </row>
    <row r="68" spans="1:3" x14ac:dyDescent="0.3">
      <c r="A68">
        <v>67</v>
      </c>
      <c r="B68">
        <v>10</v>
      </c>
      <c r="C68">
        <v>4</v>
      </c>
    </row>
    <row r="69" spans="1:3" x14ac:dyDescent="0.3">
      <c r="A69">
        <v>68</v>
      </c>
      <c r="B69">
        <v>10</v>
      </c>
      <c r="C69">
        <v>5</v>
      </c>
    </row>
    <row r="70" spans="1:3" x14ac:dyDescent="0.3">
      <c r="A70">
        <v>69</v>
      </c>
      <c r="B70">
        <v>10</v>
      </c>
      <c r="C70">
        <v>6</v>
      </c>
    </row>
    <row r="71" spans="1:3" x14ac:dyDescent="0.3">
      <c r="A71">
        <v>70</v>
      </c>
      <c r="B71">
        <v>10</v>
      </c>
      <c r="C71">
        <v>7</v>
      </c>
    </row>
    <row r="72" spans="1:3" x14ac:dyDescent="0.3">
      <c r="A72">
        <v>71</v>
      </c>
      <c r="B72">
        <v>11</v>
      </c>
      <c r="C72">
        <v>1</v>
      </c>
    </row>
    <row r="73" spans="1:3" x14ac:dyDescent="0.3">
      <c r="A73">
        <v>72</v>
      </c>
      <c r="B73">
        <v>11</v>
      </c>
      <c r="C73">
        <v>2</v>
      </c>
    </row>
    <row r="74" spans="1:3" x14ac:dyDescent="0.3">
      <c r="A74">
        <v>73</v>
      </c>
      <c r="B74">
        <v>11</v>
      </c>
      <c r="C74">
        <v>3</v>
      </c>
    </row>
    <row r="75" spans="1:3" x14ac:dyDescent="0.3">
      <c r="A75">
        <v>74</v>
      </c>
      <c r="B75">
        <v>11</v>
      </c>
      <c r="C75">
        <v>4</v>
      </c>
    </row>
    <row r="76" spans="1:3" x14ac:dyDescent="0.3">
      <c r="A76">
        <v>75</v>
      </c>
      <c r="B76">
        <v>11</v>
      </c>
      <c r="C76">
        <v>5</v>
      </c>
    </row>
    <row r="77" spans="1:3" x14ac:dyDescent="0.3">
      <c r="A77">
        <v>76</v>
      </c>
      <c r="B77">
        <v>11</v>
      </c>
      <c r="C77">
        <v>6</v>
      </c>
    </row>
    <row r="78" spans="1:3" x14ac:dyDescent="0.3">
      <c r="A78">
        <v>77</v>
      </c>
      <c r="B78">
        <v>11</v>
      </c>
      <c r="C78">
        <v>7</v>
      </c>
    </row>
    <row r="79" spans="1:3" x14ac:dyDescent="0.3">
      <c r="A79">
        <v>78</v>
      </c>
      <c r="B79">
        <v>12</v>
      </c>
      <c r="C79">
        <v>1</v>
      </c>
    </row>
    <row r="80" spans="1:3" x14ac:dyDescent="0.3">
      <c r="A80">
        <v>79</v>
      </c>
      <c r="B80">
        <v>12</v>
      </c>
      <c r="C80">
        <v>2</v>
      </c>
    </row>
    <row r="81" spans="1:3" x14ac:dyDescent="0.3">
      <c r="A81">
        <v>80</v>
      </c>
      <c r="B81">
        <v>12</v>
      </c>
      <c r="C81">
        <v>3</v>
      </c>
    </row>
    <row r="82" spans="1:3" x14ac:dyDescent="0.3">
      <c r="A82">
        <v>81</v>
      </c>
      <c r="B82">
        <v>12</v>
      </c>
      <c r="C82">
        <v>4</v>
      </c>
    </row>
    <row r="83" spans="1:3" x14ac:dyDescent="0.3">
      <c r="A83">
        <v>82</v>
      </c>
      <c r="B83">
        <v>12</v>
      </c>
      <c r="C83">
        <v>5</v>
      </c>
    </row>
    <row r="84" spans="1:3" x14ac:dyDescent="0.3">
      <c r="A84">
        <v>83</v>
      </c>
      <c r="B84">
        <v>12</v>
      </c>
      <c r="C84">
        <v>6</v>
      </c>
    </row>
    <row r="85" spans="1:3" x14ac:dyDescent="0.3">
      <c r="A85">
        <v>84</v>
      </c>
      <c r="B85">
        <v>12</v>
      </c>
      <c r="C85">
        <v>7</v>
      </c>
    </row>
    <row r="86" spans="1:3" x14ac:dyDescent="0.3">
      <c r="A86">
        <v>85</v>
      </c>
      <c r="B86">
        <v>13</v>
      </c>
      <c r="C86">
        <v>1</v>
      </c>
    </row>
    <row r="87" spans="1:3" x14ac:dyDescent="0.3">
      <c r="A87">
        <v>86</v>
      </c>
      <c r="B87">
        <v>13</v>
      </c>
      <c r="C87">
        <v>2</v>
      </c>
    </row>
    <row r="88" spans="1:3" x14ac:dyDescent="0.3">
      <c r="A88">
        <v>87</v>
      </c>
      <c r="B88">
        <v>13</v>
      </c>
      <c r="C88">
        <v>3</v>
      </c>
    </row>
    <row r="89" spans="1:3" x14ac:dyDescent="0.3">
      <c r="A89">
        <v>88</v>
      </c>
      <c r="B89">
        <v>13</v>
      </c>
      <c r="C89">
        <v>4</v>
      </c>
    </row>
    <row r="90" spans="1:3" x14ac:dyDescent="0.3">
      <c r="A90">
        <v>89</v>
      </c>
      <c r="B90">
        <v>13</v>
      </c>
      <c r="C90">
        <v>5</v>
      </c>
    </row>
    <row r="91" spans="1:3" x14ac:dyDescent="0.3">
      <c r="A91">
        <v>90</v>
      </c>
      <c r="B91">
        <v>13</v>
      </c>
      <c r="C91">
        <v>6</v>
      </c>
    </row>
    <row r="92" spans="1:3" x14ac:dyDescent="0.3">
      <c r="A92">
        <v>91</v>
      </c>
      <c r="B92">
        <v>13</v>
      </c>
      <c r="C92">
        <v>7</v>
      </c>
    </row>
    <row r="93" spans="1:3" x14ac:dyDescent="0.3">
      <c r="A93">
        <v>92</v>
      </c>
      <c r="B93">
        <v>14</v>
      </c>
      <c r="C93">
        <v>1</v>
      </c>
    </row>
    <row r="94" spans="1:3" x14ac:dyDescent="0.3">
      <c r="A94">
        <v>93</v>
      </c>
      <c r="B94">
        <v>14</v>
      </c>
      <c r="C94">
        <v>2</v>
      </c>
    </row>
    <row r="95" spans="1:3" x14ac:dyDescent="0.3">
      <c r="A95">
        <v>94</v>
      </c>
      <c r="B95">
        <v>14</v>
      </c>
      <c r="C95">
        <v>3</v>
      </c>
    </row>
    <row r="96" spans="1:3" x14ac:dyDescent="0.3">
      <c r="A96">
        <v>95</v>
      </c>
      <c r="B96">
        <v>14</v>
      </c>
      <c r="C96">
        <v>4</v>
      </c>
    </row>
    <row r="97" spans="1:3" x14ac:dyDescent="0.3">
      <c r="A97">
        <v>96</v>
      </c>
      <c r="B97">
        <v>14</v>
      </c>
      <c r="C97">
        <v>5</v>
      </c>
    </row>
    <row r="98" spans="1:3" x14ac:dyDescent="0.3">
      <c r="A98">
        <v>97</v>
      </c>
      <c r="B98">
        <v>14</v>
      </c>
      <c r="C98">
        <v>6</v>
      </c>
    </row>
    <row r="99" spans="1:3" x14ac:dyDescent="0.3">
      <c r="A99">
        <v>98</v>
      </c>
      <c r="B99">
        <v>14</v>
      </c>
      <c r="C99">
        <v>7</v>
      </c>
    </row>
    <row r="100" spans="1:3" x14ac:dyDescent="0.3">
      <c r="A100">
        <v>99</v>
      </c>
      <c r="B100">
        <v>15</v>
      </c>
      <c r="C100">
        <v>1</v>
      </c>
    </row>
    <row r="101" spans="1:3" x14ac:dyDescent="0.3">
      <c r="A101">
        <v>100</v>
      </c>
      <c r="B101">
        <v>15</v>
      </c>
      <c r="C101">
        <v>2</v>
      </c>
    </row>
    <row r="102" spans="1:3" x14ac:dyDescent="0.3">
      <c r="A102">
        <v>101</v>
      </c>
      <c r="B102">
        <v>15</v>
      </c>
      <c r="C102">
        <v>3</v>
      </c>
    </row>
    <row r="103" spans="1:3" x14ac:dyDescent="0.3">
      <c r="A103">
        <v>102</v>
      </c>
      <c r="B103">
        <v>15</v>
      </c>
      <c r="C103">
        <v>4</v>
      </c>
    </row>
    <row r="104" spans="1:3" x14ac:dyDescent="0.3">
      <c r="A104">
        <v>103</v>
      </c>
      <c r="B104">
        <v>15</v>
      </c>
      <c r="C104">
        <v>5</v>
      </c>
    </row>
    <row r="105" spans="1:3" x14ac:dyDescent="0.3">
      <c r="A105">
        <v>104</v>
      </c>
      <c r="B105">
        <v>15</v>
      </c>
      <c r="C105">
        <v>6</v>
      </c>
    </row>
    <row r="106" spans="1:3" x14ac:dyDescent="0.3">
      <c r="A106">
        <v>105</v>
      </c>
      <c r="B106">
        <v>15</v>
      </c>
      <c r="C106">
        <v>7</v>
      </c>
    </row>
    <row r="107" spans="1:3" x14ac:dyDescent="0.3">
      <c r="A107">
        <v>106</v>
      </c>
      <c r="B107">
        <v>16</v>
      </c>
      <c r="C107">
        <v>1</v>
      </c>
    </row>
    <row r="108" spans="1:3" x14ac:dyDescent="0.3">
      <c r="A108">
        <v>107</v>
      </c>
      <c r="B108">
        <v>16</v>
      </c>
      <c r="C108">
        <v>2</v>
      </c>
    </row>
    <row r="109" spans="1:3" x14ac:dyDescent="0.3">
      <c r="A109">
        <v>108</v>
      </c>
      <c r="B109">
        <v>16</v>
      </c>
      <c r="C109">
        <v>3</v>
      </c>
    </row>
    <row r="110" spans="1:3" x14ac:dyDescent="0.3">
      <c r="A110">
        <v>109</v>
      </c>
      <c r="B110">
        <v>16</v>
      </c>
      <c r="C110">
        <v>4</v>
      </c>
    </row>
    <row r="111" spans="1:3" x14ac:dyDescent="0.3">
      <c r="A111">
        <v>110</v>
      </c>
      <c r="B111">
        <v>16</v>
      </c>
      <c r="C111">
        <v>5</v>
      </c>
    </row>
    <row r="112" spans="1:3" x14ac:dyDescent="0.3">
      <c r="A112">
        <v>111</v>
      </c>
      <c r="B112">
        <v>16</v>
      </c>
      <c r="C112">
        <v>6</v>
      </c>
    </row>
    <row r="113" spans="1:3" x14ac:dyDescent="0.3">
      <c r="A113">
        <v>112</v>
      </c>
      <c r="B113">
        <v>16</v>
      </c>
      <c r="C113">
        <v>7</v>
      </c>
    </row>
    <row r="114" spans="1:3" x14ac:dyDescent="0.3">
      <c r="A114">
        <v>113</v>
      </c>
      <c r="B114">
        <v>17</v>
      </c>
      <c r="C114">
        <v>1</v>
      </c>
    </row>
    <row r="115" spans="1:3" x14ac:dyDescent="0.3">
      <c r="A115">
        <v>114</v>
      </c>
      <c r="B115">
        <v>17</v>
      </c>
      <c r="C115">
        <v>2</v>
      </c>
    </row>
    <row r="116" spans="1:3" x14ac:dyDescent="0.3">
      <c r="A116">
        <v>115</v>
      </c>
      <c r="B116">
        <v>17</v>
      </c>
      <c r="C116">
        <v>3</v>
      </c>
    </row>
    <row r="117" spans="1:3" x14ac:dyDescent="0.3">
      <c r="A117">
        <v>116</v>
      </c>
      <c r="B117">
        <v>17</v>
      </c>
      <c r="C117">
        <v>4</v>
      </c>
    </row>
    <row r="118" spans="1:3" x14ac:dyDescent="0.3">
      <c r="A118">
        <v>117</v>
      </c>
      <c r="B118">
        <v>17</v>
      </c>
      <c r="C118">
        <v>5</v>
      </c>
    </row>
    <row r="119" spans="1:3" x14ac:dyDescent="0.3">
      <c r="A119">
        <v>118</v>
      </c>
      <c r="B119">
        <v>17</v>
      </c>
      <c r="C119">
        <v>6</v>
      </c>
    </row>
    <row r="120" spans="1:3" x14ac:dyDescent="0.3">
      <c r="A120">
        <v>119</v>
      </c>
      <c r="B120">
        <v>17</v>
      </c>
      <c r="C120">
        <v>7</v>
      </c>
    </row>
    <row r="121" spans="1:3" x14ac:dyDescent="0.3">
      <c r="A121">
        <v>120</v>
      </c>
      <c r="B121">
        <v>18</v>
      </c>
      <c r="C121">
        <v>1</v>
      </c>
    </row>
    <row r="122" spans="1:3" x14ac:dyDescent="0.3">
      <c r="A122">
        <v>121</v>
      </c>
      <c r="B122">
        <v>18</v>
      </c>
      <c r="C122">
        <v>2</v>
      </c>
    </row>
    <row r="123" spans="1:3" x14ac:dyDescent="0.3">
      <c r="A123">
        <v>122</v>
      </c>
      <c r="B123">
        <v>18</v>
      </c>
      <c r="C123">
        <v>3</v>
      </c>
    </row>
    <row r="124" spans="1:3" x14ac:dyDescent="0.3">
      <c r="A124">
        <v>123</v>
      </c>
      <c r="B124">
        <v>18</v>
      </c>
      <c r="C124">
        <v>4</v>
      </c>
    </row>
    <row r="125" spans="1:3" x14ac:dyDescent="0.3">
      <c r="A125">
        <v>124</v>
      </c>
      <c r="B125">
        <v>18</v>
      </c>
      <c r="C125">
        <v>5</v>
      </c>
    </row>
    <row r="126" spans="1:3" x14ac:dyDescent="0.3">
      <c r="A126">
        <v>125</v>
      </c>
      <c r="B126">
        <v>18</v>
      </c>
      <c r="C126">
        <v>6</v>
      </c>
    </row>
    <row r="127" spans="1:3" x14ac:dyDescent="0.3">
      <c r="A127">
        <v>126</v>
      </c>
      <c r="B127">
        <v>18</v>
      </c>
      <c r="C127">
        <v>7</v>
      </c>
    </row>
    <row r="128" spans="1:3" x14ac:dyDescent="0.3">
      <c r="A128">
        <v>127</v>
      </c>
      <c r="B128">
        <v>19</v>
      </c>
      <c r="C128">
        <v>1</v>
      </c>
    </row>
    <row r="129" spans="1:3" x14ac:dyDescent="0.3">
      <c r="A129">
        <v>128</v>
      </c>
      <c r="B129">
        <v>19</v>
      </c>
      <c r="C129">
        <v>2</v>
      </c>
    </row>
    <row r="130" spans="1:3" x14ac:dyDescent="0.3">
      <c r="A130">
        <v>129</v>
      </c>
      <c r="B130">
        <v>19</v>
      </c>
      <c r="C130">
        <v>3</v>
      </c>
    </row>
    <row r="131" spans="1:3" x14ac:dyDescent="0.3">
      <c r="A131">
        <v>130</v>
      </c>
      <c r="B131">
        <v>19</v>
      </c>
      <c r="C131">
        <v>4</v>
      </c>
    </row>
    <row r="132" spans="1:3" x14ac:dyDescent="0.3">
      <c r="A132">
        <v>131</v>
      </c>
      <c r="B132">
        <v>19</v>
      </c>
      <c r="C132">
        <v>5</v>
      </c>
    </row>
    <row r="133" spans="1:3" x14ac:dyDescent="0.3">
      <c r="A133">
        <v>132</v>
      </c>
      <c r="B133">
        <v>19</v>
      </c>
      <c r="C133">
        <v>6</v>
      </c>
    </row>
    <row r="134" spans="1:3" x14ac:dyDescent="0.3">
      <c r="A134">
        <v>133</v>
      </c>
      <c r="B134">
        <v>19</v>
      </c>
      <c r="C134">
        <v>7</v>
      </c>
    </row>
    <row r="135" spans="1:3" x14ac:dyDescent="0.3">
      <c r="A135">
        <v>134</v>
      </c>
      <c r="B135">
        <v>20</v>
      </c>
      <c r="C135">
        <v>1</v>
      </c>
    </row>
    <row r="136" spans="1:3" x14ac:dyDescent="0.3">
      <c r="A136">
        <v>135</v>
      </c>
      <c r="B136">
        <v>20</v>
      </c>
      <c r="C136">
        <v>2</v>
      </c>
    </row>
    <row r="137" spans="1:3" x14ac:dyDescent="0.3">
      <c r="A137">
        <v>136</v>
      </c>
      <c r="B137">
        <v>20</v>
      </c>
      <c r="C137">
        <v>3</v>
      </c>
    </row>
    <row r="138" spans="1:3" x14ac:dyDescent="0.3">
      <c r="A138">
        <v>137</v>
      </c>
      <c r="B138">
        <v>20</v>
      </c>
      <c r="C138">
        <v>4</v>
      </c>
    </row>
    <row r="139" spans="1:3" x14ac:dyDescent="0.3">
      <c r="A139">
        <v>138</v>
      </c>
      <c r="B139">
        <v>20</v>
      </c>
      <c r="C139">
        <v>5</v>
      </c>
    </row>
    <row r="140" spans="1:3" x14ac:dyDescent="0.3">
      <c r="A140">
        <v>139</v>
      </c>
      <c r="B140">
        <v>20</v>
      </c>
      <c r="C140">
        <v>6</v>
      </c>
    </row>
    <row r="141" spans="1:3" x14ac:dyDescent="0.3">
      <c r="A141">
        <v>140</v>
      </c>
      <c r="B141">
        <v>20</v>
      </c>
      <c r="C141">
        <v>7</v>
      </c>
    </row>
    <row r="142" spans="1:3" x14ac:dyDescent="0.3">
      <c r="A142">
        <v>141</v>
      </c>
      <c r="B142">
        <v>21</v>
      </c>
      <c r="C142">
        <v>1</v>
      </c>
    </row>
    <row r="143" spans="1:3" x14ac:dyDescent="0.3">
      <c r="A143">
        <v>142</v>
      </c>
      <c r="B143">
        <v>21</v>
      </c>
      <c r="C143">
        <v>2</v>
      </c>
    </row>
    <row r="144" spans="1:3" x14ac:dyDescent="0.3">
      <c r="A144">
        <v>143</v>
      </c>
      <c r="B144">
        <v>21</v>
      </c>
      <c r="C144">
        <v>3</v>
      </c>
    </row>
    <row r="145" spans="1:3" x14ac:dyDescent="0.3">
      <c r="A145">
        <v>144</v>
      </c>
      <c r="B145">
        <v>21</v>
      </c>
      <c r="C145">
        <v>4</v>
      </c>
    </row>
    <row r="146" spans="1:3" x14ac:dyDescent="0.3">
      <c r="A146">
        <v>145</v>
      </c>
      <c r="B146">
        <v>21</v>
      </c>
      <c r="C146">
        <v>5</v>
      </c>
    </row>
    <row r="147" spans="1:3" x14ac:dyDescent="0.3">
      <c r="A147">
        <v>146</v>
      </c>
      <c r="B147">
        <v>21</v>
      </c>
      <c r="C147">
        <v>6</v>
      </c>
    </row>
    <row r="148" spans="1:3" x14ac:dyDescent="0.3">
      <c r="A148">
        <v>147</v>
      </c>
      <c r="B148">
        <v>21</v>
      </c>
      <c r="C148">
        <v>7</v>
      </c>
    </row>
    <row r="149" spans="1:3" x14ac:dyDescent="0.3">
      <c r="A149">
        <v>148</v>
      </c>
      <c r="B149">
        <v>22</v>
      </c>
      <c r="C149">
        <v>1</v>
      </c>
    </row>
    <row r="150" spans="1:3" x14ac:dyDescent="0.3">
      <c r="A150">
        <v>149</v>
      </c>
      <c r="B150">
        <v>22</v>
      </c>
      <c r="C150">
        <v>2</v>
      </c>
    </row>
    <row r="151" spans="1:3" x14ac:dyDescent="0.3">
      <c r="A151">
        <v>150</v>
      </c>
      <c r="B151">
        <v>22</v>
      </c>
      <c r="C151">
        <v>3</v>
      </c>
    </row>
    <row r="152" spans="1:3" x14ac:dyDescent="0.3">
      <c r="A152">
        <v>151</v>
      </c>
      <c r="B152">
        <v>22</v>
      </c>
      <c r="C152">
        <v>4</v>
      </c>
    </row>
    <row r="153" spans="1:3" x14ac:dyDescent="0.3">
      <c r="A153">
        <v>152</v>
      </c>
      <c r="B153">
        <v>22</v>
      </c>
      <c r="C153">
        <v>5</v>
      </c>
    </row>
    <row r="154" spans="1:3" x14ac:dyDescent="0.3">
      <c r="A154">
        <v>153</v>
      </c>
      <c r="B154">
        <v>22</v>
      </c>
      <c r="C154">
        <v>6</v>
      </c>
    </row>
    <row r="155" spans="1:3" x14ac:dyDescent="0.3">
      <c r="A155">
        <v>154</v>
      </c>
      <c r="B155">
        <v>22</v>
      </c>
      <c r="C155">
        <v>7</v>
      </c>
    </row>
    <row r="156" spans="1:3" x14ac:dyDescent="0.3">
      <c r="A156">
        <v>155</v>
      </c>
      <c r="B156">
        <v>23</v>
      </c>
      <c r="C156">
        <v>1</v>
      </c>
    </row>
    <row r="157" spans="1:3" x14ac:dyDescent="0.3">
      <c r="A157">
        <v>156</v>
      </c>
      <c r="B157">
        <v>23</v>
      </c>
      <c r="C157">
        <v>2</v>
      </c>
    </row>
    <row r="158" spans="1:3" x14ac:dyDescent="0.3">
      <c r="A158">
        <v>157</v>
      </c>
      <c r="B158">
        <v>23</v>
      </c>
      <c r="C158">
        <v>3</v>
      </c>
    </row>
    <row r="159" spans="1:3" x14ac:dyDescent="0.3">
      <c r="A159">
        <v>158</v>
      </c>
      <c r="B159">
        <v>23</v>
      </c>
      <c r="C159">
        <v>4</v>
      </c>
    </row>
    <row r="160" spans="1:3" x14ac:dyDescent="0.3">
      <c r="A160">
        <v>159</v>
      </c>
      <c r="B160">
        <v>23</v>
      </c>
      <c r="C160">
        <v>5</v>
      </c>
    </row>
    <row r="161" spans="1:3" x14ac:dyDescent="0.3">
      <c r="A161">
        <v>160</v>
      </c>
      <c r="B161">
        <v>23</v>
      </c>
      <c r="C161">
        <v>6</v>
      </c>
    </row>
    <row r="162" spans="1:3" x14ac:dyDescent="0.3">
      <c r="A162">
        <v>161</v>
      </c>
      <c r="B162">
        <v>23</v>
      </c>
      <c r="C162">
        <v>7</v>
      </c>
    </row>
    <row r="163" spans="1:3" x14ac:dyDescent="0.3">
      <c r="A163">
        <v>162</v>
      </c>
      <c r="B163">
        <v>24</v>
      </c>
      <c r="C163">
        <v>1</v>
      </c>
    </row>
    <row r="164" spans="1:3" x14ac:dyDescent="0.3">
      <c r="A164">
        <v>163</v>
      </c>
      <c r="B164">
        <v>24</v>
      </c>
      <c r="C164">
        <v>2</v>
      </c>
    </row>
    <row r="165" spans="1:3" x14ac:dyDescent="0.3">
      <c r="A165">
        <v>164</v>
      </c>
      <c r="B165">
        <v>24</v>
      </c>
      <c r="C165">
        <v>3</v>
      </c>
    </row>
    <row r="166" spans="1:3" x14ac:dyDescent="0.3">
      <c r="A166">
        <v>165</v>
      </c>
      <c r="B166">
        <v>24</v>
      </c>
      <c r="C166">
        <v>4</v>
      </c>
    </row>
    <row r="167" spans="1:3" x14ac:dyDescent="0.3">
      <c r="A167">
        <v>166</v>
      </c>
      <c r="B167">
        <v>24</v>
      </c>
      <c r="C167">
        <v>5</v>
      </c>
    </row>
    <row r="168" spans="1:3" x14ac:dyDescent="0.3">
      <c r="A168">
        <v>167</v>
      </c>
      <c r="B168">
        <v>24</v>
      </c>
      <c r="C168">
        <v>6</v>
      </c>
    </row>
    <row r="169" spans="1:3" x14ac:dyDescent="0.3">
      <c r="A169">
        <v>168</v>
      </c>
      <c r="B169">
        <v>24</v>
      </c>
      <c r="C169">
        <v>7</v>
      </c>
    </row>
    <row r="170" spans="1:3" x14ac:dyDescent="0.3">
      <c r="A170">
        <v>169</v>
      </c>
      <c r="B170">
        <v>25</v>
      </c>
      <c r="C170">
        <v>1</v>
      </c>
    </row>
    <row r="171" spans="1:3" x14ac:dyDescent="0.3">
      <c r="A171">
        <v>170</v>
      </c>
      <c r="B171">
        <v>25</v>
      </c>
      <c r="C171">
        <v>2</v>
      </c>
    </row>
    <row r="172" spans="1:3" x14ac:dyDescent="0.3">
      <c r="A172">
        <v>171</v>
      </c>
      <c r="B172">
        <v>25</v>
      </c>
      <c r="C172">
        <v>3</v>
      </c>
    </row>
    <row r="173" spans="1:3" x14ac:dyDescent="0.3">
      <c r="A173">
        <v>172</v>
      </c>
      <c r="B173">
        <v>25</v>
      </c>
      <c r="C173">
        <v>4</v>
      </c>
    </row>
    <row r="174" spans="1:3" x14ac:dyDescent="0.3">
      <c r="A174">
        <v>173</v>
      </c>
      <c r="B174">
        <v>25</v>
      </c>
      <c r="C174">
        <v>5</v>
      </c>
    </row>
    <row r="175" spans="1:3" x14ac:dyDescent="0.3">
      <c r="A175">
        <v>174</v>
      </c>
      <c r="B175">
        <v>25</v>
      </c>
      <c r="C175">
        <v>6</v>
      </c>
    </row>
    <row r="176" spans="1:3" x14ac:dyDescent="0.3">
      <c r="A176">
        <v>175</v>
      </c>
      <c r="B176">
        <v>25</v>
      </c>
      <c r="C176">
        <v>7</v>
      </c>
    </row>
    <row r="177" spans="1:3" x14ac:dyDescent="0.3">
      <c r="A177">
        <v>176</v>
      </c>
      <c r="B177">
        <v>26</v>
      </c>
      <c r="C177">
        <v>1</v>
      </c>
    </row>
    <row r="178" spans="1:3" x14ac:dyDescent="0.3">
      <c r="A178">
        <v>177</v>
      </c>
      <c r="B178">
        <v>26</v>
      </c>
      <c r="C178">
        <v>2</v>
      </c>
    </row>
    <row r="179" spans="1:3" x14ac:dyDescent="0.3">
      <c r="A179">
        <v>178</v>
      </c>
      <c r="B179">
        <v>26</v>
      </c>
      <c r="C179">
        <v>3</v>
      </c>
    </row>
    <row r="180" spans="1:3" x14ac:dyDescent="0.3">
      <c r="A180">
        <v>179</v>
      </c>
      <c r="B180">
        <v>26</v>
      </c>
      <c r="C180">
        <v>4</v>
      </c>
    </row>
    <row r="181" spans="1:3" x14ac:dyDescent="0.3">
      <c r="A181">
        <v>180</v>
      </c>
      <c r="B181">
        <v>26</v>
      </c>
      <c r="C181">
        <v>5</v>
      </c>
    </row>
    <row r="182" spans="1:3" x14ac:dyDescent="0.3">
      <c r="A182">
        <v>181</v>
      </c>
      <c r="B182">
        <v>26</v>
      </c>
      <c r="C182">
        <v>6</v>
      </c>
    </row>
    <row r="183" spans="1:3" x14ac:dyDescent="0.3">
      <c r="A183">
        <v>182</v>
      </c>
      <c r="B183">
        <v>26</v>
      </c>
      <c r="C183">
        <v>7</v>
      </c>
    </row>
    <row r="184" spans="1:3" x14ac:dyDescent="0.3">
      <c r="A184">
        <v>183</v>
      </c>
      <c r="B184">
        <v>27</v>
      </c>
      <c r="C184">
        <v>1</v>
      </c>
    </row>
    <row r="185" spans="1:3" x14ac:dyDescent="0.3">
      <c r="A185">
        <v>184</v>
      </c>
      <c r="B185">
        <v>27</v>
      </c>
      <c r="C185">
        <v>2</v>
      </c>
    </row>
    <row r="186" spans="1:3" x14ac:dyDescent="0.3">
      <c r="A186">
        <v>185</v>
      </c>
      <c r="B186">
        <v>27</v>
      </c>
      <c r="C186">
        <v>3</v>
      </c>
    </row>
    <row r="187" spans="1:3" x14ac:dyDescent="0.3">
      <c r="A187">
        <v>186</v>
      </c>
      <c r="B187">
        <v>27</v>
      </c>
      <c r="C187">
        <v>4</v>
      </c>
    </row>
    <row r="188" spans="1:3" x14ac:dyDescent="0.3">
      <c r="A188">
        <v>187</v>
      </c>
      <c r="B188">
        <v>27</v>
      </c>
      <c r="C188">
        <v>5</v>
      </c>
    </row>
    <row r="189" spans="1:3" x14ac:dyDescent="0.3">
      <c r="A189">
        <v>188</v>
      </c>
      <c r="B189">
        <v>27</v>
      </c>
      <c r="C189">
        <v>6</v>
      </c>
    </row>
    <row r="190" spans="1:3" x14ac:dyDescent="0.3">
      <c r="A190">
        <v>189</v>
      </c>
      <c r="B190">
        <v>27</v>
      </c>
      <c r="C190">
        <v>7</v>
      </c>
    </row>
    <row r="191" spans="1:3" x14ac:dyDescent="0.3">
      <c r="A191">
        <v>190</v>
      </c>
      <c r="B191">
        <v>28</v>
      </c>
      <c r="C191">
        <v>1</v>
      </c>
    </row>
    <row r="192" spans="1:3" x14ac:dyDescent="0.3">
      <c r="A192">
        <v>191</v>
      </c>
      <c r="B192">
        <v>28</v>
      </c>
      <c r="C192">
        <v>2</v>
      </c>
    </row>
    <row r="193" spans="1:3" x14ac:dyDescent="0.3">
      <c r="A193">
        <v>192</v>
      </c>
      <c r="B193">
        <v>28</v>
      </c>
      <c r="C193">
        <v>3</v>
      </c>
    </row>
    <row r="194" spans="1:3" x14ac:dyDescent="0.3">
      <c r="A194">
        <v>193</v>
      </c>
      <c r="B194">
        <v>28</v>
      </c>
      <c r="C194">
        <v>4</v>
      </c>
    </row>
    <row r="195" spans="1:3" x14ac:dyDescent="0.3">
      <c r="A195">
        <v>194</v>
      </c>
      <c r="B195">
        <v>28</v>
      </c>
      <c r="C195">
        <v>5</v>
      </c>
    </row>
    <row r="196" spans="1:3" x14ac:dyDescent="0.3">
      <c r="A196">
        <v>195</v>
      </c>
      <c r="B196">
        <v>28</v>
      </c>
      <c r="C196">
        <v>6</v>
      </c>
    </row>
    <row r="197" spans="1:3" x14ac:dyDescent="0.3">
      <c r="A197">
        <v>196</v>
      </c>
      <c r="B197">
        <v>28</v>
      </c>
      <c r="C197">
        <v>7</v>
      </c>
    </row>
    <row r="198" spans="1:3" x14ac:dyDescent="0.3">
      <c r="A198">
        <v>197</v>
      </c>
      <c r="B198">
        <v>29</v>
      </c>
      <c r="C198">
        <v>1</v>
      </c>
    </row>
    <row r="199" spans="1:3" x14ac:dyDescent="0.3">
      <c r="A199">
        <v>198</v>
      </c>
      <c r="B199">
        <v>29</v>
      </c>
      <c r="C199">
        <v>2</v>
      </c>
    </row>
    <row r="200" spans="1:3" x14ac:dyDescent="0.3">
      <c r="A200">
        <v>199</v>
      </c>
      <c r="B200">
        <v>29</v>
      </c>
      <c r="C200">
        <v>3</v>
      </c>
    </row>
    <row r="201" spans="1:3" x14ac:dyDescent="0.3">
      <c r="A201">
        <v>200</v>
      </c>
      <c r="B201">
        <v>29</v>
      </c>
      <c r="C201">
        <v>4</v>
      </c>
    </row>
    <row r="202" spans="1:3" x14ac:dyDescent="0.3">
      <c r="A202">
        <v>201</v>
      </c>
      <c r="B202">
        <v>29</v>
      </c>
      <c r="C202">
        <v>5</v>
      </c>
    </row>
    <row r="203" spans="1:3" x14ac:dyDescent="0.3">
      <c r="A203">
        <v>202</v>
      </c>
      <c r="B203">
        <v>29</v>
      </c>
      <c r="C203">
        <v>6</v>
      </c>
    </row>
    <row r="204" spans="1:3" x14ac:dyDescent="0.3">
      <c r="A204">
        <v>203</v>
      </c>
      <c r="B204">
        <v>29</v>
      </c>
      <c r="C204">
        <v>7</v>
      </c>
    </row>
    <row r="205" spans="1:3" x14ac:dyDescent="0.3">
      <c r="A205">
        <v>204</v>
      </c>
      <c r="B205">
        <v>30</v>
      </c>
      <c r="C205">
        <v>1</v>
      </c>
    </row>
    <row r="206" spans="1:3" x14ac:dyDescent="0.3">
      <c r="A206">
        <v>205</v>
      </c>
      <c r="B206">
        <v>30</v>
      </c>
      <c r="C206">
        <v>2</v>
      </c>
    </row>
    <row r="207" spans="1:3" x14ac:dyDescent="0.3">
      <c r="A207">
        <v>206</v>
      </c>
      <c r="B207">
        <v>30</v>
      </c>
      <c r="C207">
        <v>3</v>
      </c>
    </row>
    <row r="208" spans="1:3" x14ac:dyDescent="0.3">
      <c r="A208">
        <v>207</v>
      </c>
      <c r="B208">
        <v>30</v>
      </c>
      <c r="C208">
        <v>4</v>
      </c>
    </row>
    <row r="209" spans="1:3" x14ac:dyDescent="0.3">
      <c r="A209">
        <v>208</v>
      </c>
      <c r="B209">
        <v>30</v>
      </c>
      <c r="C209">
        <v>5</v>
      </c>
    </row>
    <row r="210" spans="1:3" x14ac:dyDescent="0.3">
      <c r="A210">
        <v>209</v>
      </c>
      <c r="B210">
        <v>30</v>
      </c>
      <c r="C210">
        <v>6</v>
      </c>
    </row>
    <row r="211" spans="1:3" x14ac:dyDescent="0.3">
      <c r="A211">
        <v>210</v>
      </c>
      <c r="B211">
        <v>30</v>
      </c>
      <c r="C211">
        <v>7</v>
      </c>
    </row>
    <row r="212" spans="1:3" x14ac:dyDescent="0.3">
      <c r="A212">
        <v>211</v>
      </c>
      <c r="B212">
        <v>31</v>
      </c>
      <c r="C212">
        <v>1</v>
      </c>
    </row>
    <row r="213" spans="1:3" x14ac:dyDescent="0.3">
      <c r="A213">
        <v>212</v>
      </c>
      <c r="B213">
        <v>31</v>
      </c>
      <c r="C213">
        <v>2</v>
      </c>
    </row>
    <row r="214" spans="1:3" x14ac:dyDescent="0.3">
      <c r="A214">
        <v>213</v>
      </c>
      <c r="B214">
        <v>31</v>
      </c>
      <c r="C214">
        <v>3</v>
      </c>
    </row>
    <row r="215" spans="1:3" x14ac:dyDescent="0.3">
      <c r="A215">
        <v>214</v>
      </c>
      <c r="B215">
        <v>31</v>
      </c>
      <c r="C215">
        <v>4</v>
      </c>
    </row>
    <row r="216" spans="1:3" x14ac:dyDescent="0.3">
      <c r="A216">
        <v>215</v>
      </c>
      <c r="B216">
        <v>31</v>
      </c>
      <c r="C216">
        <v>5</v>
      </c>
    </row>
    <row r="217" spans="1:3" x14ac:dyDescent="0.3">
      <c r="A217">
        <v>216</v>
      </c>
      <c r="B217">
        <v>31</v>
      </c>
      <c r="C217">
        <v>6</v>
      </c>
    </row>
    <row r="218" spans="1:3" x14ac:dyDescent="0.3">
      <c r="A218">
        <v>217</v>
      </c>
      <c r="B218">
        <v>31</v>
      </c>
      <c r="C218">
        <v>7</v>
      </c>
    </row>
    <row r="219" spans="1:3" x14ac:dyDescent="0.3">
      <c r="A219">
        <v>218</v>
      </c>
      <c r="B219">
        <v>32</v>
      </c>
      <c r="C219">
        <v>1</v>
      </c>
    </row>
    <row r="220" spans="1:3" x14ac:dyDescent="0.3">
      <c r="A220">
        <v>219</v>
      </c>
      <c r="B220">
        <v>32</v>
      </c>
      <c r="C220">
        <v>2</v>
      </c>
    </row>
    <row r="221" spans="1:3" x14ac:dyDescent="0.3">
      <c r="A221">
        <v>220</v>
      </c>
      <c r="B221">
        <v>32</v>
      </c>
      <c r="C221">
        <v>3</v>
      </c>
    </row>
    <row r="222" spans="1:3" x14ac:dyDescent="0.3">
      <c r="A222">
        <v>221</v>
      </c>
      <c r="B222">
        <v>32</v>
      </c>
      <c r="C222">
        <v>4</v>
      </c>
    </row>
    <row r="223" spans="1:3" x14ac:dyDescent="0.3">
      <c r="A223">
        <v>222</v>
      </c>
      <c r="B223">
        <v>32</v>
      </c>
      <c r="C223">
        <v>5</v>
      </c>
    </row>
    <row r="224" spans="1:3" x14ac:dyDescent="0.3">
      <c r="A224">
        <v>223</v>
      </c>
      <c r="B224">
        <v>32</v>
      </c>
      <c r="C224">
        <v>6</v>
      </c>
    </row>
    <row r="225" spans="1:3" x14ac:dyDescent="0.3">
      <c r="A225">
        <v>224</v>
      </c>
      <c r="B225">
        <v>32</v>
      </c>
      <c r="C225">
        <v>7</v>
      </c>
    </row>
    <row r="226" spans="1:3" x14ac:dyDescent="0.3">
      <c r="A226">
        <v>225</v>
      </c>
      <c r="B226">
        <v>33</v>
      </c>
      <c r="C226">
        <v>1</v>
      </c>
    </row>
    <row r="227" spans="1:3" x14ac:dyDescent="0.3">
      <c r="A227">
        <v>226</v>
      </c>
      <c r="B227">
        <v>33</v>
      </c>
      <c r="C227">
        <v>2</v>
      </c>
    </row>
    <row r="228" spans="1:3" x14ac:dyDescent="0.3">
      <c r="A228">
        <v>227</v>
      </c>
      <c r="B228">
        <v>33</v>
      </c>
      <c r="C228">
        <v>3</v>
      </c>
    </row>
    <row r="229" spans="1:3" x14ac:dyDescent="0.3">
      <c r="A229">
        <v>228</v>
      </c>
      <c r="B229">
        <v>33</v>
      </c>
      <c r="C229">
        <v>4</v>
      </c>
    </row>
    <row r="230" spans="1:3" x14ac:dyDescent="0.3">
      <c r="A230">
        <v>229</v>
      </c>
      <c r="B230">
        <v>33</v>
      </c>
      <c r="C230">
        <v>5</v>
      </c>
    </row>
    <row r="231" spans="1:3" x14ac:dyDescent="0.3">
      <c r="A231">
        <v>230</v>
      </c>
      <c r="B231">
        <v>33</v>
      </c>
      <c r="C231">
        <v>6</v>
      </c>
    </row>
    <row r="232" spans="1:3" x14ac:dyDescent="0.3">
      <c r="A232">
        <v>231</v>
      </c>
      <c r="B232">
        <v>33</v>
      </c>
      <c r="C232">
        <v>7</v>
      </c>
    </row>
    <row r="233" spans="1:3" x14ac:dyDescent="0.3">
      <c r="A233">
        <v>232</v>
      </c>
      <c r="B233">
        <v>34</v>
      </c>
      <c r="C233">
        <v>1</v>
      </c>
    </row>
    <row r="234" spans="1:3" x14ac:dyDescent="0.3">
      <c r="A234">
        <v>233</v>
      </c>
      <c r="B234">
        <v>34</v>
      </c>
      <c r="C234">
        <v>2</v>
      </c>
    </row>
    <row r="235" spans="1:3" x14ac:dyDescent="0.3">
      <c r="A235">
        <v>234</v>
      </c>
      <c r="B235">
        <v>34</v>
      </c>
      <c r="C235">
        <v>3</v>
      </c>
    </row>
    <row r="236" spans="1:3" x14ac:dyDescent="0.3">
      <c r="A236">
        <v>235</v>
      </c>
      <c r="B236">
        <v>34</v>
      </c>
      <c r="C236">
        <v>4</v>
      </c>
    </row>
    <row r="237" spans="1:3" x14ac:dyDescent="0.3">
      <c r="A237">
        <v>236</v>
      </c>
      <c r="B237">
        <v>34</v>
      </c>
      <c r="C237">
        <v>5</v>
      </c>
    </row>
    <row r="238" spans="1:3" x14ac:dyDescent="0.3">
      <c r="A238">
        <v>237</v>
      </c>
      <c r="B238">
        <v>34</v>
      </c>
      <c r="C238">
        <v>6</v>
      </c>
    </row>
    <row r="239" spans="1:3" x14ac:dyDescent="0.3">
      <c r="A239">
        <v>238</v>
      </c>
      <c r="B239">
        <v>34</v>
      </c>
      <c r="C239">
        <v>7</v>
      </c>
    </row>
    <row r="240" spans="1:3" x14ac:dyDescent="0.3">
      <c r="A240">
        <v>239</v>
      </c>
      <c r="B240">
        <v>35</v>
      </c>
      <c r="C240">
        <v>1</v>
      </c>
    </row>
    <row r="241" spans="1:3" x14ac:dyDescent="0.3">
      <c r="A241">
        <v>240</v>
      </c>
      <c r="B241">
        <v>35</v>
      </c>
      <c r="C241">
        <v>2</v>
      </c>
    </row>
    <row r="242" spans="1:3" x14ac:dyDescent="0.3">
      <c r="A242">
        <v>241</v>
      </c>
      <c r="B242">
        <v>35</v>
      </c>
      <c r="C242">
        <v>3</v>
      </c>
    </row>
    <row r="243" spans="1:3" x14ac:dyDescent="0.3">
      <c r="A243">
        <v>242</v>
      </c>
      <c r="B243">
        <v>35</v>
      </c>
      <c r="C243">
        <v>4</v>
      </c>
    </row>
    <row r="244" spans="1:3" x14ac:dyDescent="0.3">
      <c r="A244">
        <v>243</v>
      </c>
      <c r="B244">
        <v>35</v>
      </c>
      <c r="C244">
        <v>5</v>
      </c>
    </row>
    <row r="245" spans="1:3" x14ac:dyDescent="0.3">
      <c r="A245">
        <v>244</v>
      </c>
      <c r="B245">
        <v>35</v>
      </c>
      <c r="C245">
        <v>6</v>
      </c>
    </row>
    <row r="246" spans="1:3" x14ac:dyDescent="0.3">
      <c r="A246">
        <v>245</v>
      </c>
      <c r="B246">
        <v>35</v>
      </c>
      <c r="C246">
        <v>7</v>
      </c>
    </row>
    <row r="247" spans="1:3" x14ac:dyDescent="0.3">
      <c r="A247">
        <v>246</v>
      </c>
      <c r="B247">
        <v>36</v>
      </c>
      <c r="C247">
        <v>1</v>
      </c>
    </row>
    <row r="248" spans="1:3" x14ac:dyDescent="0.3">
      <c r="A248">
        <v>247</v>
      </c>
      <c r="B248">
        <v>36</v>
      </c>
      <c r="C248">
        <v>2</v>
      </c>
    </row>
    <row r="249" spans="1:3" x14ac:dyDescent="0.3">
      <c r="A249">
        <v>248</v>
      </c>
      <c r="B249">
        <v>36</v>
      </c>
      <c r="C249">
        <v>3</v>
      </c>
    </row>
    <row r="250" spans="1:3" x14ac:dyDescent="0.3">
      <c r="A250">
        <v>249</v>
      </c>
      <c r="B250">
        <v>36</v>
      </c>
      <c r="C250">
        <v>4</v>
      </c>
    </row>
    <row r="251" spans="1:3" x14ac:dyDescent="0.3">
      <c r="A251">
        <v>250</v>
      </c>
      <c r="B251">
        <v>36</v>
      </c>
      <c r="C251">
        <v>5</v>
      </c>
    </row>
    <row r="252" spans="1:3" x14ac:dyDescent="0.3">
      <c r="A252">
        <v>251</v>
      </c>
      <c r="B252">
        <v>36</v>
      </c>
      <c r="C252">
        <v>6</v>
      </c>
    </row>
    <row r="253" spans="1:3" x14ac:dyDescent="0.3">
      <c r="A253">
        <v>252</v>
      </c>
      <c r="B253">
        <v>36</v>
      </c>
      <c r="C253">
        <v>7</v>
      </c>
    </row>
    <row r="254" spans="1:3" x14ac:dyDescent="0.3">
      <c r="A254">
        <v>253</v>
      </c>
      <c r="B254">
        <v>37</v>
      </c>
      <c r="C254">
        <v>1</v>
      </c>
    </row>
    <row r="255" spans="1:3" x14ac:dyDescent="0.3">
      <c r="A255">
        <v>254</v>
      </c>
      <c r="B255">
        <v>37</v>
      </c>
      <c r="C255">
        <v>2</v>
      </c>
    </row>
    <row r="256" spans="1:3" x14ac:dyDescent="0.3">
      <c r="A256">
        <v>255</v>
      </c>
      <c r="B256">
        <v>37</v>
      </c>
      <c r="C256">
        <v>3</v>
      </c>
    </row>
    <row r="257" spans="1:3" x14ac:dyDescent="0.3">
      <c r="A257">
        <v>256</v>
      </c>
      <c r="B257">
        <v>37</v>
      </c>
      <c r="C257">
        <v>4</v>
      </c>
    </row>
    <row r="258" spans="1:3" x14ac:dyDescent="0.3">
      <c r="A258">
        <v>257</v>
      </c>
      <c r="B258">
        <v>37</v>
      </c>
      <c r="C258">
        <v>5</v>
      </c>
    </row>
    <row r="259" spans="1:3" x14ac:dyDescent="0.3">
      <c r="A259">
        <v>258</v>
      </c>
      <c r="B259">
        <v>37</v>
      </c>
      <c r="C259">
        <v>6</v>
      </c>
    </row>
    <row r="260" spans="1:3" x14ac:dyDescent="0.3">
      <c r="A260">
        <v>259</v>
      </c>
      <c r="B260">
        <v>37</v>
      </c>
      <c r="C260">
        <v>7</v>
      </c>
    </row>
    <row r="261" spans="1:3" x14ac:dyDescent="0.3">
      <c r="A261">
        <v>260</v>
      </c>
      <c r="B261">
        <v>38</v>
      </c>
      <c r="C261">
        <v>1</v>
      </c>
    </row>
    <row r="262" spans="1:3" x14ac:dyDescent="0.3">
      <c r="A262">
        <v>261</v>
      </c>
      <c r="B262">
        <v>38</v>
      </c>
      <c r="C262">
        <v>2</v>
      </c>
    </row>
    <row r="263" spans="1:3" x14ac:dyDescent="0.3">
      <c r="A263">
        <v>262</v>
      </c>
      <c r="B263">
        <v>38</v>
      </c>
      <c r="C263">
        <v>3</v>
      </c>
    </row>
    <row r="264" spans="1:3" x14ac:dyDescent="0.3">
      <c r="A264">
        <v>263</v>
      </c>
      <c r="B264">
        <v>38</v>
      </c>
      <c r="C264">
        <v>4</v>
      </c>
    </row>
    <row r="265" spans="1:3" x14ac:dyDescent="0.3">
      <c r="A265">
        <v>264</v>
      </c>
      <c r="B265">
        <v>38</v>
      </c>
      <c r="C265">
        <v>5</v>
      </c>
    </row>
    <row r="266" spans="1:3" x14ac:dyDescent="0.3">
      <c r="A266">
        <v>265</v>
      </c>
      <c r="B266">
        <v>38</v>
      </c>
      <c r="C266">
        <v>6</v>
      </c>
    </row>
    <row r="267" spans="1:3" x14ac:dyDescent="0.3">
      <c r="A267">
        <v>266</v>
      </c>
      <c r="B267">
        <v>38</v>
      </c>
      <c r="C267">
        <v>7</v>
      </c>
    </row>
    <row r="268" spans="1:3" x14ac:dyDescent="0.3">
      <c r="A268">
        <v>267</v>
      </c>
      <c r="B268">
        <v>39</v>
      </c>
      <c r="C268">
        <v>1</v>
      </c>
    </row>
    <row r="269" spans="1:3" x14ac:dyDescent="0.3">
      <c r="A269">
        <v>268</v>
      </c>
      <c r="B269">
        <v>39</v>
      </c>
      <c r="C269">
        <v>2</v>
      </c>
    </row>
    <row r="270" spans="1:3" x14ac:dyDescent="0.3">
      <c r="A270">
        <v>269</v>
      </c>
      <c r="B270">
        <v>39</v>
      </c>
      <c r="C270">
        <v>3</v>
      </c>
    </row>
    <row r="271" spans="1:3" x14ac:dyDescent="0.3">
      <c r="A271">
        <v>270</v>
      </c>
      <c r="B271">
        <v>39</v>
      </c>
      <c r="C271">
        <v>4</v>
      </c>
    </row>
    <row r="272" spans="1:3" x14ac:dyDescent="0.3">
      <c r="A272">
        <v>271</v>
      </c>
      <c r="B272">
        <v>39</v>
      </c>
      <c r="C272">
        <v>5</v>
      </c>
    </row>
    <row r="273" spans="1:3" x14ac:dyDescent="0.3">
      <c r="A273">
        <v>272</v>
      </c>
      <c r="B273">
        <v>39</v>
      </c>
      <c r="C273">
        <v>6</v>
      </c>
    </row>
    <row r="274" spans="1:3" x14ac:dyDescent="0.3">
      <c r="A274">
        <v>273</v>
      </c>
      <c r="B274">
        <v>39</v>
      </c>
      <c r="C274">
        <v>7</v>
      </c>
    </row>
    <row r="275" spans="1:3" x14ac:dyDescent="0.3">
      <c r="A275">
        <v>274</v>
      </c>
      <c r="B275">
        <v>40</v>
      </c>
      <c r="C275">
        <v>1</v>
      </c>
    </row>
    <row r="276" spans="1:3" x14ac:dyDescent="0.3">
      <c r="A276">
        <v>275</v>
      </c>
      <c r="B276">
        <v>40</v>
      </c>
      <c r="C276">
        <v>2</v>
      </c>
    </row>
    <row r="277" spans="1:3" x14ac:dyDescent="0.3">
      <c r="A277">
        <v>276</v>
      </c>
      <c r="B277">
        <v>40</v>
      </c>
      <c r="C277">
        <v>3</v>
      </c>
    </row>
    <row r="278" spans="1:3" x14ac:dyDescent="0.3">
      <c r="A278">
        <v>277</v>
      </c>
      <c r="B278">
        <v>40</v>
      </c>
      <c r="C278">
        <v>4</v>
      </c>
    </row>
    <row r="279" spans="1:3" x14ac:dyDescent="0.3">
      <c r="A279">
        <v>278</v>
      </c>
      <c r="B279">
        <v>40</v>
      </c>
      <c r="C279">
        <v>5</v>
      </c>
    </row>
    <row r="280" spans="1:3" x14ac:dyDescent="0.3">
      <c r="A280">
        <v>279</v>
      </c>
      <c r="B280">
        <v>40</v>
      </c>
      <c r="C280">
        <v>6</v>
      </c>
    </row>
    <row r="281" spans="1:3" x14ac:dyDescent="0.3">
      <c r="A281">
        <v>280</v>
      </c>
      <c r="B281">
        <v>40</v>
      </c>
      <c r="C281">
        <v>7</v>
      </c>
    </row>
    <row r="282" spans="1:3" x14ac:dyDescent="0.3">
      <c r="A282">
        <v>281</v>
      </c>
      <c r="B282">
        <v>41</v>
      </c>
      <c r="C282">
        <v>1</v>
      </c>
    </row>
    <row r="283" spans="1:3" x14ac:dyDescent="0.3">
      <c r="A283">
        <v>282</v>
      </c>
      <c r="B283">
        <v>41</v>
      </c>
      <c r="C283">
        <v>2</v>
      </c>
    </row>
    <row r="284" spans="1:3" x14ac:dyDescent="0.3">
      <c r="A284">
        <v>283</v>
      </c>
      <c r="B284">
        <v>41</v>
      </c>
      <c r="C284">
        <v>3</v>
      </c>
    </row>
    <row r="285" spans="1:3" x14ac:dyDescent="0.3">
      <c r="A285">
        <v>284</v>
      </c>
      <c r="B285">
        <v>41</v>
      </c>
      <c r="C285">
        <v>4</v>
      </c>
    </row>
    <row r="286" spans="1:3" x14ac:dyDescent="0.3">
      <c r="A286">
        <v>285</v>
      </c>
      <c r="B286">
        <v>41</v>
      </c>
      <c r="C286">
        <v>5</v>
      </c>
    </row>
    <row r="287" spans="1:3" x14ac:dyDescent="0.3">
      <c r="A287">
        <v>286</v>
      </c>
      <c r="B287">
        <v>41</v>
      </c>
      <c r="C287">
        <v>6</v>
      </c>
    </row>
    <row r="288" spans="1:3" x14ac:dyDescent="0.3">
      <c r="A288">
        <v>287</v>
      </c>
      <c r="B288">
        <v>41</v>
      </c>
      <c r="C288">
        <v>7</v>
      </c>
    </row>
    <row r="289" spans="1:3" x14ac:dyDescent="0.3">
      <c r="A289">
        <v>288</v>
      </c>
      <c r="B289">
        <v>42</v>
      </c>
      <c r="C289">
        <v>1</v>
      </c>
    </row>
    <row r="290" spans="1:3" x14ac:dyDescent="0.3">
      <c r="A290">
        <v>289</v>
      </c>
      <c r="B290">
        <v>42</v>
      </c>
      <c r="C290">
        <v>2</v>
      </c>
    </row>
    <row r="291" spans="1:3" x14ac:dyDescent="0.3">
      <c r="A291">
        <v>290</v>
      </c>
      <c r="B291">
        <v>42</v>
      </c>
      <c r="C291">
        <v>3</v>
      </c>
    </row>
    <row r="292" spans="1:3" x14ac:dyDescent="0.3">
      <c r="A292">
        <v>291</v>
      </c>
      <c r="B292">
        <v>42</v>
      </c>
      <c r="C292">
        <v>4</v>
      </c>
    </row>
    <row r="293" spans="1:3" x14ac:dyDescent="0.3">
      <c r="A293">
        <v>292</v>
      </c>
      <c r="B293">
        <v>42</v>
      </c>
      <c r="C293">
        <v>5</v>
      </c>
    </row>
    <row r="294" spans="1:3" x14ac:dyDescent="0.3">
      <c r="A294">
        <v>293</v>
      </c>
      <c r="B294">
        <v>42</v>
      </c>
      <c r="C294">
        <v>6</v>
      </c>
    </row>
    <row r="295" spans="1:3" x14ac:dyDescent="0.3">
      <c r="A295">
        <v>294</v>
      </c>
      <c r="B295">
        <v>42</v>
      </c>
      <c r="C295">
        <v>7</v>
      </c>
    </row>
    <row r="296" spans="1:3" x14ac:dyDescent="0.3">
      <c r="A296">
        <v>295</v>
      </c>
      <c r="B296">
        <v>43</v>
      </c>
      <c r="C296">
        <v>1</v>
      </c>
    </row>
    <row r="297" spans="1:3" x14ac:dyDescent="0.3">
      <c r="A297">
        <v>296</v>
      </c>
      <c r="B297">
        <v>43</v>
      </c>
      <c r="C297">
        <v>2</v>
      </c>
    </row>
    <row r="298" spans="1:3" x14ac:dyDescent="0.3">
      <c r="A298">
        <v>297</v>
      </c>
      <c r="B298">
        <v>43</v>
      </c>
      <c r="C298">
        <v>3</v>
      </c>
    </row>
    <row r="299" spans="1:3" x14ac:dyDescent="0.3">
      <c r="A299">
        <v>298</v>
      </c>
      <c r="B299">
        <v>43</v>
      </c>
      <c r="C299">
        <v>4</v>
      </c>
    </row>
    <row r="300" spans="1:3" x14ac:dyDescent="0.3">
      <c r="A300">
        <v>299</v>
      </c>
      <c r="B300">
        <v>43</v>
      </c>
      <c r="C300">
        <v>5</v>
      </c>
    </row>
    <row r="301" spans="1:3" x14ac:dyDescent="0.3">
      <c r="A301">
        <v>300</v>
      </c>
      <c r="B301">
        <v>43</v>
      </c>
      <c r="C301">
        <v>6</v>
      </c>
    </row>
    <row r="302" spans="1:3" x14ac:dyDescent="0.3">
      <c r="A302">
        <v>301</v>
      </c>
      <c r="B302">
        <v>43</v>
      </c>
      <c r="C302">
        <v>7</v>
      </c>
    </row>
    <row r="303" spans="1:3" x14ac:dyDescent="0.3">
      <c r="A303">
        <v>302</v>
      </c>
      <c r="B303">
        <v>44</v>
      </c>
      <c r="C303">
        <v>1</v>
      </c>
    </row>
    <row r="304" spans="1:3" x14ac:dyDescent="0.3">
      <c r="A304">
        <v>303</v>
      </c>
      <c r="B304">
        <v>44</v>
      </c>
      <c r="C304">
        <v>2</v>
      </c>
    </row>
    <row r="305" spans="1:3" x14ac:dyDescent="0.3">
      <c r="A305">
        <v>304</v>
      </c>
      <c r="B305">
        <v>44</v>
      </c>
      <c r="C305">
        <v>3</v>
      </c>
    </row>
    <row r="306" spans="1:3" x14ac:dyDescent="0.3">
      <c r="A306">
        <v>305</v>
      </c>
      <c r="B306">
        <v>44</v>
      </c>
      <c r="C306">
        <v>4</v>
      </c>
    </row>
    <row r="307" spans="1:3" x14ac:dyDescent="0.3">
      <c r="A307">
        <v>306</v>
      </c>
      <c r="B307">
        <v>44</v>
      </c>
      <c r="C307">
        <v>5</v>
      </c>
    </row>
    <row r="308" spans="1:3" x14ac:dyDescent="0.3">
      <c r="A308">
        <v>307</v>
      </c>
      <c r="B308">
        <v>44</v>
      </c>
      <c r="C308">
        <v>6</v>
      </c>
    </row>
    <row r="309" spans="1:3" x14ac:dyDescent="0.3">
      <c r="A309">
        <v>308</v>
      </c>
      <c r="B309">
        <v>44</v>
      </c>
      <c r="C309">
        <v>7</v>
      </c>
    </row>
    <row r="310" spans="1:3" x14ac:dyDescent="0.3">
      <c r="A310">
        <v>309</v>
      </c>
      <c r="B310">
        <v>45</v>
      </c>
      <c r="C310">
        <v>1</v>
      </c>
    </row>
    <row r="311" spans="1:3" x14ac:dyDescent="0.3">
      <c r="A311">
        <v>310</v>
      </c>
      <c r="B311">
        <v>45</v>
      </c>
      <c r="C311">
        <v>2</v>
      </c>
    </row>
    <row r="312" spans="1:3" x14ac:dyDescent="0.3">
      <c r="A312">
        <v>311</v>
      </c>
      <c r="B312">
        <v>45</v>
      </c>
      <c r="C312">
        <v>3</v>
      </c>
    </row>
    <row r="313" spans="1:3" x14ac:dyDescent="0.3">
      <c r="A313">
        <v>312</v>
      </c>
      <c r="B313">
        <v>45</v>
      </c>
      <c r="C313">
        <v>4</v>
      </c>
    </row>
    <row r="314" spans="1:3" x14ac:dyDescent="0.3">
      <c r="A314">
        <v>313</v>
      </c>
      <c r="B314">
        <v>45</v>
      </c>
      <c r="C314">
        <v>5</v>
      </c>
    </row>
    <row r="315" spans="1:3" x14ac:dyDescent="0.3">
      <c r="A315">
        <v>314</v>
      </c>
      <c r="B315">
        <v>45</v>
      </c>
      <c r="C315">
        <v>6</v>
      </c>
    </row>
    <row r="316" spans="1:3" x14ac:dyDescent="0.3">
      <c r="A316">
        <v>315</v>
      </c>
      <c r="B316">
        <v>45</v>
      </c>
      <c r="C316">
        <v>7</v>
      </c>
    </row>
    <row r="317" spans="1:3" x14ac:dyDescent="0.3">
      <c r="A317">
        <v>316</v>
      </c>
      <c r="B317">
        <v>46</v>
      </c>
      <c r="C317">
        <v>1</v>
      </c>
    </row>
    <row r="318" spans="1:3" x14ac:dyDescent="0.3">
      <c r="A318">
        <v>317</v>
      </c>
      <c r="B318">
        <v>46</v>
      </c>
      <c r="C318">
        <v>2</v>
      </c>
    </row>
    <row r="319" spans="1:3" x14ac:dyDescent="0.3">
      <c r="A319">
        <v>318</v>
      </c>
      <c r="B319">
        <v>46</v>
      </c>
      <c r="C319">
        <v>3</v>
      </c>
    </row>
    <row r="320" spans="1:3" x14ac:dyDescent="0.3">
      <c r="A320">
        <v>319</v>
      </c>
      <c r="B320">
        <v>46</v>
      </c>
      <c r="C320">
        <v>4</v>
      </c>
    </row>
    <row r="321" spans="1:3" x14ac:dyDescent="0.3">
      <c r="A321">
        <v>320</v>
      </c>
      <c r="B321">
        <v>46</v>
      </c>
      <c r="C321">
        <v>5</v>
      </c>
    </row>
    <row r="322" spans="1:3" x14ac:dyDescent="0.3">
      <c r="A322">
        <v>321</v>
      </c>
      <c r="B322">
        <v>46</v>
      </c>
      <c r="C322">
        <v>6</v>
      </c>
    </row>
    <row r="323" spans="1:3" x14ac:dyDescent="0.3">
      <c r="A323">
        <v>322</v>
      </c>
      <c r="B323">
        <v>46</v>
      </c>
      <c r="C323">
        <v>7</v>
      </c>
    </row>
    <row r="324" spans="1:3" x14ac:dyDescent="0.3">
      <c r="A324">
        <v>323</v>
      </c>
      <c r="B324">
        <v>47</v>
      </c>
      <c r="C324">
        <v>1</v>
      </c>
    </row>
    <row r="325" spans="1:3" x14ac:dyDescent="0.3">
      <c r="A325">
        <v>324</v>
      </c>
      <c r="B325">
        <v>47</v>
      </c>
      <c r="C325">
        <v>2</v>
      </c>
    </row>
    <row r="326" spans="1:3" x14ac:dyDescent="0.3">
      <c r="A326">
        <v>325</v>
      </c>
      <c r="B326">
        <v>47</v>
      </c>
      <c r="C326">
        <v>3</v>
      </c>
    </row>
    <row r="327" spans="1:3" x14ac:dyDescent="0.3">
      <c r="A327">
        <v>326</v>
      </c>
      <c r="B327">
        <v>47</v>
      </c>
      <c r="C327">
        <v>4</v>
      </c>
    </row>
    <row r="328" spans="1:3" x14ac:dyDescent="0.3">
      <c r="A328">
        <v>327</v>
      </c>
      <c r="B328">
        <v>47</v>
      </c>
      <c r="C328">
        <v>5</v>
      </c>
    </row>
    <row r="329" spans="1:3" x14ac:dyDescent="0.3">
      <c r="A329">
        <v>328</v>
      </c>
      <c r="B329">
        <v>47</v>
      </c>
      <c r="C329">
        <v>6</v>
      </c>
    </row>
    <row r="330" spans="1:3" x14ac:dyDescent="0.3">
      <c r="A330">
        <v>329</v>
      </c>
      <c r="B330">
        <v>47</v>
      </c>
      <c r="C330">
        <v>7</v>
      </c>
    </row>
    <row r="331" spans="1:3" x14ac:dyDescent="0.3">
      <c r="A331">
        <v>330</v>
      </c>
      <c r="B331">
        <v>48</v>
      </c>
      <c r="C331">
        <v>1</v>
      </c>
    </row>
    <row r="332" spans="1:3" x14ac:dyDescent="0.3">
      <c r="A332">
        <v>331</v>
      </c>
      <c r="B332">
        <v>48</v>
      </c>
      <c r="C332">
        <v>2</v>
      </c>
    </row>
    <row r="333" spans="1:3" x14ac:dyDescent="0.3">
      <c r="A333">
        <v>332</v>
      </c>
      <c r="B333">
        <v>48</v>
      </c>
      <c r="C333">
        <v>3</v>
      </c>
    </row>
    <row r="334" spans="1:3" x14ac:dyDescent="0.3">
      <c r="A334">
        <v>333</v>
      </c>
      <c r="B334">
        <v>48</v>
      </c>
      <c r="C334">
        <v>4</v>
      </c>
    </row>
    <row r="335" spans="1:3" x14ac:dyDescent="0.3">
      <c r="A335">
        <v>334</v>
      </c>
      <c r="B335">
        <v>48</v>
      </c>
      <c r="C335">
        <v>5</v>
      </c>
    </row>
    <row r="336" spans="1:3" x14ac:dyDescent="0.3">
      <c r="A336">
        <v>335</v>
      </c>
      <c r="B336">
        <v>48</v>
      </c>
      <c r="C336">
        <v>6</v>
      </c>
    </row>
    <row r="337" spans="1:3" x14ac:dyDescent="0.3">
      <c r="A337">
        <v>336</v>
      </c>
      <c r="B337">
        <v>48</v>
      </c>
      <c r="C337">
        <v>7</v>
      </c>
    </row>
    <row r="338" spans="1:3" x14ac:dyDescent="0.3">
      <c r="A338">
        <v>337</v>
      </c>
      <c r="B338">
        <v>49</v>
      </c>
      <c r="C338">
        <v>1</v>
      </c>
    </row>
    <row r="339" spans="1:3" x14ac:dyDescent="0.3">
      <c r="A339">
        <v>338</v>
      </c>
      <c r="B339">
        <v>49</v>
      </c>
      <c r="C339">
        <v>2</v>
      </c>
    </row>
    <row r="340" spans="1:3" x14ac:dyDescent="0.3">
      <c r="A340">
        <v>339</v>
      </c>
      <c r="B340">
        <v>49</v>
      </c>
      <c r="C340">
        <v>3</v>
      </c>
    </row>
    <row r="341" spans="1:3" x14ac:dyDescent="0.3">
      <c r="A341">
        <v>340</v>
      </c>
      <c r="B341">
        <v>49</v>
      </c>
      <c r="C341">
        <v>4</v>
      </c>
    </row>
    <row r="342" spans="1:3" x14ac:dyDescent="0.3">
      <c r="A342">
        <v>341</v>
      </c>
      <c r="B342">
        <v>49</v>
      </c>
      <c r="C342">
        <v>5</v>
      </c>
    </row>
    <row r="343" spans="1:3" x14ac:dyDescent="0.3">
      <c r="A343">
        <v>342</v>
      </c>
      <c r="B343">
        <v>49</v>
      </c>
      <c r="C343">
        <v>6</v>
      </c>
    </row>
    <row r="344" spans="1:3" x14ac:dyDescent="0.3">
      <c r="A344">
        <v>343</v>
      </c>
      <c r="B344">
        <v>49</v>
      </c>
      <c r="C344">
        <v>7</v>
      </c>
    </row>
    <row r="345" spans="1:3" x14ac:dyDescent="0.3">
      <c r="A345">
        <v>344</v>
      </c>
      <c r="B345">
        <v>50</v>
      </c>
      <c r="C345">
        <v>1</v>
      </c>
    </row>
    <row r="346" spans="1:3" x14ac:dyDescent="0.3">
      <c r="A346">
        <v>345</v>
      </c>
      <c r="B346">
        <v>50</v>
      </c>
      <c r="C346">
        <v>2</v>
      </c>
    </row>
    <row r="347" spans="1:3" x14ac:dyDescent="0.3">
      <c r="A347">
        <v>346</v>
      </c>
      <c r="B347">
        <v>50</v>
      </c>
      <c r="C347">
        <v>3</v>
      </c>
    </row>
    <row r="348" spans="1:3" x14ac:dyDescent="0.3">
      <c r="A348">
        <v>347</v>
      </c>
      <c r="B348">
        <v>50</v>
      </c>
      <c r="C348">
        <v>4</v>
      </c>
    </row>
    <row r="349" spans="1:3" x14ac:dyDescent="0.3">
      <c r="A349">
        <v>348</v>
      </c>
      <c r="B349">
        <v>50</v>
      </c>
      <c r="C349">
        <v>5</v>
      </c>
    </row>
    <row r="350" spans="1:3" x14ac:dyDescent="0.3">
      <c r="A350">
        <v>349</v>
      </c>
      <c r="B350">
        <v>50</v>
      </c>
      <c r="C350">
        <v>6</v>
      </c>
    </row>
    <row r="351" spans="1:3" x14ac:dyDescent="0.3">
      <c r="A351">
        <v>350</v>
      </c>
      <c r="B351">
        <v>50</v>
      </c>
      <c r="C351">
        <v>7</v>
      </c>
    </row>
    <row r="352" spans="1:3" x14ac:dyDescent="0.3">
      <c r="A352">
        <v>351</v>
      </c>
      <c r="B352">
        <v>51</v>
      </c>
      <c r="C352">
        <v>1</v>
      </c>
    </row>
    <row r="353" spans="1:3" x14ac:dyDescent="0.3">
      <c r="A353">
        <v>352</v>
      </c>
      <c r="B353">
        <v>51</v>
      </c>
      <c r="C353">
        <v>2</v>
      </c>
    </row>
    <row r="354" spans="1:3" x14ac:dyDescent="0.3">
      <c r="A354">
        <v>353</v>
      </c>
      <c r="B354">
        <v>51</v>
      </c>
      <c r="C354">
        <v>3</v>
      </c>
    </row>
    <row r="355" spans="1:3" x14ac:dyDescent="0.3">
      <c r="A355">
        <v>354</v>
      </c>
      <c r="B355">
        <v>51</v>
      </c>
      <c r="C355">
        <v>4</v>
      </c>
    </row>
    <row r="356" spans="1:3" x14ac:dyDescent="0.3">
      <c r="A356">
        <v>355</v>
      </c>
      <c r="B356">
        <v>51</v>
      </c>
      <c r="C356">
        <v>5</v>
      </c>
    </row>
    <row r="357" spans="1:3" x14ac:dyDescent="0.3">
      <c r="A357">
        <v>356</v>
      </c>
      <c r="B357">
        <v>51</v>
      </c>
      <c r="C357">
        <v>6</v>
      </c>
    </row>
    <row r="358" spans="1:3" x14ac:dyDescent="0.3">
      <c r="A358">
        <v>357</v>
      </c>
      <c r="B358">
        <v>51</v>
      </c>
      <c r="C358">
        <v>7</v>
      </c>
    </row>
    <row r="359" spans="1:3" x14ac:dyDescent="0.3">
      <c r="A359">
        <v>358</v>
      </c>
      <c r="B359">
        <v>52</v>
      </c>
      <c r="C359">
        <v>1</v>
      </c>
    </row>
    <row r="360" spans="1:3" x14ac:dyDescent="0.3">
      <c r="A360">
        <v>359</v>
      </c>
      <c r="B360">
        <v>52</v>
      </c>
      <c r="C360">
        <v>2</v>
      </c>
    </row>
    <row r="361" spans="1:3" x14ac:dyDescent="0.3">
      <c r="A361">
        <v>360</v>
      </c>
      <c r="B361">
        <v>52</v>
      </c>
      <c r="C361">
        <v>3</v>
      </c>
    </row>
    <row r="362" spans="1:3" x14ac:dyDescent="0.3">
      <c r="A362">
        <v>361</v>
      </c>
      <c r="B362">
        <v>52</v>
      </c>
      <c r="C362">
        <v>4</v>
      </c>
    </row>
    <row r="363" spans="1:3" x14ac:dyDescent="0.3">
      <c r="A363">
        <v>362</v>
      </c>
      <c r="B363">
        <v>52</v>
      </c>
      <c r="C363">
        <v>5</v>
      </c>
    </row>
    <row r="364" spans="1:3" x14ac:dyDescent="0.3">
      <c r="A364">
        <v>363</v>
      </c>
      <c r="B364">
        <v>52</v>
      </c>
      <c r="C364">
        <v>6</v>
      </c>
    </row>
    <row r="365" spans="1:3" x14ac:dyDescent="0.3">
      <c r="A365">
        <v>364</v>
      </c>
      <c r="B365">
        <v>52</v>
      </c>
      <c r="C365">
        <v>7</v>
      </c>
    </row>
    <row r="366" spans="1:3" x14ac:dyDescent="0.3">
      <c r="A366">
        <v>365</v>
      </c>
      <c r="B366">
        <v>53</v>
      </c>
      <c r="C366">
        <v>1</v>
      </c>
    </row>
    <row r="367" spans="1:3" x14ac:dyDescent="0.3">
      <c r="A367">
        <v>366</v>
      </c>
      <c r="B367">
        <v>53</v>
      </c>
      <c r="C367">
        <v>2</v>
      </c>
    </row>
    <row r="368" spans="1:3" x14ac:dyDescent="0.3">
      <c r="A368">
        <v>367</v>
      </c>
      <c r="B368">
        <v>53</v>
      </c>
      <c r="C368">
        <v>3</v>
      </c>
    </row>
    <row r="369" spans="1:3" x14ac:dyDescent="0.3">
      <c r="A369">
        <v>368</v>
      </c>
      <c r="B369">
        <v>53</v>
      </c>
      <c r="C369">
        <v>4</v>
      </c>
    </row>
    <row r="370" spans="1:3" x14ac:dyDescent="0.3">
      <c r="A370">
        <v>369</v>
      </c>
      <c r="B370">
        <v>53</v>
      </c>
      <c r="C370">
        <v>5</v>
      </c>
    </row>
    <row r="371" spans="1:3" x14ac:dyDescent="0.3">
      <c r="A371">
        <v>370</v>
      </c>
      <c r="B371">
        <v>53</v>
      </c>
      <c r="C371">
        <v>6</v>
      </c>
    </row>
    <row r="372" spans="1:3" x14ac:dyDescent="0.3">
      <c r="A372">
        <v>371</v>
      </c>
      <c r="B372">
        <v>53</v>
      </c>
      <c r="C372">
        <v>7</v>
      </c>
    </row>
    <row r="373" spans="1:3" x14ac:dyDescent="0.3">
      <c r="A373">
        <v>372</v>
      </c>
      <c r="B373">
        <v>54</v>
      </c>
      <c r="C373">
        <v>1</v>
      </c>
    </row>
    <row r="374" spans="1:3" x14ac:dyDescent="0.3">
      <c r="A374">
        <v>373</v>
      </c>
      <c r="B374">
        <v>54</v>
      </c>
      <c r="C374">
        <v>2</v>
      </c>
    </row>
    <row r="375" spans="1:3" x14ac:dyDescent="0.3">
      <c r="A375">
        <v>374</v>
      </c>
      <c r="B375">
        <v>54</v>
      </c>
      <c r="C375">
        <v>3</v>
      </c>
    </row>
    <row r="376" spans="1:3" x14ac:dyDescent="0.3">
      <c r="A376">
        <v>375</v>
      </c>
      <c r="B376">
        <v>54</v>
      </c>
      <c r="C376">
        <v>4</v>
      </c>
    </row>
    <row r="377" spans="1:3" x14ac:dyDescent="0.3">
      <c r="A377">
        <v>376</v>
      </c>
      <c r="B377">
        <v>54</v>
      </c>
      <c r="C377">
        <v>5</v>
      </c>
    </row>
    <row r="378" spans="1:3" x14ac:dyDescent="0.3">
      <c r="A378">
        <v>377</v>
      </c>
      <c r="B378">
        <v>54</v>
      </c>
      <c r="C378">
        <v>6</v>
      </c>
    </row>
    <row r="379" spans="1:3" x14ac:dyDescent="0.3">
      <c r="A379">
        <v>378</v>
      </c>
      <c r="B379">
        <v>54</v>
      </c>
      <c r="C379">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vt:lpstr>
      <vt:lpstr>Glossary</vt:lpstr>
      <vt:lpstr>Oasis Implementation</vt:lpstr>
      <vt:lpstr>xref</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2019-03-21T15:08:42Z</dcterms:modified>
</cp:coreProperties>
</file>